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theme/themeOverride3.xml" ContentType="application/vnd.openxmlformats-officedocument.themeOverride+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17\SSSO_2018\datova priloha 2018 na web\"/>
    </mc:Choice>
  </mc:AlternateContent>
  <bookViews>
    <workbookView xWindow="0" yWindow="0" windowWidth="25575" windowHeight="11655" tabRatio="908"/>
  </bookViews>
  <sheets>
    <sheet name="OBSAH" sheetId="1" r:id="rId1"/>
    <sheet name="K1.1 Vývoj HDP" sheetId="11" r:id="rId2"/>
    <sheet name="K1.2 Demografické ukazovatele" sheetId="9" r:id="rId3"/>
    <sheet name="Príloha ku kapitole 1" sheetId="10" r:id="rId4"/>
    <sheet name="K2.1.1 Ekon.aktiv.obyvateľstva" sheetId="33" r:id="rId5"/>
    <sheet name="K2.1.2.1 Zamestnanosť - SP" sheetId="31" r:id="rId6"/>
    <sheet name="K2.1.2.2 Zamestnanosť - ŠÚSR" sheetId="15" r:id="rId7"/>
    <sheet name="K2.1.2.4 Voľné prac. miesta" sheetId="16" r:id="rId8"/>
    <sheet name="K2.1.3 Vývoj nezamestnanosti" sheetId="19" r:id="rId9"/>
    <sheet name="K2.1.3.1 Nezamestnanosť ÚPSVR" sheetId="20" r:id="rId10"/>
    <sheet name="K2.1.3.1 VPM podľa ÚPSVR" sheetId="23" r:id="rId11"/>
    <sheet name="K2.1.3.1 Dlhodobo nezamestnaní" sheetId="24" r:id="rId12"/>
    <sheet name="K2.1.3.2 Nezamestnanosť VZPS" sheetId="25" r:id="rId13"/>
    <sheet name="K2.2.1 Mzdy" sheetId="26" r:id="rId14"/>
    <sheet name="K2.2.2 Úplné náklady práce" sheetId="28" r:id="rId15"/>
    <sheet name="K2.2.4 BOZP" sheetId="29" r:id="rId16"/>
    <sheet name="Príloha ku kapitole 2 - 1. časť" sheetId="30" r:id="rId17"/>
    <sheet name="Príloha ku kapitole 2 - časť 2." sheetId="34" r:id="rId18"/>
  </sheets>
  <definedNames>
    <definedName name="_xlnm._FilterDatabase" localSheetId="0" hidden="1">OBSAH!$A$3:$F$80</definedName>
    <definedName name="_Toc313879678" localSheetId="16">'Príloha ku kapitole 2 - 1. časť'!$B$25</definedName>
    <definedName name="_Toc325438292" localSheetId="0">OBSAH!#REF!</definedName>
    <definedName name="_Toc356482632" localSheetId="7">'K2.1.2.4 Voľné prac. miesta'!#REF!</definedName>
    <definedName name="_Toc514828134" localSheetId="0">OBSAH!$A$84</definedName>
    <definedName name="_Toc514828152" localSheetId="0">OBSAH!#REF!</definedName>
    <definedName name="_Toc514828180" localSheetId="0">OBSAH!#REF!</definedName>
    <definedName name="OLE_LINK1" localSheetId="16">'Príloha ku kapitole 2 - 1. časť'!$B$3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23" l="1"/>
  <c r="P16" i="23"/>
  <c r="Q16" i="23"/>
  <c r="R16" i="23"/>
  <c r="S16" i="23"/>
  <c r="T16" i="23"/>
  <c r="U16" i="23"/>
  <c r="V16" i="23"/>
  <c r="W16" i="23"/>
  <c r="X16" i="23"/>
  <c r="Y16" i="23"/>
  <c r="Z16" i="23"/>
  <c r="O17" i="23"/>
  <c r="P17" i="23"/>
  <c r="Q17" i="23"/>
  <c r="R17" i="23"/>
  <c r="S17" i="23"/>
  <c r="T17" i="23"/>
  <c r="U17" i="23"/>
  <c r="V17" i="23"/>
  <c r="W17" i="23"/>
  <c r="X17" i="23"/>
  <c r="Y17" i="23"/>
  <c r="Z17" i="23"/>
  <c r="O18" i="23"/>
  <c r="P18" i="23"/>
  <c r="Q18" i="23"/>
  <c r="R18" i="23"/>
  <c r="S18" i="23"/>
  <c r="T18" i="23"/>
  <c r="U18" i="23"/>
  <c r="V18" i="23"/>
  <c r="W18" i="23"/>
  <c r="X18" i="23"/>
  <c r="Y18" i="23"/>
  <c r="Z18" i="23"/>
  <c r="O19" i="23"/>
  <c r="P19" i="23"/>
  <c r="Q19" i="23"/>
  <c r="R19" i="23"/>
  <c r="S19" i="23"/>
  <c r="T19" i="23"/>
  <c r="U19" i="23"/>
  <c r="V19" i="23"/>
  <c r="W19" i="23"/>
  <c r="X19" i="23"/>
  <c r="Y19" i="23"/>
  <c r="Z19" i="23"/>
  <c r="O20" i="23"/>
  <c r="P20" i="23"/>
  <c r="Q20" i="23"/>
  <c r="R20" i="23"/>
  <c r="S20" i="23"/>
  <c r="T20" i="23"/>
  <c r="U20" i="23"/>
  <c r="V20" i="23"/>
  <c r="W20" i="23"/>
  <c r="X20" i="23"/>
  <c r="Y20" i="23"/>
  <c r="Z20" i="23"/>
  <c r="O21" i="23"/>
  <c r="P21" i="23"/>
  <c r="Q21" i="23"/>
  <c r="R21" i="23"/>
  <c r="S21" i="23"/>
  <c r="T21" i="23"/>
  <c r="U21" i="23"/>
  <c r="V21" i="23"/>
  <c r="W21" i="23"/>
  <c r="X21" i="23"/>
  <c r="Y21" i="23"/>
  <c r="Z21" i="23"/>
  <c r="O22" i="23"/>
  <c r="P22" i="23"/>
  <c r="Q22" i="23"/>
  <c r="R22" i="23"/>
  <c r="S22" i="23"/>
  <c r="T22" i="23"/>
  <c r="U22" i="23"/>
  <c r="V22" i="23"/>
  <c r="W22" i="23"/>
  <c r="X22" i="23"/>
  <c r="Y22" i="23"/>
  <c r="Z22" i="23"/>
  <c r="O23" i="23"/>
  <c r="P23" i="23"/>
  <c r="Q23" i="23"/>
  <c r="R23" i="23"/>
  <c r="S23" i="23"/>
  <c r="T23" i="23"/>
  <c r="U23" i="23"/>
  <c r="V23" i="23"/>
  <c r="W23" i="23"/>
  <c r="X23" i="23"/>
  <c r="Y23" i="23"/>
  <c r="Z23" i="23"/>
  <c r="O24" i="23"/>
  <c r="P24" i="23"/>
  <c r="Q24" i="23"/>
  <c r="R24" i="23"/>
  <c r="S24" i="23"/>
  <c r="T24" i="23"/>
  <c r="U24" i="23"/>
  <c r="V24" i="23"/>
  <c r="W24" i="23"/>
  <c r="X24" i="23"/>
  <c r="Y24" i="23"/>
  <c r="Z24" i="23"/>
  <c r="N49" i="33" l="1"/>
  <c r="N48" i="33"/>
  <c r="O49" i="33"/>
  <c r="O48" i="33"/>
  <c r="O47" i="33"/>
  <c r="O46" i="33"/>
  <c r="N47" i="33"/>
  <c r="N46" i="33"/>
  <c r="O50" i="33"/>
  <c r="D34" i="33" l="1"/>
  <c r="D35" i="33"/>
  <c r="D36" i="33"/>
  <c r="D37" i="33"/>
  <c r="D38" i="33"/>
  <c r="D39" i="33"/>
  <c r="D33" i="33"/>
  <c r="D32" i="33"/>
  <c r="D31" i="33"/>
  <c r="D30" i="33"/>
  <c r="D29" i="33"/>
  <c r="Q114" i="9"/>
  <c r="R114" i="9"/>
  <c r="Q115" i="9"/>
  <c r="R115" i="9"/>
  <c r="Q116" i="9"/>
  <c r="R116" i="9"/>
  <c r="Q117" i="9"/>
  <c r="R117" i="9"/>
  <c r="Q118" i="9"/>
  <c r="R118" i="9"/>
  <c r="Q119" i="9"/>
  <c r="R119" i="9"/>
  <c r="Q120" i="9"/>
  <c r="R120" i="9"/>
  <c r="Q121" i="9"/>
  <c r="R121" i="9"/>
  <c r="Q122" i="9"/>
  <c r="R122" i="9"/>
  <c r="Q123" i="9"/>
  <c r="R123" i="9"/>
  <c r="Q124" i="9"/>
  <c r="R124" i="9"/>
  <c r="Q125" i="9"/>
  <c r="R125" i="9"/>
  <c r="Q13" i="33" l="1"/>
  <c r="Q12" i="33"/>
  <c r="Q11" i="33"/>
  <c r="O10" i="33"/>
  <c r="Q10" i="33" s="1"/>
  <c r="O14" i="33"/>
  <c r="Q14" i="33" s="1"/>
  <c r="P10" i="33" l="1"/>
  <c r="R10" i="33" s="1"/>
  <c r="P12" i="33"/>
  <c r="R12" i="33" s="1"/>
  <c r="S81" i="20" l="1"/>
  <c r="P81" i="20"/>
  <c r="O81" i="20"/>
  <c r="V17" i="24" l="1"/>
  <c r="Q56" i="23" l="1"/>
  <c r="R56" i="23"/>
  <c r="S56" i="23"/>
  <c r="T56" i="23"/>
  <c r="U56" i="23"/>
  <c r="V56" i="23"/>
  <c r="W56" i="23"/>
  <c r="X56" i="23"/>
  <c r="Y56" i="23"/>
  <c r="Z56" i="23"/>
  <c r="Q57" i="23"/>
  <c r="R57" i="23"/>
  <c r="S57" i="23"/>
  <c r="T57" i="23"/>
  <c r="U57" i="23"/>
  <c r="V57" i="23"/>
  <c r="W57" i="23"/>
  <c r="X57" i="23"/>
  <c r="Y57" i="23"/>
  <c r="Z57" i="23"/>
  <c r="Q58" i="23"/>
  <c r="R58" i="23"/>
  <c r="S58" i="23"/>
  <c r="T58" i="23"/>
  <c r="U58" i="23"/>
  <c r="V58" i="23"/>
  <c r="W58" i="23"/>
  <c r="X58" i="23"/>
  <c r="Y58" i="23"/>
  <c r="Z58" i="23"/>
  <c r="Q59" i="23"/>
  <c r="R59" i="23"/>
  <c r="S59" i="23"/>
  <c r="T59" i="23"/>
  <c r="U59" i="23"/>
  <c r="V59" i="23"/>
  <c r="W59" i="23"/>
  <c r="X59" i="23"/>
  <c r="Y59" i="23"/>
  <c r="Z59" i="23"/>
  <c r="Q60" i="23"/>
  <c r="R60" i="23"/>
  <c r="S60" i="23"/>
  <c r="T60" i="23"/>
  <c r="U60" i="23"/>
  <c r="V60" i="23"/>
  <c r="W60" i="23"/>
  <c r="X60" i="23"/>
  <c r="Y60" i="23"/>
  <c r="Z60" i="23"/>
  <c r="P56" i="23"/>
  <c r="P57" i="23"/>
  <c r="P58" i="23"/>
  <c r="P59" i="23"/>
  <c r="P60" i="23"/>
  <c r="P55" i="23"/>
  <c r="Q55" i="23"/>
  <c r="R55" i="23"/>
  <c r="S55" i="23"/>
  <c r="T55" i="23"/>
  <c r="U55" i="23"/>
  <c r="V55" i="23"/>
  <c r="W55" i="23"/>
  <c r="X55" i="23"/>
  <c r="Y55" i="23"/>
  <c r="Z55" i="23"/>
  <c r="P54" i="23"/>
  <c r="Q54" i="23"/>
  <c r="R54" i="23"/>
  <c r="S54" i="23"/>
  <c r="T54" i="23"/>
  <c r="U54" i="23"/>
  <c r="V54" i="23"/>
  <c r="W54" i="23"/>
  <c r="X54" i="23"/>
  <c r="Y54" i="23"/>
  <c r="Z54" i="23"/>
  <c r="O60" i="23"/>
  <c r="O59" i="23"/>
  <c r="O58" i="23"/>
  <c r="O57" i="23"/>
  <c r="O56" i="23"/>
  <c r="O55" i="23"/>
  <c r="O54" i="23"/>
  <c r="R53" i="23"/>
  <c r="S53" i="23"/>
  <c r="T53" i="23"/>
  <c r="U53" i="23"/>
  <c r="V53" i="23"/>
  <c r="W53" i="23"/>
  <c r="X53" i="23"/>
  <c r="Y53" i="23"/>
  <c r="Z53" i="23"/>
  <c r="P53" i="23"/>
  <c r="Q53" i="23"/>
  <c r="O53" i="23"/>
  <c r="V52" i="23"/>
  <c r="W52" i="23"/>
  <c r="X52" i="23"/>
  <c r="Y52" i="23"/>
  <c r="Z52" i="23"/>
  <c r="T52" i="23"/>
  <c r="U52" i="23"/>
  <c r="Q52" i="23"/>
  <c r="R52" i="23"/>
  <c r="S52" i="23"/>
  <c r="P52" i="23"/>
  <c r="O52" i="23"/>
  <c r="Q12" i="9" l="1"/>
  <c r="R12" i="9"/>
  <c r="Q13" i="9"/>
  <c r="Q14" i="9"/>
  <c r="Q15" i="9"/>
  <c r="Q16" i="9"/>
  <c r="Q17" i="9"/>
  <c r="Q18" i="9"/>
  <c r="Q19" i="9"/>
  <c r="R16" i="24" l="1"/>
  <c r="R15" i="24"/>
  <c r="R14" i="24"/>
  <c r="R13" i="24"/>
  <c r="R12" i="24"/>
  <c r="R11" i="24"/>
  <c r="R10" i="24"/>
  <c r="R9" i="24"/>
  <c r="R8" i="24"/>
  <c r="R7" i="24"/>
  <c r="R6" i="24"/>
  <c r="R5" i="24"/>
  <c r="U6" i="24" l="1"/>
  <c r="U10" i="24"/>
  <c r="U14" i="24"/>
  <c r="U8" i="24"/>
  <c r="U16" i="24"/>
  <c r="U5" i="24"/>
  <c r="U9" i="24"/>
  <c r="U13" i="24"/>
  <c r="U12" i="24"/>
  <c r="U7" i="24"/>
  <c r="U11" i="24"/>
  <c r="U15" i="24"/>
  <c r="R113" i="9" l="1"/>
  <c r="R112" i="9"/>
  <c r="Q112" i="9"/>
  <c r="R111" i="9"/>
  <c r="Q111" i="9"/>
  <c r="R110" i="9"/>
  <c r="Q110" i="9"/>
  <c r="R109" i="9"/>
  <c r="Q109" i="9"/>
  <c r="R108" i="9"/>
  <c r="Q108" i="9"/>
  <c r="R107" i="9"/>
  <c r="Q107" i="9"/>
  <c r="R106" i="9"/>
  <c r="Q106" i="9"/>
  <c r="R105" i="9"/>
  <c r="Q105" i="9"/>
  <c r="R104" i="9"/>
  <c r="Q104" i="9"/>
  <c r="R103" i="9"/>
  <c r="Q103" i="9"/>
  <c r="R102" i="9"/>
  <c r="Q102" i="9"/>
  <c r="R101" i="9"/>
  <c r="Q101" i="9"/>
  <c r="R100" i="9"/>
  <c r="Q100" i="9"/>
  <c r="R99" i="9"/>
  <c r="Q99" i="9"/>
  <c r="R98" i="9"/>
  <c r="Q98" i="9"/>
  <c r="R97" i="9"/>
  <c r="Q97" i="9"/>
  <c r="R96" i="9"/>
  <c r="Q96" i="9"/>
  <c r="R95" i="9"/>
  <c r="Q95" i="9"/>
  <c r="R94" i="9"/>
  <c r="Q94" i="9"/>
  <c r="R93" i="9"/>
  <c r="Q93" i="9"/>
  <c r="R92" i="9"/>
  <c r="Q92" i="9"/>
  <c r="R91" i="9"/>
  <c r="Q91" i="9"/>
  <c r="R90" i="9"/>
  <c r="Q90" i="9"/>
  <c r="R89" i="9"/>
  <c r="Q89" i="9"/>
  <c r="R88" i="9"/>
  <c r="Q88" i="9"/>
  <c r="R87" i="9"/>
  <c r="Q87" i="9"/>
  <c r="R86" i="9"/>
  <c r="Q86" i="9"/>
  <c r="R85" i="9"/>
  <c r="Q85" i="9"/>
  <c r="R84" i="9"/>
  <c r="Q84" i="9"/>
  <c r="R83" i="9"/>
  <c r="Q83" i="9"/>
  <c r="R82" i="9"/>
  <c r="Q82" i="9"/>
  <c r="R81" i="9"/>
  <c r="Q81" i="9"/>
  <c r="R80" i="9"/>
  <c r="Q80" i="9"/>
  <c r="R79" i="9"/>
  <c r="Q79" i="9"/>
  <c r="R78" i="9"/>
  <c r="Q78" i="9"/>
  <c r="R77" i="9"/>
  <c r="Q77" i="9"/>
  <c r="R76" i="9"/>
  <c r="Q76" i="9"/>
  <c r="R75" i="9"/>
  <c r="Q75" i="9"/>
  <c r="R74" i="9"/>
  <c r="Q74" i="9"/>
  <c r="R73" i="9"/>
  <c r="Q73" i="9"/>
  <c r="R72" i="9"/>
  <c r="Q72" i="9"/>
  <c r="R71" i="9"/>
  <c r="Q71" i="9"/>
  <c r="R70" i="9"/>
  <c r="Q70" i="9"/>
  <c r="R69" i="9"/>
  <c r="Q69" i="9"/>
  <c r="R68" i="9"/>
  <c r="Q68" i="9"/>
  <c r="R67" i="9"/>
  <c r="Q67" i="9"/>
  <c r="R66" i="9"/>
  <c r="Q66" i="9"/>
  <c r="R65" i="9"/>
  <c r="Q65" i="9"/>
  <c r="R64" i="9"/>
  <c r="Q64" i="9"/>
  <c r="R63" i="9"/>
  <c r="Q63" i="9"/>
  <c r="R62" i="9"/>
  <c r="Q62" i="9"/>
  <c r="R61" i="9"/>
  <c r="Q61" i="9"/>
  <c r="R60" i="9"/>
  <c r="Q60" i="9"/>
  <c r="R59" i="9"/>
  <c r="Q59" i="9"/>
  <c r="R58" i="9"/>
  <c r="Q58" i="9"/>
  <c r="R57" i="9"/>
  <c r="Q57" i="9"/>
  <c r="R56" i="9"/>
  <c r="Q56" i="9"/>
  <c r="R55" i="9"/>
  <c r="Q55" i="9"/>
  <c r="R54" i="9"/>
  <c r="Q54" i="9"/>
  <c r="R53" i="9"/>
  <c r="Q53" i="9"/>
  <c r="R52" i="9"/>
  <c r="Q52" i="9"/>
  <c r="R51" i="9"/>
  <c r="Q51" i="9"/>
  <c r="R50" i="9"/>
  <c r="Q50" i="9"/>
  <c r="R49" i="9"/>
  <c r="Q49" i="9"/>
  <c r="R48" i="9"/>
  <c r="Q48" i="9"/>
  <c r="R47" i="9"/>
  <c r="Q47" i="9"/>
  <c r="R46" i="9"/>
  <c r="Q46" i="9"/>
  <c r="R45" i="9"/>
  <c r="Q45" i="9"/>
  <c r="R44" i="9"/>
  <c r="Q44" i="9"/>
  <c r="R43" i="9"/>
  <c r="Q43" i="9"/>
  <c r="R42" i="9"/>
  <c r="Q42" i="9"/>
  <c r="R41" i="9"/>
  <c r="Q41" i="9"/>
  <c r="R40" i="9"/>
  <c r="Q40" i="9"/>
  <c r="R39" i="9"/>
  <c r="Q39" i="9"/>
  <c r="R38" i="9"/>
  <c r="Q38" i="9"/>
  <c r="R37" i="9"/>
  <c r="Q37" i="9"/>
  <c r="R36" i="9"/>
  <c r="Q36" i="9"/>
  <c r="R35" i="9"/>
  <c r="Q35" i="9"/>
  <c r="R34" i="9"/>
  <c r="Q34" i="9"/>
  <c r="R33" i="9"/>
  <c r="Q33" i="9"/>
  <c r="R32" i="9"/>
  <c r="Q32" i="9"/>
  <c r="R31" i="9"/>
  <c r="Q31" i="9"/>
  <c r="R30" i="9"/>
  <c r="Q30" i="9"/>
  <c r="R29" i="9"/>
  <c r="Q29" i="9"/>
  <c r="R28" i="9"/>
  <c r="Q28" i="9"/>
  <c r="R27" i="9"/>
  <c r="Q27" i="9"/>
  <c r="R26" i="9"/>
  <c r="Q26" i="9"/>
  <c r="R25" i="9"/>
  <c r="Q25" i="9"/>
  <c r="R24" i="9"/>
  <c r="Q24" i="9"/>
  <c r="R23" i="9"/>
  <c r="Q23" i="9"/>
  <c r="R22" i="9"/>
  <c r="Q22" i="9"/>
  <c r="R21" i="9"/>
  <c r="Q21" i="9"/>
  <c r="R20" i="9"/>
  <c r="Q20" i="9"/>
  <c r="R19" i="9"/>
  <c r="R18" i="9"/>
  <c r="R17" i="9"/>
  <c r="R16" i="9"/>
  <c r="R15" i="9"/>
  <c r="R14" i="9"/>
  <c r="R13" i="9"/>
  <c r="Q113" i="9" l="1"/>
</calcChain>
</file>

<file path=xl/sharedStrings.xml><?xml version="1.0" encoding="utf-8"?>
<sst xmlns="http://schemas.openxmlformats.org/spreadsheetml/2006/main" count="2438" uniqueCount="1424">
  <si>
    <t xml:space="preserve">Graf 1.1 </t>
  </si>
  <si>
    <t xml:space="preserve">Tabuľka 1.1 </t>
  </si>
  <si>
    <t>Rok</t>
  </si>
  <si>
    <t>Živonarodení</t>
  </si>
  <si>
    <t>Zomretí</t>
  </si>
  <si>
    <t>Prirodzený prírastok</t>
  </si>
  <si>
    <t>Migračné saldo</t>
  </si>
  <si>
    <t>Celkový prírastok</t>
  </si>
  <si>
    <t>4 055</t>
  </si>
  <si>
    <t>3 722</t>
  </si>
  <si>
    <t>7 777</t>
  </si>
  <si>
    <t>Zdroj: ŠÚ SR</t>
  </si>
  <si>
    <t xml:space="preserve">Graf 1.2 </t>
  </si>
  <si>
    <t>Graf 2.1</t>
  </si>
  <si>
    <t>Tabuľka 2.1</t>
  </si>
  <si>
    <t>Tabuľka 2.2</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</si>
  <si>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</si>
  <si>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</si>
  <si>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</si>
  <si>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</si>
  <si>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</si>
  <si>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</si>
  <si>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</si>
  <si>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</si>
  <si>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</si>
  <si>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</si>
  <si>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</si>
  <si>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</si>
  <si>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</si>
  <si>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</si>
  <si>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65 a viac rokov</t>
  </si>
  <si>
    <t>Zdroj: ŠÚ SR, VZPS</t>
  </si>
  <si>
    <t xml:space="preserve">Tabuľka 2.4 </t>
  </si>
  <si>
    <t>Graf 2.2</t>
  </si>
  <si>
    <t xml:space="preserve">Graf 2.5 </t>
  </si>
  <si>
    <t xml:space="preserve">Tabuľka 2.6 </t>
  </si>
  <si>
    <t xml:space="preserve">Tabuľka 2.8 </t>
  </si>
  <si>
    <t>Zamestnanosť podľa veľkosti podnikov (priemer za rok)</t>
  </si>
  <si>
    <t xml:space="preserve">Tabuľka 2.11 </t>
  </si>
  <si>
    <t>Porovnanie vývoja nezamestnanosti podľa evidencie ŠÚ SR a ÚPSVR</t>
  </si>
  <si>
    <t>Vývoj priemernej mesačnej mzdy od roku 2008 (v %)</t>
  </si>
  <si>
    <t>Priemerná nominálna mesačná mzda podľa veľkosti podnikov</t>
  </si>
  <si>
    <t>Rozdelenie ostatných registrovaných pracovných úrazov podľa zdroja úrazu</t>
  </si>
  <si>
    <t>Ukazovateľ</t>
  </si>
  <si>
    <t xml:space="preserve">Merná jednotka </t>
  </si>
  <si>
    <t xml:space="preserve"> Hrubý domáci produkt v bežných cenách</t>
  </si>
  <si>
    <t>mld. €</t>
  </si>
  <si>
    <t xml:space="preserve"> index, rovnaké obdobie predchádz. roku = 100</t>
  </si>
  <si>
    <t>%</t>
  </si>
  <si>
    <t>index, rovnaké obdobie predchádz. roku = 100</t>
  </si>
  <si>
    <t>Medziročná miera inflácie</t>
  </si>
  <si>
    <t>posledný mesiac obdobia</t>
  </si>
  <si>
    <t>v priemere za obdobie</t>
  </si>
  <si>
    <t xml:space="preserve">Počet pracujúcich </t>
  </si>
  <si>
    <t>tis. osôb</t>
  </si>
  <si>
    <t>2 363,0</t>
  </si>
  <si>
    <t>2 424,0</t>
  </si>
  <si>
    <t>2 492,1</t>
  </si>
  <si>
    <t>2 530,7</t>
  </si>
  <si>
    <t xml:space="preserve">Počet nezamestnaných </t>
  </si>
  <si>
    <t xml:space="preserve">Miera nezamestnanosti </t>
  </si>
  <si>
    <t>ZAMESTNANOSŤ</t>
  </si>
  <si>
    <t xml:space="preserve">Priemerný počet zamestnaných osôb </t>
  </si>
  <si>
    <t>2 204,6</t>
  </si>
  <si>
    <t>2 251,6</t>
  </si>
  <si>
    <t>2 307,0</t>
  </si>
  <si>
    <t>2 348,9</t>
  </si>
  <si>
    <t>PRIEMERNÁ MESAČNÁ MZDA</t>
  </si>
  <si>
    <t>nominálna</t>
  </si>
  <si>
    <t>€</t>
  </si>
  <si>
    <t>Tabuľka 2 Indexy spotrebiteľských cien</t>
  </si>
  <si>
    <t>Rovnaké obdobie predchádzajúceho roka = 100</t>
  </si>
  <si>
    <t>Odbory COICOP</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</si>
  <si>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</si>
  <si>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</si>
  <si>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</si>
  <si>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</si>
  <si>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</si>
  <si>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</si>
  <si>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</si>
  <si>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</si>
  <si>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</si>
  <si>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</si>
  <si>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</si>
  <si>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Zdravie</t>
  </si>
  <si>
    <t xml:space="preserve"> Doprava</t>
  </si>
  <si>
    <t xml:space="preserve"> Pošty a telekomunikácie</t>
  </si>
  <si>
    <t xml:space="preserve"> Rekreácia a kultúra</t>
  </si>
  <si>
    <t xml:space="preserve"> Vzdelávanie</t>
  </si>
  <si>
    <t xml:space="preserve"> Hotely, kaviarne a reštaurácie</t>
  </si>
  <si>
    <t>Tabuľka 3 Výstavba a úbytok bytov</t>
  </si>
  <si>
    <t>Počet bytov</t>
  </si>
  <si>
    <t>Úbytok bytov</t>
  </si>
  <si>
    <t>spolu</t>
  </si>
  <si>
    <t>v roku</t>
  </si>
  <si>
    <t>asanáciou</t>
  </si>
  <si>
    <t>Byty spolu</t>
  </si>
  <si>
    <t>a)</t>
  </si>
  <si>
    <t>b)</t>
  </si>
  <si>
    <t xml:space="preserve"> v tom sektor:</t>
  </si>
  <si>
    <t xml:space="preserve"> verejný</t>
  </si>
  <si>
    <t xml:space="preserve"> súkromný</t>
  </si>
  <si>
    <t xml:space="preserve"> z úhrnu bytov </t>
  </si>
  <si>
    <t>-</t>
  </si>
  <si>
    <t>Zdroj: ŠÚ SR (DATACube)</t>
  </si>
  <si>
    <t>a) počet</t>
  </si>
  <si>
    <t>b) indexy, rovnaké obdobie predchádzajúceho roka = 100</t>
  </si>
  <si>
    <t>2) v stálych cenách vypočítaných reťazením objemov k referenčnému roku 2010</t>
  </si>
  <si>
    <t>3) počítaná zo spotrebiteľských cien, od roku 2005 s ročnou aktualizáciou váh</t>
  </si>
  <si>
    <t>4) VZPS – výberové zisťovanie pracovných síl; v priemere za obdobie; pracujúci v zmysle VZPS sú všetky osoby vo veku od 15 rokov, ktoré v sledovanom (referenčnom) týždni vykonávajú aspoň 1 hodinu prácu za mzdu, plat alebo iný druh odmeny alebo prácu za účelom dosiahnutia zisku, vrátane osôb vykonávajúcich prácu na základe dohôd, sezónnych pracovníkov, osôb na riadnej materskej dovolenke, osôb pracujúcich v zahraničí menej ako 1 rok, osôb dochádzajúcich za prácou do zahraničia a osôb platených na aktivačných prácach;</t>
  </si>
  <si>
    <t>5) zo štvrťročného štatistického výkazníctva; zamestnané osoby sú zamestnanci a podnikatelia; bez žien na materskej dovolenke</t>
  </si>
  <si>
    <t>6) zo štvrťročného štatistického výkazníctva; bez podnikateľských príjmov; údaje upravené o štatistický odhad neevidovaných miezd</t>
  </si>
  <si>
    <t>7) index reálnej mzdy je vypočítaný ako podiel indexu nominálnej mzdy a indexu spotrebiteľských cien</t>
  </si>
  <si>
    <t>Tabuľka 4 Počet obyvateľov SR podľa regiónov</t>
  </si>
  <si>
    <t>Počet trvale bývajúcich obyvateľov</t>
  </si>
  <si>
    <t>Podiel na celkovom počte trvale bývajúcich obyvateľov v SR</t>
  </si>
  <si>
    <t>Index 2017/2016</t>
  </si>
  <si>
    <t>Bratislavský kraj</t>
  </si>
  <si>
    <t>Trnavský kraj</t>
  </si>
  <si>
    <t>Trenčiansky kraj</t>
  </si>
  <si>
    <t>Nitriansky kraj</t>
  </si>
  <si>
    <t>Žilinský kraj</t>
  </si>
  <si>
    <t>100,0 %</t>
  </si>
  <si>
    <t>Banskobystrický kraj</t>
  </si>
  <si>
    <t>Prešovský kraj</t>
  </si>
  <si>
    <t>Košický kraj</t>
  </si>
  <si>
    <t>Slovenská republika</t>
  </si>
  <si>
    <t>index 2017/2016</t>
  </si>
  <si>
    <t>muži</t>
  </si>
  <si>
    <t>ženy</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</si>
  <si>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</si>
  <si>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</si>
  <si>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</si>
  <si>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</si>
  <si>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</si>
  <si>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</si>
  <si>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</si>
  <si>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</si>
  <si>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</si>
  <si>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</si>
  <si>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</si>
  <si>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</si>
  <si>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</si>
  <si>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</si>
  <si>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</si>
  <si>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</si>
  <si>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</si>
  <si>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</si>
  <si>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</si>
  <si>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</si>
  <si>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</si>
  <si>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</si>
  <si>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</si>
  <si>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</si>
  <si>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</si>
  <si>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</si>
  <si>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</si>
  <si>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</si>
  <si>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</si>
  <si>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</si>
  <si>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</si>
  <si>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</si>
  <si>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</si>
  <si>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</si>
  <si>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</si>
  <si>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</si>
  <si>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</si>
  <si>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</si>
  <si>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</si>
  <si>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</si>
  <si>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</si>
  <si>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</si>
  <si>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</si>
  <si>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</si>
  <si>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</si>
  <si>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</si>
  <si>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</si>
  <si>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</si>
  <si>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</si>
  <si>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</si>
  <si>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</si>
  <si>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</si>
  <si>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</si>
  <si>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</si>
  <si>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</si>
  <si>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</si>
  <si>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</si>
  <si>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</si>
  <si>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</si>
  <si>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</si>
  <si>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</si>
  <si>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</si>
  <si>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</si>
  <si>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</si>
  <si>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</si>
  <si>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</si>
  <si>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</si>
  <si>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</si>
  <si>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</si>
  <si>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</si>
  <si>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</si>
  <si>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</si>
  <si>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</si>
  <si>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</si>
  <si>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</si>
  <si>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</si>
  <si>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</si>
  <si>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</si>
  <si>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</si>
  <si>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</si>
  <si>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</si>
  <si>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</si>
  <si>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</si>
  <si>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</si>
  <si>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</si>
  <si>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</si>
  <si>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</si>
  <si>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</si>
  <si>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</si>
  <si>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</si>
  <si>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</si>
  <si>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</si>
  <si>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</si>
  <si>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</si>
  <si>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</si>
  <si>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</si>
  <si>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</si>
  <si>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</si>
  <si>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</si>
  <si>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</si>
  <si>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</si>
  <si>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100 rokov</t>
  </si>
  <si>
    <t>100 rokov alebo viac</t>
  </si>
  <si>
    <t>101 rokov</t>
  </si>
  <si>
    <t>102 rokov</t>
  </si>
  <si>
    <t>103 rokov</t>
  </si>
  <si>
    <t>104 rokov</t>
  </si>
  <si>
    <t>105 rokov</t>
  </si>
  <si>
    <t>106 rokov</t>
  </si>
  <si>
    <t>107 rokov</t>
  </si>
  <si>
    <t>108 rokov</t>
  </si>
  <si>
    <t>109 rokov</t>
  </si>
  <si>
    <t>110 rokov alebo viac</t>
  </si>
  <si>
    <t>Tabuľka 1</t>
  </si>
  <si>
    <t>Tabuľka 2</t>
  </si>
  <si>
    <t>Indexy spotrebiteľských cien</t>
  </si>
  <si>
    <t>Tabuľka 3</t>
  </si>
  <si>
    <t>Tabuľka 4</t>
  </si>
  <si>
    <t>Počet obyvateľov SR podľa regiónov</t>
  </si>
  <si>
    <t>Graf 1</t>
  </si>
  <si>
    <t>Vývoj hrubého domáceho produktu v bežných a stálych cenách</t>
  </si>
  <si>
    <t>Príloha ku kapitole 1</t>
  </si>
  <si>
    <t>Ekonomicky aktívne obyvateľstvo (v tis.)</t>
  </si>
  <si>
    <t>pracujúci (v tis.)</t>
  </si>
  <si>
    <t>pracujúci</t>
  </si>
  <si>
    <t>nezamestnaní (v tis.)</t>
  </si>
  <si>
    <t>nezamestnaní</t>
  </si>
  <si>
    <t>Ekonomicky neaktívne obyvateľstvo od 15 rokov (v tis.)</t>
  </si>
  <si>
    <t>študenti, učni</t>
  </si>
  <si>
    <t>študenti (v tis.)</t>
  </si>
  <si>
    <t>dôchodcovia</t>
  </si>
  <si>
    <t>dôchodcovia (starobní, invalidní) (v tis.)</t>
  </si>
  <si>
    <t>ostatní</t>
  </si>
  <si>
    <t>osoby na rodičovskej dovolenke (v tis.)</t>
  </si>
  <si>
    <t>v tis. osobách</t>
  </si>
  <si>
    <t>v %</t>
  </si>
  <si>
    <t>v tis. osobách</t>
  </si>
  <si>
    <t>v p. b.</t>
  </si>
  <si>
    <t>X</t>
  </si>
  <si>
    <t>v tom veková skupina:</t>
  </si>
  <si>
    <t>Kraj</t>
  </si>
  <si>
    <t>Ekonomicky aktívne obyvateľstvo spolu v tis. osobách</t>
  </si>
  <si>
    <t>Miera zamestnanosti vo veku 20-64 rokov v %</t>
  </si>
  <si>
    <t>Miera nezamestnanosti spolu v %</t>
  </si>
  <si>
    <t>z toho pracujúci</t>
  </si>
  <si>
    <t>z toho nezamestnaní</t>
  </si>
  <si>
    <t>SR spolu</t>
  </si>
  <si>
    <t>Bratislavský</t>
  </si>
  <si>
    <t>Trnavský</t>
  </si>
  <si>
    <t>Trenčiansky</t>
  </si>
  <si>
    <t>Nitriansky</t>
  </si>
  <si>
    <t>Žilinský</t>
  </si>
  <si>
    <t>Banskobystrický</t>
  </si>
  <si>
    <t>Prešovský</t>
  </si>
  <si>
    <t>Košický</t>
  </si>
  <si>
    <t>Ekonomicky aktívne obyvateľstvo 15+ (v tis. osobách)</t>
  </si>
  <si>
    <t>v tom</t>
  </si>
  <si>
    <t>Zdroj: Sociálna poisťovňa</t>
  </si>
  <si>
    <t>január</t>
  </si>
  <si>
    <t>február</t>
  </si>
  <si>
    <t>apríl</t>
  </si>
  <si>
    <t>máj</t>
  </si>
  <si>
    <t>júl</t>
  </si>
  <si>
    <t>august</t>
  </si>
  <si>
    <t>október</t>
  </si>
  <si>
    <t>november</t>
  </si>
  <si>
    <t>Počet pracujúcich</t>
  </si>
  <si>
    <t>(v tis. osôb)</t>
  </si>
  <si>
    <t>Podiel na SR</t>
  </si>
  <si>
    <t>(v %)</t>
  </si>
  <si>
    <t>Index</t>
  </si>
  <si>
    <t>2017/2016</t>
  </si>
  <si>
    <t>v tom veková skupina:</t>
  </si>
  <si>
    <t>65 a viac rokov</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</si>
  <si>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</si>
  <si>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</si>
  <si>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</si>
  <si>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</si>
  <si>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</si>
  <si>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</si>
  <si>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</si>
  <si>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</si>
  <si>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</si>
  <si>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v tom:</t>
  </si>
  <si>
    <t>Pracujúci v zahraničí</t>
  </si>
  <si>
    <t>Podiel pracujúcich v zahraničí na celkovej zamestnanosti SR, resp. kraja (v %)</t>
  </si>
  <si>
    <t>Miera zamestnanosti vo veku 20 – 64 rokov</t>
  </si>
  <si>
    <t>(v p. b.)</t>
  </si>
  <si>
    <t>rok 2017</t>
  </si>
  <si>
    <t>Počet zamestnancov</t>
  </si>
  <si>
    <t>Osoby</t>
  </si>
  <si>
    <t>Podiel v %</t>
  </si>
  <si>
    <t>0 – 19</t>
  </si>
  <si>
    <t>20 – 49</t>
  </si>
  <si>
    <t>50 – 249</t>
  </si>
  <si>
    <t>250 – 499</t>
  </si>
  <si>
    <t>500 – 999</t>
  </si>
  <si>
    <t>1 000 a viac</t>
  </si>
  <si>
    <t>Živnostníci* (odhad)</t>
  </si>
  <si>
    <t>*vrátane zamestnancov u živnostníkov</t>
  </si>
  <si>
    <t>Voľné pracovné miesta</t>
  </si>
  <si>
    <t>Počet</t>
  </si>
  <si>
    <t>Podiel na SR (v %)</t>
  </si>
  <si>
    <t>Počet nezamestnaných (ŠÚ SR)</t>
  </si>
  <si>
    <t>Počet nezamestnaných (ÚPSVR)</t>
  </si>
  <si>
    <t>Miera nezamestnanosti (ŠÚ SR)</t>
  </si>
  <si>
    <t>Miera evidovanej nezamestnanosti (ÚPSVR)</t>
  </si>
  <si>
    <t>1. Q. 2013</t>
  </si>
  <si>
    <t>2. Q. 2013</t>
  </si>
  <si>
    <t>3. Q. 2013</t>
  </si>
  <si>
    <t>4.Q. 2013</t>
  </si>
  <si>
    <t>1. Q. 2014</t>
  </si>
  <si>
    <t>2.Q. 2014</t>
  </si>
  <si>
    <t>3.Q. 2014</t>
  </si>
  <si>
    <t>4. Q. 2014</t>
  </si>
  <si>
    <t>1. Q. 2015</t>
  </si>
  <si>
    <t>2. Q. 2015</t>
  </si>
  <si>
    <t>3. Q. 2015</t>
  </si>
  <si>
    <t>4. Q. 2015</t>
  </si>
  <si>
    <t>1. Q. 2016</t>
  </si>
  <si>
    <t>2. Q. 2016</t>
  </si>
  <si>
    <t>priemer</t>
  </si>
  <si>
    <t>3. Q. 2016</t>
  </si>
  <si>
    <t>4. Q. 2016</t>
  </si>
  <si>
    <t>1. Q. 2017</t>
  </si>
  <si>
    <t>2. Q. 2017</t>
  </si>
  <si>
    <t>3. Q. 2017</t>
  </si>
  <si>
    <t>4. Q. 2017</t>
  </si>
  <si>
    <t>Zdroj: ŠÚ SR (VZPS), ÚPSVR</t>
  </si>
  <si>
    <t>Zdroj: ÚPSVR</t>
  </si>
  <si>
    <t>disponibilní UoZ 2017</t>
  </si>
  <si>
    <t>priemer 2017</t>
  </si>
  <si>
    <t>UoZ celkom</t>
  </si>
  <si>
    <t>Uoz disponibilní</t>
  </si>
  <si>
    <t>MEN</t>
  </si>
  <si>
    <t>Miera nezamestnanosti z celkového počtu UoZ</t>
  </si>
  <si>
    <t>ekonomicky aktívne obyvateľstvo</t>
  </si>
  <si>
    <t>Slovensko</t>
  </si>
  <si>
    <t>st. 10 a 11</t>
  </si>
  <si>
    <t>st. 12 a 13</t>
  </si>
  <si>
    <t>st. 15</t>
  </si>
  <si>
    <t>st. 14 a 16</t>
  </si>
  <si>
    <t>st. 17, 18 a 19</t>
  </si>
  <si>
    <t>st. 14</t>
  </si>
  <si>
    <t>SR</t>
  </si>
  <si>
    <t>Územie</t>
  </si>
  <si>
    <t>(kraje SR)</t>
  </si>
  <si>
    <t>15-24r.</t>
  </si>
  <si>
    <t>25-29 r.</t>
  </si>
  <si>
    <t>30-34 r.</t>
  </si>
  <si>
    <t>35-39 r.</t>
  </si>
  <si>
    <t>40-44 r.</t>
  </si>
  <si>
    <t>45-49 r.</t>
  </si>
  <si>
    <t>50-54 r.</t>
  </si>
  <si>
    <t>55-59 r.</t>
  </si>
  <si>
    <t>nad 60 r.</t>
  </si>
  <si>
    <t>do 3 mes.</t>
  </si>
  <si>
    <t>mes.</t>
  </si>
  <si>
    <t>10-12 mes.</t>
  </si>
  <si>
    <t>13-18 mes.</t>
  </si>
  <si>
    <t>19-24 mes.</t>
  </si>
  <si>
    <t>25-30 mes.</t>
  </si>
  <si>
    <t>31-36 mes.</t>
  </si>
  <si>
    <t>37-42</t>
  </si>
  <si>
    <t>43-48 mes.</t>
  </si>
  <si>
    <t>nad 48</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</si>
  <si>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</si>
  <si>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</si>
  <si>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</si>
  <si>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</si>
  <si>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</si>
  <si>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</si>
  <si>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</si>
  <si>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</si>
  <si>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</si>
  <si>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</si>
  <si>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</si>
  <si>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</si>
  <si>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</si>
  <si>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</si>
  <si>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</si>
  <si>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</si>
  <si>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</si>
  <si>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</si>
  <si>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</si>
  <si>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</si>
  <si>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</si>
  <si>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</si>
  <si>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</si>
  <si>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</si>
  <si>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</si>
  <si>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</si>
  <si>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</si>
  <si>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</si>
  <si>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</si>
  <si>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</si>
  <si>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</si>
  <si>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</si>
  <si>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</si>
  <si>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</si>
  <si>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</si>
  <si>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</si>
  <si>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</si>
  <si>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</si>
  <si>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</si>
  <si>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</si>
  <si>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</si>
  <si>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2017 - počet UoZ - dlhodobo nezamestnaných občanov</t>
  </si>
  <si>
    <t>2017 - podiel UoZ - dlhodobo nezamestnaných občanov</t>
  </si>
  <si>
    <t>UoZ 2017</t>
  </si>
  <si>
    <t>I.</t>
  </si>
  <si>
    <t>II.</t>
  </si>
  <si>
    <t>III.</t>
  </si>
  <si>
    <t>IV.</t>
  </si>
  <si>
    <t>V.</t>
  </si>
  <si>
    <t>VI.</t>
  </si>
  <si>
    <t>VII.</t>
  </si>
  <si>
    <t>VIII.</t>
  </si>
  <si>
    <t>IX.</t>
  </si>
  <si>
    <t>X.</t>
  </si>
  <si>
    <t>XI.</t>
  </si>
  <si>
    <t>XII.</t>
  </si>
  <si>
    <t>písm. a)</t>
  </si>
  <si>
    <t>písm. b)</t>
  </si>
  <si>
    <t>písm. c)</t>
  </si>
  <si>
    <t>písm. d)</t>
  </si>
  <si>
    <t>písm. e)</t>
  </si>
  <si>
    <t>písm. f)</t>
  </si>
  <si>
    <t>písm. g)</t>
  </si>
  <si>
    <t>písm. 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</si>
  <si>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</si>
  <si>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</si>
  <si>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</si>
  <si>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</si>
  <si>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</si>
  <si>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</si>
  <si>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</si>
  <si>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</si>
  <si>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Nezamestnaní</t>
  </si>
  <si>
    <t>Miera nezamestnanosti</t>
  </si>
  <si>
    <t>v tis. osôb</t>
  </si>
  <si>
    <t>Podiel</t>
  </si>
  <si>
    <t>na SR (v %)</t>
  </si>
  <si>
    <t>v %</t>
  </si>
  <si>
    <t>Zmena oproti</t>
  </si>
  <si>
    <t>Trvanie nezamestnanosti</t>
  </si>
  <si>
    <t>Počet nezamestnaných</t>
  </si>
  <si>
    <t>(v tis. osôb)</t>
  </si>
  <si>
    <t>Podiel z celkového počtu nezamestnaných (v %)</t>
  </si>
  <si>
    <t>do 1 mesiaca</t>
  </si>
  <si>
    <t>od 1 mesiaca do 3 mesiacov</t>
  </si>
  <si>
    <t>od 3 mesiacov do 6 mesiacov</t>
  </si>
  <si>
    <t>od 6 mesiacov do 1 roka</t>
  </si>
  <si>
    <t>od 1 roka spolu, v tom:</t>
  </si>
  <si>
    <t>od 1do 2 rokov</t>
  </si>
  <si>
    <t>viac ako 2 roky</t>
  </si>
  <si>
    <t>2008</t>
  </si>
  <si>
    <t>2009</t>
  </si>
  <si>
    <t>2010</t>
  </si>
  <si>
    <t>2011</t>
  </si>
  <si>
    <t>2012</t>
  </si>
  <si>
    <t>2013</t>
  </si>
  <si>
    <t>2014</t>
  </si>
  <si>
    <t>2015</t>
  </si>
  <si>
    <t>2016</t>
  </si>
  <si>
    <t>zo štvrťročného štatistického výkazníctva, bez odhadu podnikateľských príjmov, od roku 2006 vrátane príjmov ozbrojených zložiek</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</si>
  <si>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</si>
  <si>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</si>
  <si>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</si>
  <si>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</si>
  <si>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</si>
  <si>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</si>
  <si>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</si>
  <si>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</si>
  <si>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</si>
  <si>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</si>
  <si>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</si>
  <si>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Ekonomické činnosti (SK NACE rev. 2)</t>
  </si>
  <si>
    <t>priemerná výška v €</t>
  </si>
  <si>
    <t>A Poľnohospodárstvo, lesníctvo a rybolov</t>
  </si>
  <si>
    <t>B,C,D,E Priemysel spolu</t>
  </si>
  <si>
    <t>B Ťažba a dobývanie</t>
  </si>
  <si>
    <t>C Priemyselná výroba</t>
  </si>
  <si>
    <t>D Dodávka elektriny, plynu, pary a studeného vzduchu</t>
  </si>
  <si>
    <t>E Dodávka vody, čistenie a odvod odpadových vôd, odpady a služby odstraňovania odpadov</t>
  </si>
  <si>
    <t>F Stavebníctvo</t>
  </si>
  <si>
    <t>G Veľkoobchod a maloobchod; oprava motorových vozidiel a motocyklov</t>
  </si>
  <si>
    <t>H Doprava a skladovanie</t>
  </si>
  <si>
    <t>I Ubytovacie a stravovacie služby</t>
  </si>
  <si>
    <t>J Informácie a komunikácia</t>
  </si>
  <si>
    <t>K Finančné a poisťovacie činnosti</t>
  </si>
  <si>
    <t>L Činnosti v oblasti nehnuteľností</t>
  </si>
  <si>
    <t>M Odborné, vedecké a technické činnosti</t>
  </si>
  <si>
    <t>N Administratívne a podporné služby</t>
  </si>
  <si>
    <t>O Verejná správa a obrana; povinné sociálne zabezpečenie</t>
  </si>
  <si>
    <t>P Vzdelávanie</t>
  </si>
  <si>
    <t>Q Zdravotníctvo a sociálna pomoc</t>
  </si>
  <si>
    <t>R Umenie, zábava a rekreácia</t>
  </si>
  <si>
    <t>S Ostatné činnosti</t>
  </si>
  <si>
    <t>Hospodárstvo spolu</t>
  </si>
  <si>
    <t>(v €)</t>
  </si>
  <si>
    <t>Indexy 2017/2016</t>
  </si>
  <si>
    <t>nominálna mzda</t>
  </si>
  <si>
    <t>reálna mzda</t>
  </si>
  <si>
    <t>Druh nákladov</t>
  </si>
  <si>
    <t>Náklady práce spolu</t>
  </si>
  <si>
    <t>z toho náklady:</t>
  </si>
  <si>
    <t>14 554</t>
  </si>
  <si>
    <t>15 018</t>
  </si>
  <si>
    <t>15 721</t>
  </si>
  <si>
    <t>16 121</t>
  </si>
  <si>
    <t>10 633</t>
  </si>
  <si>
    <t>10 902</t>
  </si>
  <si>
    <t>11 438</t>
  </si>
  <si>
    <t>11 764</t>
  </si>
  <si>
    <t>3 936</t>
  </si>
  <si>
    <t>4 132</t>
  </si>
  <si>
    <t>4 305</t>
  </si>
  <si>
    <t>4 375</t>
  </si>
  <si>
    <t>Zdroj: ŠÚ SR, štatistické zisťovanie o úplných nákladoch práce</t>
  </si>
  <si>
    <t>Položky nákladov práce</t>
  </si>
  <si>
    <t xml:space="preserve">Index </t>
  </si>
  <si>
    <t>1. – 16. CELKOVÉ NÁKLADY PRÁCE</t>
  </si>
  <si>
    <t>1. – 7. PRIAME NÁKLADY</t>
  </si>
  <si>
    <t>4. Náhrady za pracovnú pohotovosť (mimo pracoviska)</t>
  </si>
  <si>
    <t>8. Povinné príspevky na sociálne poistenie</t>
  </si>
  <si>
    <t>9. Nepovinné príspevky na sociálne poistenie</t>
  </si>
  <si>
    <t>11. Príspevky na sociálne poistenie učňov</t>
  </si>
  <si>
    <t>16. SUBVENCIE</t>
  </si>
  <si>
    <t>BA</t>
  </si>
  <si>
    <t>TT</t>
  </si>
  <si>
    <t>TN</t>
  </si>
  <si>
    <t>NR</t>
  </si>
  <si>
    <t>ZA</t>
  </si>
  <si>
    <t>BB</t>
  </si>
  <si>
    <t>PO</t>
  </si>
  <si>
    <t>KE</t>
  </si>
  <si>
    <t>4. Náhrady za pracovnú pohotovosť</t>
  </si>
  <si>
    <t>Dopravné prostriedky</t>
  </si>
  <si>
    <t>Zdvíhadlá a dopravníky, zdvíhacie a dopravné pomôcky</t>
  </si>
  <si>
    <t>Stroje - hnacie, pomocné, obrábacie a pracovné</t>
  </si>
  <si>
    <t>Pracovné, príp. cestné dopravné priestory ako zdroje pádov osôb</t>
  </si>
  <si>
    <t>Materiál, bremená, predmety</t>
  </si>
  <si>
    <t>Náradie, nástroje, ručne ovládané strojčeky a prístroje</t>
  </si>
  <si>
    <t>Priemyselné škodliviny, horúce látky a predmety, oheň a výbušniny</t>
  </si>
  <si>
    <t>Elektrina</t>
  </si>
  <si>
    <t>Ľudia, zvieratá a prírodné živly</t>
  </si>
  <si>
    <t>Iné zdroje</t>
  </si>
  <si>
    <t>Zdroj: Národný inšpektorát práce</t>
  </si>
  <si>
    <t>Zdroj: Národné centrum zdravotníckych informácií</t>
  </si>
  <si>
    <t>Odvetvová štruktúra zamestnanosti podľa SK NACE Rev. 2</t>
  </si>
  <si>
    <t>Tabuľka 5</t>
  </si>
  <si>
    <t>Tabuľka 6</t>
  </si>
  <si>
    <t>Tabuľka 7</t>
  </si>
  <si>
    <t>Tabuľka 8</t>
  </si>
  <si>
    <t>Tabuľka 9</t>
  </si>
  <si>
    <t>Tabuľka 10</t>
  </si>
  <si>
    <t>Tabuľka 11</t>
  </si>
  <si>
    <t>Tabuľka 12</t>
  </si>
  <si>
    <t>Tabuľka 13</t>
  </si>
  <si>
    <t>Tabuľka 14</t>
  </si>
  <si>
    <t>Tabuľka 15</t>
  </si>
  <si>
    <t>Tabuľka 16</t>
  </si>
  <si>
    <t>Priemerný hodinový zárobok podľa krajov v podnikateľskej sfére (€/hod)</t>
  </si>
  <si>
    <t>Tabuľka 17</t>
  </si>
  <si>
    <t>Priemerný hodinový zárobok podľa odvetví v podnikateľskej sfére (€/hod)</t>
  </si>
  <si>
    <t>Tabuľka 18</t>
  </si>
  <si>
    <t>Priemerný hodinový zárobok podľa veľkosti organizácie v podnikateľskej sfére (€/hod)</t>
  </si>
  <si>
    <t>Tabuľka 19</t>
  </si>
  <si>
    <t>Priemerný hodinový zárobok podľa veku v podnikateľskej sfére (€/hod)</t>
  </si>
  <si>
    <t>Tabuľka 20</t>
  </si>
  <si>
    <t>Tabuľka 21</t>
  </si>
  <si>
    <t>Stupeň vzdelania</t>
  </si>
  <si>
    <t>v tisícoch</t>
  </si>
  <si>
    <t>15+ roční</t>
  </si>
  <si>
    <t>Podľa vekových skupín</t>
  </si>
  <si>
    <t>65 a viac roční</t>
  </si>
  <si>
    <t>Podľa vzdelania (15+ roční)</t>
  </si>
  <si>
    <t>15 – 64 roční</t>
  </si>
  <si>
    <t>20 – 64 roční</t>
  </si>
  <si>
    <t>Úplné stredné všeobecné</t>
  </si>
  <si>
    <t>Úplné stredné odborné</t>
  </si>
  <si>
    <t>Vysokoškolské - 1. stupeň</t>
  </si>
  <si>
    <t>Vysokoškolské - 2. stupeň</t>
  </si>
  <si>
    <t>Vysokoškolské - 3. stupeň</t>
  </si>
  <si>
    <t>Bez školského vzdelania</t>
  </si>
  <si>
    <t xml:space="preserve"> Zdroj: ŠÚ SR, VZPS</t>
  </si>
  <si>
    <t>Tabuľka 4 Odvetvová štruktúra zamestnanosti podľa SK NACE Rev. 2</t>
  </si>
  <si>
    <t>podiel v %</t>
  </si>
  <si>
    <t>index rastu 2017 /2016</t>
  </si>
  <si>
    <t>Zdroj: ŠÚ SR, štvrťročné výkazníctvo</t>
  </si>
  <si>
    <t>30 – 34 roční</t>
  </si>
  <si>
    <t>65 a viac roční</t>
  </si>
  <si>
    <t>Podľa vzdelania</t>
  </si>
  <si>
    <t>Úplné stredné odborné (učňovské) s maturitou</t>
  </si>
  <si>
    <t>Počet uchádzačov o zamestnanie</t>
  </si>
  <si>
    <t>Absolventi spolu</t>
  </si>
  <si>
    <t>z toho</t>
  </si>
  <si>
    <t>Absolventi SOŠ s ukončeným stredným alebo nižším stredným odborným vzdelaním (stupeň vzdelania 12, 13)</t>
  </si>
  <si>
    <t>Absolventi SOŠ s ukončeným úplným stredným odborným vzdelaním (stupeň vzdelania 14)</t>
  </si>
  <si>
    <t>Absolventi gymnázií s ukončeným úplným stredným všeobecným vzdelaním (stupeň vzdelania 15)</t>
  </si>
  <si>
    <t>Absolventi SOŠ s ukončeným vyšším odborným vzdelaním</t>
  </si>
  <si>
    <t>(stupeň vzdelania 16)</t>
  </si>
  <si>
    <t>Absolventi VŠ s ukončeným vysokoškolským vzdelaním prvého stupňa (stupeň vzdelania 17)</t>
  </si>
  <si>
    <t>Absolventi VŠ s ukončeným vysokoškolským vzdelaním druhého a tretieho stupňa (stupeň vzdelania 18, 19)</t>
  </si>
  <si>
    <t>Tabuľka 7 Nástroje aktívnych opatrení trhu práce</t>
  </si>
  <si>
    <t>AOTP podľa prísl. § zákona o službách zamestnanosti</t>
  </si>
  <si>
    <t>Rok 2017</t>
  </si>
  <si>
    <t>Počet zaradených UoZ/osôb, resp. počet podporených PM/UoZ/osôb</t>
  </si>
  <si>
    <t>Čerpanie finančných prostriedkov (v €)</t>
  </si>
  <si>
    <t xml:space="preserve">§ 32 </t>
  </si>
  <si>
    <t>§ 42*</t>
  </si>
  <si>
    <t xml:space="preserve">§ 43 </t>
  </si>
  <si>
    <t>§ 46</t>
  </si>
  <si>
    <t>§ 47</t>
  </si>
  <si>
    <t>§ 49</t>
  </si>
  <si>
    <t>§ 50</t>
  </si>
  <si>
    <t>§ 50j</t>
  </si>
  <si>
    <t>§ 50k</t>
  </si>
  <si>
    <t>§ 51</t>
  </si>
  <si>
    <t>§ 51a</t>
  </si>
  <si>
    <t>§ 52</t>
  </si>
  <si>
    <t>§ 52a</t>
  </si>
  <si>
    <t>§ 53</t>
  </si>
  <si>
    <t>§ 53a</t>
  </si>
  <si>
    <t>§ 53b</t>
  </si>
  <si>
    <t>§ 56a</t>
  </si>
  <si>
    <t>§ 60</t>
  </si>
  <si>
    <t>priemerný počet zamestnaných</t>
  </si>
  <si>
    <t>v €</t>
  </si>
  <si>
    <t>Vzdelanie</t>
  </si>
  <si>
    <t>Podnikateľská a nepodnikateľská sféra spolu</t>
  </si>
  <si>
    <t>Podnikateľská sféra</t>
  </si>
  <si>
    <t>Nepodnikateľská sféra</t>
  </si>
  <si>
    <t>Spolu SR</t>
  </si>
  <si>
    <t>Vyučení</t>
  </si>
  <si>
    <t>Stredné (bez maturity)</t>
  </si>
  <si>
    <t>Vyučení s maturitou</t>
  </si>
  <si>
    <t xml:space="preserve">Vysokoškolské I. stupňa </t>
  </si>
  <si>
    <t xml:space="preserve">Vysokoškolské II. stupňa </t>
  </si>
  <si>
    <t xml:space="preserve">Vysokoškolské III. stupňa </t>
  </si>
  <si>
    <t>Hlavná trieda SK ISCO-08</t>
  </si>
  <si>
    <t>Zákonodarcovia, vedúci a riadiaci zamestnanci</t>
  </si>
  <si>
    <t>Vedeckí a odborní duševní zamestnanci</t>
  </si>
  <si>
    <t>Technickí, zdravotnícki, pedagogickí zamestnanci</t>
  </si>
  <si>
    <t>Nižší administratívni zamestnanci (úradníci)</t>
  </si>
  <si>
    <t>Prevádzkoví zamestnanci v službách a obchode</t>
  </si>
  <si>
    <t>Kvalifikovaní robotníci v poľnohosp., lesníctve</t>
  </si>
  <si>
    <t>Remeselní a kvalifikovaní robotníci v príb. odb.</t>
  </si>
  <si>
    <t>Obsluha strojov a zariadení</t>
  </si>
  <si>
    <t>Pomocní a nekvalifikovaní zamestnanci</t>
  </si>
  <si>
    <t>do 20 rokov</t>
  </si>
  <si>
    <t xml:space="preserve">60 a viac rokov </t>
  </si>
  <si>
    <t>Región</t>
  </si>
  <si>
    <t>Pohlavie / zložky mzdy</t>
  </si>
  <si>
    <t>Priemerná mesačná hrubá mzda</t>
  </si>
  <si>
    <t>v tom zložky priemernej mesačnej hrubej mzdy</t>
  </si>
  <si>
    <t>základná mzda</t>
  </si>
  <si>
    <t>prémie a odmeny</t>
  </si>
  <si>
    <t>príplatky a doplatky</t>
  </si>
  <si>
    <t>Náhrady mzdy</t>
  </si>
  <si>
    <t>ostatné mzdové zložky</t>
  </si>
  <si>
    <t>Mzdové pásmo priemernej mesačnej hrubej mzdy v €</t>
  </si>
  <si>
    <t>menej ako 200</t>
  </si>
  <si>
    <t>200,01 – 250</t>
  </si>
  <si>
    <t>950,01 – 1 000</t>
  </si>
  <si>
    <t>1 000,01 – 1 100</t>
  </si>
  <si>
    <t>1 100,01 – 1 200</t>
  </si>
  <si>
    <t>1 200,01 – 1 300</t>
  </si>
  <si>
    <t>1 300,01 – 1 400</t>
  </si>
  <si>
    <t>1 400,01 – 1 500</t>
  </si>
  <si>
    <t>1 500,01 – 1 600</t>
  </si>
  <si>
    <t>1 600,01 – 1 700</t>
  </si>
  <si>
    <t>1 700,01 – 1 800</t>
  </si>
  <si>
    <t>1 800,01 – 1 900</t>
  </si>
  <si>
    <t>1 900,01 – 2 000</t>
  </si>
  <si>
    <t>2 000,01 – 2 100</t>
  </si>
  <si>
    <t>2 100,01 – 2 200</t>
  </si>
  <si>
    <t>2 200,01 – 2 300</t>
  </si>
  <si>
    <t>2 300,01 a viac</t>
  </si>
  <si>
    <t>Poznámka: údaje za všetkých zamestnancov bez rozdielu na aký pracovný úväzok pracujú</t>
  </si>
  <si>
    <t>Vysvetlivky:</t>
  </si>
  <si>
    <t>Hlavné triedy zamestnaní SK ISCO-08:</t>
  </si>
  <si>
    <t xml:space="preserve">Podnikateľská sféra </t>
  </si>
  <si>
    <t>Zákonodarcovia, vedúci a riadiaci zamestnanci</t>
  </si>
  <si>
    <t>Prevádzkoví zamestnanci v službách a obchode</t>
  </si>
  <si>
    <t>Kvalifikovaní robotníci v poľnohospodárstve, lesníctve</t>
  </si>
  <si>
    <t>Remeselní a kvalifikovaní robotníci v príbuzných odboroch</t>
  </si>
  <si>
    <t>Tabuľka 16 Priemerný hodinový zárobok podľa krajov v podnikateľskej sfére (€/hod)</t>
  </si>
  <si>
    <t>Tabuľka 17 Priemerný hodinový zárobok podľa odvetví v podnikateľskej sfére (€/hod)</t>
  </si>
  <si>
    <t>Kategória SK NACE rev. 2</t>
  </si>
  <si>
    <t>A Poľnohospodárstvo, lesníctvo a rybolov</t>
  </si>
  <si>
    <t>B Ťažba a dobývanie</t>
  </si>
  <si>
    <t xml:space="preserve">C Priemyselná výroba </t>
  </si>
  <si>
    <t>E Dodávka vody; odvod odpad. vôd, odstraňovanie odpadov</t>
  </si>
  <si>
    <t xml:space="preserve">G Veľkoobchod a maloobchod; oprava motor. vozidiel </t>
  </si>
  <si>
    <t>H Doprava a skladovanie</t>
  </si>
  <si>
    <t>J Informácie a komunikácie</t>
  </si>
  <si>
    <t xml:space="preserve">R Umenie, zábava a rekreácia </t>
  </si>
  <si>
    <t>Veľkostná kategória</t>
  </si>
  <si>
    <t>(počet zamestnancov)</t>
  </si>
  <si>
    <t>1 – 9</t>
  </si>
  <si>
    <t>10 – 19</t>
  </si>
  <si>
    <t>50 – 99</t>
  </si>
  <si>
    <t>100 – 249</t>
  </si>
  <si>
    <t>Tabuľka 19 Priemerný hodinový zárobok podľa veku v podnikateľskej sfére (€/hod)</t>
  </si>
  <si>
    <t>do 19 rokov</t>
  </si>
  <si>
    <t>60 a viac rokov</t>
  </si>
  <si>
    <t>Ukazovateľ </t>
  </si>
  <si>
    <t>Pohlavie</t>
  </si>
  <si>
    <t>Podiel (%)</t>
  </si>
  <si>
    <t>Priemerný hodinový zárobok (€/hod)</t>
  </si>
  <si>
    <t>Divízie SK NACE Rev.2</t>
  </si>
  <si>
    <t>Celkové náklady práce</t>
  </si>
  <si>
    <t>priame náklady spolu</t>
  </si>
  <si>
    <t>nepriame náklady spolu</t>
  </si>
  <si>
    <t>subvencie</t>
  </si>
  <si>
    <t>mzdy</t>
  </si>
  <si>
    <t>náhrady mzdy</t>
  </si>
  <si>
    <t>povinné príspevky na sociálne poistenie</t>
  </si>
  <si>
    <t>nepovinné príspevky na sociálne poistenie</t>
  </si>
  <si>
    <t>Priemer za SR</t>
  </si>
  <si>
    <t>A Poľnohospodárstvo, lesníctvo, rybolov</t>
  </si>
  <si>
    <t>D Dodávka elekt., plynu, pary a stud. vzduchu</t>
  </si>
  <si>
    <t>E Dodávka vody</t>
  </si>
  <si>
    <t>G Veľkoobchod a maloobchod</t>
  </si>
  <si>
    <t>I Ubytovacie a stravovacie služby</t>
  </si>
  <si>
    <t xml:space="preserve">J Informácie a komunikácia </t>
  </si>
  <si>
    <t>K Finančné a poisťovacie činnosti</t>
  </si>
  <si>
    <t>L činnosti v oblasti nehnuteľností</t>
  </si>
  <si>
    <t>M Odborné vedecké a technické činnosti</t>
  </si>
  <si>
    <t>N Administratívne a podporné služby</t>
  </si>
  <si>
    <t>O Verejná správa a obrana</t>
  </si>
  <si>
    <t>Prílohy ku kapitole 2</t>
  </si>
  <si>
    <t>Príloha ku kapitole 2</t>
  </si>
  <si>
    <t>Názov hárku, na ktorom sa tabuľka/graf nachádza</t>
  </si>
  <si>
    <t>Obyvatelia</t>
  </si>
  <si>
    <t>Číslo tabuľky/grafu v SSSO</t>
  </si>
  <si>
    <t>Názov tabuľky/grafu v SSSO</t>
  </si>
  <si>
    <t>Názov kapitoly v SSSO</t>
  </si>
  <si>
    <t>Január</t>
  </si>
  <si>
    <t>Február</t>
  </si>
  <si>
    <t>Marec</t>
  </si>
  <si>
    <t>Apríl</t>
  </si>
  <si>
    <t>Máj</t>
  </si>
  <si>
    <t>Jún</t>
  </si>
  <si>
    <t>Júl</t>
  </si>
  <si>
    <t>August</t>
  </si>
  <si>
    <t>September</t>
  </si>
  <si>
    <t>Október</t>
  </si>
  <si>
    <t>November</t>
  </si>
  <si>
    <t>December</t>
  </si>
  <si>
    <t>Zamestnávatelia</t>
  </si>
  <si>
    <t>Dohodári</t>
  </si>
  <si>
    <t>SZČO</t>
  </si>
  <si>
    <t>Zamestnanci</t>
  </si>
  <si>
    <t>Obdobie</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</si>
  <si>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</si>
  <si>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</si>
  <si>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</si>
  <si>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</si>
  <si>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</si>
  <si>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</si>
  <si>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</si>
  <si>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</si>
  <si>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</si>
  <si>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</si>
  <si>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</si>
  <si>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</si>
  <si>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</si>
  <si>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</si>
  <si>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</si>
  <si>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</si>
  <si>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</si>
  <si>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</si>
  <si>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</si>
  <si>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</si>
  <si>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</si>
  <si>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</si>
  <si>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</si>
  <si>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</si>
  <si>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</si>
  <si>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</si>
  <si>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</si>
  <si>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</si>
  <si>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</si>
  <si>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</si>
  <si>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</si>
  <si>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</si>
  <si>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</si>
  <si>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</si>
  <si>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</si>
  <si>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</si>
  <si>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</si>
  <si>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</si>
  <si>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</si>
  <si>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</si>
  <si>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</si>
  <si>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</si>
  <si>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</si>
  <si>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</si>
  <si>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</si>
  <si>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</si>
  <si>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SK ISCO-08 – štatistická klasifikácia zamestnaní, verzia 2012</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</si>
  <si>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</si>
  <si>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</si>
  <si>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</si>
  <si>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</si>
  <si>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</si>
  <si>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</si>
  <si>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</si>
  <si>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</si>
  <si>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</si>
  <si>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</si>
  <si>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</si>
  <si>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</si>
  <si>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</si>
  <si>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</si>
  <si>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</si>
  <si>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</si>
  <si>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</si>
  <si>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</si>
  <si>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Mesiac</t>
  </si>
  <si>
    <t>Zdroj úrazu/Rok</t>
  </si>
  <si>
    <t>poľnohospodárstvo, lesníctvo a rybolov</t>
  </si>
  <si>
    <t>ťažba a dobývanie</t>
  </si>
  <si>
    <t>priemyselná výroba</t>
  </si>
  <si>
    <t>dodávka elektriny, plynu, pary a studeného vzduchu</t>
  </si>
  <si>
    <t>dodávka vody, čistenie a odvod odpadových vôd, odpady a služby odstraňovania odpadov</t>
  </si>
  <si>
    <t>stavebníctvo</t>
  </si>
  <si>
    <t>veľkoobchod a maloobchod</t>
  </si>
  <si>
    <t>doprava a skladovanie</t>
  </si>
  <si>
    <t>ubytovacie a stravovacie služby</t>
  </si>
  <si>
    <t>odborné, vedecké a technické činnosti</t>
  </si>
  <si>
    <t>verejná správa a obrana; povinné sociálne zabezpečenie</t>
  </si>
  <si>
    <t>vzdelávanie</t>
  </si>
  <si>
    <t>zdravotníctvo a sociálna pomoc</t>
  </si>
  <si>
    <t>umenie, zábava a rekreácia</t>
  </si>
  <si>
    <t>ostatné činnosti</t>
  </si>
  <si>
    <t>Ekonomická činnosť/Rok</t>
  </si>
  <si>
    <t>Priemerná mesačná mzda nominálna</t>
  </si>
  <si>
    <t>Priemerná mesačná mzda reálna</t>
  </si>
  <si>
    <t>Priemerná nominálna mesačná mzda v hospodárstve v EUR - indexy</t>
  </si>
  <si>
    <t>*Stupeň vzdelania</t>
  </si>
  <si>
    <t>*SK ISCO-08</t>
  </si>
  <si>
    <t>Tabuľka 1.1 Prírastky obyvateľstva SR v rokoch 2017 a 2018</t>
  </si>
  <si>
    <t>v r. 2018</t>
  </si>
  <si>
    <t>k 31. 12. 2018</t>
  </si>
  <si>
    <t>Index 2018/2017</t>
  </si>
  <si>
    <t>Graf 1 Priemerný vek obyvateľstva v roku 2018 v jednotlivých okresoch SR</t>
  </si>
  <si>
    <t>Graf 2.1 Bilancia obyvateľov SR vo veku 15 a viac rokov v roku 2018</t>
  </si>
  <si>
    <t>1. Q. 2018</t>
  </si>
  <si>
    <t>2. Q. 2018</t>
  </si>
  <si>
    <t>3. Q. 2018</t>
  </si>
  <si>
    <t>4. Q. 2018</t>
  </si>
  <si>
    <t>UoZ celkom 2017</t>
  </si>
  <si>
    <t>UoZ celkom 2018</t>
  </si>
  <si>
    <t>UoZ muži 2017</t>
  </si>
  <si>
    <t>UoZ muži 2018</t>
  </si>
  <si>
    <t>UoZ ženy 2017</t>
  </si>
  <si>
    <t>UoZ ženy 2018</t>
  </si>
  <si>
    <t>priemer 2018</t>
  </si>
  <si>
    <t>disponibilní UoZ 2018</t>
  </si>
  <si>
    <t>Graf 2.12 Priemerná miera evidovanej nezamestnanosti a miera nezamestnanosti z celkového počtu UoZ v SR v rokoch 2017 a 2018</t>
  </si>
  <si>
    <t>stav UoZ ku koncu mesiaca</t>
  </si>
  <si>
    <t>disponibilný počet uchádzačov o zamestnanie</t>
  </si>
  <si>
    <t>miera evidovanej nezamestnanosti (v %)</t>
  </si>
  <si>
    <t>Tabuľka 2.13 Priemerný počet uchádzačov o zamestnanie podľa dĺžky evidencie v mesiacoch v roku 2018 podľa regiónov SR (v osobách)</t>
  </si>
  <si>
    <t>4-6</t>
  </si>
  <si>
    <t>7-9</t>
  </si>
  <si>
    <t>spolu 2018</t>
  </si>
  <si>
    <t>priemer v %</t>
  </si>
  <si>
    <t xml:space="preserve">Štruktúra VPM podľa požadovaného vzdelania v SR </t>
  </si>
  <si>
    <t>VPM spolu</t>
  </si>
  <si>
    <t>neurčené</t>
  </si>
  <si>
    <t>Štruktúra VPM podľa požadovanej profesie (SK ISCO-08) v SR</t>
  </si>
  <si>
    <t>Zdroj údajov</t>
  </si>
  <si>
    <t>ŠÚ SR</t>
  </si>
  <si>
    <t>ŠÚ SR, VZPS</t>
  </si>
  <si>
    <t>SP</t>
  </si>
  <si>
    <t>ŠÚ SR (VZPS), ÚPSVR</t>
  </si>
  <si>
    <t>ÚPSVR</t>
  </si>
  <si>
    <t>NIP</t>
  </si>
  <si>
    <t>2018 - počet UoZ - dlhodobo nezamestnaných občanov</t>
  </si>
  <si>
    <t>2018 - podiel UoZ - dlhodobo nezamestnaných občanov</t>
  </si>
  <si>
    <t>UoZ 2018</t>
  </si>
  <si>
    <t>(1) Znevýhodnený uchádzač o zamestnanie na účely tohto zákona je uchádzač o zamestnanie, ktorý je</t>
  </si>
  <si>
    <t>a) občan mladší ako 26 rokov veku, ktorý ukončil príslušným stupňom vzdelania sústavnú prípravu na povolanie v dennej forme štúdia pred menej ako dvomi rokmi a od jej ukončenia nemal pravidelne platené zamestnanie (ďalej len „absolvent školy“),</t>
  </si>
  <si>
    <t>b) občan starší ako 50 rokov veku,</t>
  </si>
  <si>
    <t>c) občan vedený v evidencii uchádzačov o zamestnanie najmenej 12 po sebe nasledujúcich mesiacov (ďalej len „dlhodobo nezamestnaný občan“),</t>
  </si>
  <si>
    <t>d) občan, ktorý dosiahol vzdelanie nižšie ako stredné odborné vzdelanie podľa osobitného predpisu,13c)</t>
  </si>
  <si>
    <t>e) občan, ktorý najmenej 12 po sebe nasledujúcich kalendárnych mesiacov pred zaradením do evidencie uchádzačov o zamestnanie nemal pravidelne platené zamestnanie,</t>
  </si>
  <si>
    <t>f) štátny príslušník tretej krajiny, ktorému bol udelený azyl13d) alebo ktorému bola poskytnutá doplnková ochrana,13e)</t>
  </si>
  <si>
    <t>g) občan, ktorý žije ako osamelá dospelá osoba s jednou alebo viacerými osobami odkázanými na jeho starostlivosť alebo starajúca sa aspoň o jedno dieťa pred skončením povinnej školskej dochádzky,13f)</t>
  </si>
  <si>
    <t>h) občan so zdravotným postihnutím.</t>
  </si>
  <si>
    <t>Rok 2018</t>
  </si>
  <si>
    <t>§ 53c</t>
  </si>
  <si>
    <t xml:space="preserve">§ 53d </t>
  </si>
  <si>
    <t>§ 53g</t>
  </si>
  <si>
    <t>§ 54</t>
  </si>
  <si>
    <t>§ 56</t>
  </si>
  <si>
    <t>§ 57</t>
  </si>
  <si>
    <t>§ 59</t>
  </si>
  <si>
    <t>K1.1 Vývoj HDP</t>
  </si>
  <si>
    <t>K2.1.3 Vývoj nezamestnanosti</t>
  </si>
  <si>
    <t>K2.1.3.1 VPM podľa ÚPSVR</t>
  </si>
  <si>
    <t>K2.1.3.1 Dlhodobo nezamestnaní</t>
  </si>
  <si>
    <t>K2.1.3.2 Nezamestnanosť VZPS</t>
  </si>
  <si>
    <t>K2.2.1 Mzdy</t>
  </si>
  <si>
    <t>K2.2.2 Úplné náklady práce</t>
  </si>
  <si>
    <t>K2.2.4 BOZP</t>
  </si>
  <si>
    <t>Trexima, Informačný systém o priemerných zárobkoch IV. štvrťrok 2018</t>
  </si>
  <si>
    <t>Prírastky obyvateľstva SR v rokoch 2017 a 2018</t>
  </si>
  <si>
    <t>Bilancia obyvateľov SR vo veku 15 a viac rokov v roku 2018</t>
  </si>
  <si>
    <t>Pracujúci podľa veku v roku 2018 (priemer za rok)</t>
  </si>
  <si>
    <t>Pracujúci podľa krajov v roku 2018 (priemer za rok)</t>
  </si>
  <si>
    <t>Vývoj počtu uchádzačov o zamestnanie v jednotlivých mesiacoch v rokoch 2017 a 2018</t>
  </si>
  <si>
    <t>Vývoj počtu disponibilných uchádzačov o zamestnanie v jednotlivých mesiacoch v rokoch 2017 a 2018</t>
  </si>
  <si>
    <t>Priemerná miera evidovanej nezamestnanosti a priemerný počet UoZ v krajoch SR v roku 2018</t>
  </si>
  <si>
    <t>Ekonomicky aktívne obyvateľstvo v roku 2018</t>
  </si>
  <si>
    <t>Miera zamestnanosti podľa veku a vzdelania v roku 2018 (priemer za rok v %)</t>
  </si>
  <si>
    <t xml:space="preserve">Miera nezamestnanosti podľa veku a vzdelania v roku 2018 (priemer za rok v %) </t>
  </si>
  <si>
    <t>Miera evidovanej nezamestnanosti v jednotlivých okresoch SR (priemer za rok 2018)</t>
  </si>
  <si>
    <t>Priemerná hrubá mesačná mzda v podnikateľskej a nepodnikateľskej sfére podľa dosiahnutého stupňa vzdelania – rok 2018</t>
  </si>
  <si>
    <t>Priemerná hrubá mesačná mzda v podnikateľskej a nepodnikateľskej sfére podľa hlavnej triedy SK ISCO-08 – rok 2018</t>
  </si>
  <si>
    <t>Priemerná hrubá mesačná mzda v podnikateľskej a nepodnikateľskej sfére podľa veku – rok 2018</t>
  </si>
  <si>
    <t>Podiely zamestnancov v pásmach priemernej hrubej mesačnej mzdy – rok 2018</t>
  </si>
  <si>
    <t>Priemerná hrubá mesačná mzda v podnikateľskej a nepodnikateľskej sfére podľa stupňov vzdelania (plný pracovný čas) – rok 2018</t>
  </si>
  <si>
    <t>Priemerná hrubá mesačná mzda v podnikateľskej a nepodnikateľskej sfére podľa hlavnej triedy ISCO-08 a pohlavia (plný pracovný čas) – rok 2018</t>
  </si>
  <si>
    <t>Priemerný hodinový zárobok podľa rodového členenia v podnikateľskej sfére – 4. štvrťrok 2018</t>
  </si>
  <si>
    <t xml:space="preserve">miera nezamestnanosti vypočítaná z celkového počtu UoZ </t>
  </si>
  <si>
    <t>1.1 Základné makroekonomické charakteristiky</t>
  </si>
  <si>
    <t>1.2 Vybrané demografické ukazovatele</t>
  </si>
  <si>
    <t>2.1.1. Ekonomická aktivita obyvateľstva</t>
  </si>
  <si>
    <t>2.1.2.1 Zamestnanosť v štatistikách Sociálnej poisťovne</t>
  </si>
  <si>
    <t>2.1.2.2 Zamestnanosť podľa výberového zisťovania pracovných síl  ŠÚ SR</t>
  </si>
  <si>
    <t>2.1.2.3 Zamestnanosť podľa štatistického výkazníctva ŠÚ SR</t>
  </si>
  <si>
    <t>2.1.2.4 Voľné pracovné miesta</t>
  </si>
  <si>
    <t>2.1.3 Vývoj nezamestnanosti</t>
  </si>
  <si>
    <t>2.1.3.1 Nezamestnanosť podľa evidencie úradov práce, sociálnych vecí a rodiny</t>
  </si>
  <si>
    <t>2.1.3.2 Nezamestnanosť podľa výberového zisťovania pracovných síl ŠÚ SR</t>
  </si>
  <si>
    <t>2.2.1 Mzdy</t>
  </si>
  <si>
    <t>2.2.2 Úplné náklady práce</t>
  </si>
  <si>
    <t>2.2.4 Bezpečnosť a ochrana zdravia pri práci</t>
  </si>
  <si>
    <t>Zdroj: ŠÚ SR, údaje extrahované 18.03.2019</t>
  </si>
  <si>
    <t>Pomocná tabuľka ku grafu</t>
  </si>
  <si>
    <t>2018/2017</t>
  </si>
  <si>
    <t>muži 2008</t>
  </si>
  <si>
    <t>ženy 2008</t>
  </si>
  <si>
    <t>muži 2018</t>
  </si>
  <si>
    <t>ženy 2018</t>
  </si>
  <si>
    <t>2018 mm</t>
  </si>
  <si>
    <t>2008 mm</t>
  </si>
  <si>
    <t>Graf 1.2 Veková štruktúra obyvateľstva SR, 2008 a 2018</t>
  </si>
  <si>
    <t>Veková štruktúra obyvateľstva SR, 2008 a 2018</t>
  </si>
  <si>
    <t>Pomocné stĺpce ku grafu</t>
  </si>
  <si>
    <t>Zmena oproti roku 2017</t>
  </si>
  <si>
    <t>Tabuľka 2.1 Ekonomicky aktívne obyvateľstvo podľa veku v roku 2018</t>
  </si>
  <si>
    <t>x</t>
  </si>
  <si>
    <t>Zdroj: ŠÚ SR Štatistická správa o základných vývojových tendenciách v hospodárstve SR vo 4.štvrťroku 2018</t>
  </si>
  <si>
    <t>1) metodika ESA 2010, údaje od roku 2018 sú spresnenými štvrťročnými odhadmi</t>
  </si>
  <si>
    <t>Zdroj: ŠÚ SR Štatistická správa o základných vývojových tendenciách v hospodárstve SR vo 4. štvrťroku 2018</t>
  </si>
  <si>
    <t>Vzdelávanie</t>
  </si>
  <si>
    <t>Názov národného projektu/žiadateľ</t>
  </si>
  <si>
    <t>Popis</t>
  </si>
  <si>
    <t>Časová oprávnenosť projektu/ dátum vyhlásenia výzvy</t>
  </si>
  <si>
    <t>Finančná alokácia NFP / Podpora EÚ v eurách</t>
  </si>
  <si>
    <t>Výzva pre DOP/Vyhlasovateľ</t>
  </si>
  <si>
    <t>Prioritná os 3 Zamestnanosť</t>
  </si>
  <si>
    <t>NP Inštitút sociálnej ekonomiky</t>
  </si>
  <si>
    <t>Hlavným cieľom projektu je v kontexte novovzniknutého zákona č. 112/2018 Z.z. o sociálnej ekonomike a sociálnych podnikoch vytvorenie a pilotné overenie fungovania podpornej infraštruktúry pre sociálnu ekonomiku (SE) na celom území SR, prostredníctvom Centrálnej koordinačnej jednotky SE a regionálnych centier SE. Ich úlohou bude bezplatné poskytovanie informácií verejnosti o sociálnom podnikaní, vysvetľovanie pravidiel fungovania sociálnych podnikov a podporenie záujmu verejnosti o ich založenie a fungovanie. Pre správnu aplikáciu zákona je potrebné vytvoriť jednotnú metodiku a pripraviť odborný personál, ktorý bude poskytovať nevyhnutnú pomoc a podporu potenciálnym záujemcom o založenie sociálnych podnikov a identifikovať subjekty SE v regiónoch. Súčasťou projektu je mediálna kampaň, zameraná na osvetu SE a sociálny rozmer v podnikaní.</t>
  </si>
  <si>
    <t xml:space="preserve"> </t>
  </si>
  <si>
    <t>05/2018-05/2022</t>
  </si>
  <si>
    <t>Žiadateľ:</t>
  </si>
  <si>
    <t>Implementačná agentúra MPSVR</t>
  </si>
  <si>
    <t>NP Podpora integračným podnikom</t>
  </si>
  <si>
    <t>02/2019-12/2023</t>
  </si>
  <si>
    <t>Ústredie práce, sociálnych vecí a rodiny</t>
  </si>
  <si>
    <t>NP Investičná pomoc pre sociálne podniky - nenávratná zložka</t>
  </si>
  <si>
    <t xml:space="preserve">Zvýšiť zamestnanosť, zamestnateľnosť a znížiť nezamestnanosť s osobitným dôrazom na dlhodobo nezamestnaných, nízko kvalifikovaných, starších a zdravotne postihnuté osoby. Realizácia projektu vytvorí podmienky na poskytovanie nenávratnej zložky pomoci pre sociálne podniky, a to v povinnej kombinácii s podporou z návratných finančných  zdrojov. Obsahom aktivít bude podpora subjektov sociálnej ekonomiky s cieľom posilniť štrukturálne stabilnú zamestnanosť prostredníctvom podpory podnikania, vytvárania a podpory podnikov v širšom priestore sociálnej ekonomiky a podnikov vo väzbe na potreby trhu práce a regionálnych trhov práce, a to prostredníctvom grantovej podpory sociálnym podnikom na účely pokrytia niektorých nákladov ich investičného zámeru. Cieľom je vytvorenie funkčného systému investičnej pomoci sociálnym podnikom podľa zákona č. 112/2018 Z. z. o sociálnej ekonomike a sociálnych podnikoch. </t>
  </si>
  <si>
    <t>4Q/2018-12/2023</t>
  </si>
  <si>
    <t xml:space="preserve">Cieľom projektu je zvýšiť zamestnanosť, zamestnateľnosť a znížiť nezamestnanosť s osobitným dôrazom na dlhodobo nezamestnaných, nízko kvalifikovaných, starších a zdravotne postihnuté osoby. Projekt je zameraný na podporu zamestnanosti a zníženie nezamestnanosti znevýhodnených osôb, značne znevýhodnených osôb, zraniteľných osôb formou poskytovania príspevkov integračným podnikom. Podpora je realizovaná prostredníctvom aktívnych opatrení na trhu práce podľa §53f a §53g zákona č. 5/2004 Z.z. o službách zamestnanosti. </t>
  </si>
  <si>
    <t>Typ registrovaného podniku</t>
  </si>
  <si>
    <t>Integračný sociálny podnik</t>
  </si>
  <si>
    <t>Sociálny podnik bývania</t>
  </si>
  <si>
    <t>Iný registrovaný sociálny podnik</t>
  </si>
  <si>
    <t>Zdroj: MPSVR SR</t>
  </si>
  <si>
    <t>Názov RSP</t>
  </si>
  <si>
    <t>Okres</t>
  </si>
  <si>
    <t>NRO</t>
  </si>
  <si>
    <t>Hrhovské služby, s.r.o.</t>
  </si>
  <si>
    <t>Levoča</t>
  </si>
  <si>
    <t>Združenie na pomoc ľuďom s mentálnym postihnutím v SR</t>
  </si>
  <si>
    <t>Bratislava</t>
  </si>
  <si>
    <t>Ľudia a perspektíva OZ</t>
  </si>
  <si>
    <t>Spišská Nová Ves</t>
  </si>
  <si>
    <t>Obecný podnik Jedľová, s.r.o.</t>
  </si>
  <si>
    <t>Svidník</t>
  </si>
  <si>
    <t>NYOS, spol. s r.o.</t>
  </si>
  <si>
    <t>Michalovce</t>
  </si>
  <si>
    <t>Thermostav s.r.o.</t>
  </si>
  <si>
    <t>Trebišov</t>
  </si>
  <si>
    <t>Obecné služby Raslavice s.r.o.</t>
  </si>
  <si>
    <t>Bardejov</t>
  </si>
  <si>
    <t>základné a bez vzdelania</t>
  </si>
  <si>
    <t>nižšie stredné</t>
  </si>
  <si>
    <t>úplné stredné</t>
  </si>
  <si>
    <t>vysokoškolské</t>
  </si>
  <si>
    <t>Porovnanie vzdelanostnej štruktúry  ekonomicky aktívnych obyvateľov v SR</t>
  </si>
  <si>
    <t>Kraj/ukazovateľ</t>
  </si>
  <si>
    <t>Ekonomicky aktívne obyvateľstvo  priemer za rok</t>
  </si>
  <si>
    <t>Základné a bez vzdelania</t>
  </si>
  <si>
    <t>Nižšie stredné</t>
  </si>
  <si>
    <t>Úplné stredné</t>
  </si>
  <si>
    <t xml:space="preserve">Trnavský </t>
  </si>
  <si>
    <t xml:space="preserve">Nitriansky </t>
  </si>
  <si>
    <t xml:space="preserve">Banskobystrický </t>
  </si>
  <si>
    <t xml:space="preserve">Prešovský </t>
  </si>
  <si>
    <t>2018 </t>
  </si>
  <si>
    <t>spolu v tis. osobách</t>
  </si>
  <si>
    <t>spolu v %</t>
  </si>
  <si>
    <t>Legenda:</t>
  </si>
  <si>
    <t>Základné - základné a bez vzdelania.</t>
  </si>
  <si>
    <t>Nižšie stredné - učňovské a stredné odborné bez maturity.</t>
  </si>
  <si>
    <t>Úplné stredné - úplné stredné učňovské s maturitou + úplné stredné odborné + úplné stredné všeobecné + Vyššie odborné.</t>
  </si>
  <si>
    <t>Vysokoškolské - vysokoškolské 1. až 3. stupňa.</t>
  </si>
  <si>
    <t xml:space="preserve">Zdroj: ŠÚ SR  </t>
  </si>
  <si>
    <t>*Údaje za predchádzajúce roky boli revidované v máji 2019.</t>
  </si>
  <si>
    <t>Tabuľka 1 Základné ukazovatele ekonomického vývoja SR*</t>
  </si>
  <si>
    <t>index 2018/2017</t>
  </si>
  <si>
    <t>Indexy 2018/2017</t>
  </si>
  <si>
    <t>Bez vzdelania</t>
  </si>
  <si>
    <t>rok 2018</t>
  </si>
  <si>
    <t>Zmena 2018/2017</t>
  </si>
  <si>
    <t>Zdroj: ŠÚ SR, Štatistická správa o základných vývojových tendenciách v hospodárstve SR vo 4. štvrťroku 2017, Štatistická správa o základných vývojových tendenciách v hospodárstve SR vo 4. štvrťroku 2018</t>
  </si>
  <si>
    <t>Miera voľných pracovných miest v %</t>
  </si>
  <si>
    <t>Zdroj: ŠÚ SR, Štatistická správa o základných vývojových tendenciách v hospodárstve SR vo 4. štvrťroku 2018</t>
  </si>
  <si>
    <t xml:space="preserve"> Legenda:</t>
  </si>
  <si>
    <t>Poľnohospodárstvo, lesníctvo a rybolov</t>
  </si>
  <si>
    <t>A</t>
  </si>
  <si>
    <t>F</t>
  </si>
  <si>
    <t>G</t>
  </si>
  <si>
    <t>H</t>
  </si>
  <si>
    <t>I</t>
  </si>
  <si>
    <t>J</t>
  </si>
  <si>
    <t>K</t>
  </si>
  <si>
    <t>L</t>
  </si>
  <si>
    <t>M</t>
  </si>
  <si>
    <t>N</t>
  </si>
  <si>
    <t>O</t>
  </si>
  <si>
    <t>P</t>
  </si>
  <si>
    <t>Q</t>
  </si>
  <si>
    <t>R</t>
  </si>
  <si>
    <t>S</t>
  </si>
  <si>
    <t>B,C,D,E</t>
  </si>
  <si>
    <t>Priemysel spolu</t>
  </si>
  <si>
    <t>Stavebníctvo</t>
  </si>
  <si>
    <t>Veľkoobchod a maloobchod; oprava motorových vozidiel a motocyklov</t>
  </si>
  <si>
    <t>Ubytovacie a stravovacie služby</t>
  </si>
  <si>
    <t>Doprava a skladovanie</t>
  </si>
  <si>
    <t>Informácie a komunikácia</t>
  </si>
  <si>
    <t>Finančné a poisťovacie činnosti</t>
  </si>
  <si>
    <t>Činnosti v oblasti nehnuteľností</t>
  </si>
  <si>
    <t>Odborné, vedecké a technické činnosti</t>
  </si>
  <si>
    <t>Administratívne a podporné služby</t>
  </si>
  <si>
    <t>Verejná správa a obrana; povinné sociálne zabezpečenie</t>
  </si>
  <si>
    <t>Zdravotníctvo a sociálna pomoc</t>
  </si>
  <si>
    <t>Umenie, zábava a rekreácia</t>
  </si>
  <si>
    <t>Ostatné činnosti</t>
  </si>
  <si>
    <t xml:space="preserve"> Zdroj: Štatistická správa o základných vývojových tendenciách v hospodárstve SR 4. štvrťrok 2018</t>
  </si>
  <si>
    <t>Štatistická klasifikácia ekonomických činností SK NACE Rev. 2</t>
  </si>
  <si>
    <t>Skratka pre ekon.činnosť</t>
  </si>
  <si>
    <t>2017 (v p. b.)</t>
  </si>
  <si>
    <t>Zdroj: ŠÚ SR, Štatistická správa o základných vývojových tendenciách v hospodárstve SR 4. štvrťrok 2018</t>
  </si>
  <si>
    <t>15 – 19 roční</t>
  </si>
  <si>
    <t>20 – 24 roční</t>
  </si>
  <si>
    <t>25 – 29 roční</t>
  </si>
  <si>
    <t>35 – 39 roční</t>
  </si>
  <si>
    <t>40 – 44 roční</t>
  </si>
  <si>
    <t>45 – 49 roční</t>
  </si>
  <si>
    <t>50 – 54 roční</t>
  </si>
  <si>
    <t>55 – 59 roční</t>
  </si>
  <si>
    <t>60 – 64 roční</t>
  </si>
  <si>
    <t>Tabuľka 1 Ekonomicky aktívne obyvateľstvo v roku 2018</t>
  </si>
  <si>
    <t>Tabuľka 2 Miera zamestnanosti podľa veku a vzdelania v roku 2018 (priemer za rok v %)</t>
  </si>
  <si>
    <t xml:space="preserve">Tabuľka 3 Pracujúci podľa krajov v roku 2018 (priemer za rok) </t>
  </si>
  <si>
    <t>index rastu 2018 /2017</t>
  </si>
  <si>
    <t>96, 0</t>
  </si>
  <si>
    <t>16 605</t>
  </si>
  <si>
    <t>373 217</t>
  </si>
  <si>
    <t>Tabuľka 5 Miera nezamestnanosti podľa veku a vzdelania v roku 2018 (priemer za rok v %)</t>
  </si>
  <si>
    <t>Tabuľka 6 Stav uchádzačov o zamestnanie absolventov škôl ku koncu roka 2018</t>
  </si>
  <si>
    <t>Priemerná mesačná nominálna mzda a jej rast v rokoch 2017 a 2018 podľa krajov</t>
  </si>
  <si>
    <t>Zdroj: Trexima, Informačný systém o priemerných zárobkoch IV. štvrťrok 2018</t>
  </si>
  <si>
    <t>Tabuľka 13 Podiely zamestnancov v pásmach priemernej hrubej mesačnej mzdy – rok 2018</t>
  </si>
  <si>
    <t>Zdroj: Trexima, Informačný systém o priemerných zárobkoch I., II., III., IV. štvrťrok 2018</t>
  </si>
  <si>
    <t>1Q/2018</t>
  </si>
  <si>
    <t>2Q/2018</t>
  </si>
  <si>
    <t>3Q/2018</t>
  </si>
  <si>
    <t>4Q/2018</t>
  </si>
  <si>
    <t>Tabuľka 20 Priemerný hodinový zárobok podľa rodového členenia v podnikateľskej sfére – 4. štvrťrok 2018</t>
  </si>
  <si>
    <t>Vysvetlivka:(-) – jav sa nevyskytoval</t>
  </si>
  <si>
    <t>Poznámka: *Jedná sa iba o národné projekty</t>
  </si>
  <si>
    <t>MPSVR SR</t>
  </si>
  <si>
    <r>
      <t>reálna – index, rovnaké obdobie predchádz. roku = 100 </t>
    </r>
    <r>
      <rPr>
        <vertAlign val="superscript"/>
        <sz val="11"/>
        <color rgb="FF000000"/>
        <rFont val="Arial Narrow"/>
        <family val="2"/>
        <charset val="238"/>
      </rPr>
      <t>7)</t>
    </r>
  </si>
  <si>
    <r>
      <t xml:space="preserve"> HRUBÝ DOMÁCI PRODUKT </t>
    </r>
    <r>
      <rPr>
        <vertAlign val="superscript"/>
        <sz val="11"/>
        <color rgb="FF000000"/>
        <rFont val="Arial Narrow"/>
        <family val="2"/>
        <charset val="238"/>
      </rPr>
      <t>1)</t>
    </r>
    <r>
      <rPr>
        <b/>
        <sz val="11"/>
        <color rgb="FF000000"/>
        <rFont val="Arial Narrow"/>
        <family val="2"/>
        <charset val="238"/>
      </rPr>
      <t xml:space="preserve"> </t>
    </r>
  </si>
  <si>
    <r>
      <t xml:space="preserve">Hrubý domáci produkt v s. c. </t>
    </r>
    <r>
      <rPr>
        <vertAlign val="superscript"/>
        <sz val="11"/>
        <color rgb="FF000000"/>
        <rFont val="Arial Narrow"/>
        <family val="2"/>
        <charset val="238"/>
      </rPr>
      <t>2)</t>
    </r>
  </si>
  <si>
    <r>
      <t xml:space="preserve">INFLÁCIA </t>
    </r>
    <r>
      <rPr>
        <vertAlign val="superscript"/>
        <sz val="11"/>
        <color rgb="FF000000"/>
        <rFont val="Arial Narrow"/>
        <family val="2"/>
        <charset val="238"/>
      </rPr>
      <t>3)</t>
    </r>
  </si>
  <si>
    <r>
      <t>EKONOMICKÁ AKTIVITA PODĽA VZPS</t>
    </r>
    <r>
      <rPr>
        <vertAlign val="superscript"/>
        <sz val="11"/>
        <color rgb="FF000000"/>
        <rFont val="Arial Narrow"/>
        <family val="2"/>
        <charset val="238"/>
      </rPr>
      <t>4)</t>
    </r>
  </si>
  <si>
    <r>
      <t xml:space="preserve">v hospodárstve spolu </t>
    </r>
    <r>
      <rPr>
        <vertAlign val="superscript"/>
        <sz val="11"/>
        <color rgb="FF000000"/>
        <rFont val="Arial Narrow"/>
        <family val="2"/>
        <charset val="238"/>
      </rPr>
      <t>5)</t>
    </r>
  </si>
  <si>
    <r>
      <t xml:space="preserve">zamestnanca za hospodárstvo spolu </t>
    </r>
    <r>
      <rPr>
        <vertAlign val="superscript"/>
        <sz val="11"/>
        <color rgb="FF000000"/>
        <rFont val="Arial Narrow"/>
        <family val="2"/>
        <charset val="238"/>
      </rPr>
      <t>6)</t>
    </r>
  </si>
  <si>
    <t xml:space="preserve"> Bývanie, voda, elektrina, plyn a iné   palivá</t>
  </si>
  <si>
    <t xml:space="preserve"> Nábytok, vybavenie domácnosti</t>
  </si>
  <si>
    <t>a bežná údržba domu</t>
  </si>
  <si>
    <t>Byty v rodinných domoch</t>
  </si>
  <si>
    <t>dokončených v roku 2018</t>
  </si>
  <si>
    <t>rozostavaných k 31.12.2018</t>
  </si>
  <si>
    <t>začatých v roku 2018</t>
  </si>
  <si>
    <t xml:space="preserve">spolu v roku 2018 </t>
  </si>
  <si>
    <t>z toho asanáciou v roku 2018</t>
  </si>
  <si>
    <t xml:space="preserve">Stále váhy v o/oo </t>
  </si>
  <si>
    <t>Graf 2.2 Porovnanie vzdelanostnej štruktúry  ekonomicky aktívnych obyvateľov v SR</t>
  </si>
  <si>
    <t>Tabuľka 2.2  Porovnanie štruktúry ekonomicky aktívneho obyvateľstva v jednotlivých krajoch podľa vzdelania</t>
  </si>
  <si>
    <t>Tabuľka 2.3 Miera ekonomickej aktivity obyvateľov 15+ podľa veku a pohlavia (priemer za rok v %)</t>
  </si>
  <si>
    <t>Tabuľka 2.4 Štruktúra ekonomicky aktívnych obyvateľov podľa krajov v roku 2018</t>
  </si>
  <si>
    <t>Tabuľka 2.5 Prírastky/úbytky počtu ekonomicky aktívnych a neaktívnych v roku 2018 podľa krajov</t>
  </si>
  <si>
    <t>Graf 2.3 Počet zamestnávateľov evidovaných v Sociálnej poisťovni v rokoch 2017 a 2018</t>
  </si>
  <si>
    <t>Graf 2.4 Počet právnych vzťahov s pravidelným mesačným príjmom evidovaných v Sociálnej poisťovni v rokoch 2017 a 2018</t>
  </si>
  <si>
    <t>Graf 2.5 Počet dohôd o prácach vykonávaných mimo pracovného pomeru evidovaných v Sociálnej poisťovni v rokoch 2017 a 2018</t>
  </si>
  <si>
    <t>Graf 2.6 Počet samostatne zárobkovo činných osôb evidovaných v Sociálnej poisťovni v rokoch 2017 a 2018</t>
  </si>
  <si>
    <t>Graf 2.7 Počet voľných pracovných miest a miera voľných pracovných miest v roku 2018</t>
  </si>
  <si>
    <t>Tabuľka 2.12 Voľné pracovné miesta v roku 2018 podľa krajov (priemer za rok)</t>
  </si>
  <si>
    <t>Tabuľka 2.11 Zamestnanosť podľa veľkosti podnikov (priemer za rok)</t>
  </si>
  <si>
    <t xml:space="preserve">Graf 2.18 Vývoj počtov UoZ dlhodobo nezamestnaných občanov v roku 2017 a 2018 a ich podiel na celkovom počte UoZ
</t>
  </si>
  <si>
    <t>Kotly, nádoby a vedenia (potrubia) pod tlakom</t>
  </si>
  <si>
    <t>Graf 2.20 Rozdelenie ostatných registrovaných pracovných úrazov podľa zdroja úrazu</t>
  </si>
  <si>
    <t>Graf 2.21 Choroby z povolania podľa klasifikácie ekonomických činností</t>
  </si>
  <si>
    <t>HDP v b.c. (mld. €)</t>
  </si>
  <si>
    <t>HDP v s.c. 2010 (mld. €)</t>
  </si>
  <si>
    <r>
      <t xml:space="preserve">15 </t>
    </r>
    <r>
      <rPr>
        <sz val="11"/>
        <color rgb="FF000000"/>
        <rFont val="Arial Narrow"/>
        <family val="2"/>
        <charset val="238"/>
      </rPr>
      <t>–</t>
    </r>
    <r>
      <rPr>
        <sz val="11"/>
        <color theme="1"/>
        <rFont val="Arial Narrow"/>
        <family val="2"/>
        <charset val="238"/>
      </rPr>
      <t xml:space="preserve"> 19 rokov</t>
    </r>
  </si>
  <si>
    <r>
      <t xml:space="preserve">20 </t>
    </r>
    <r>
      <rPr>
        <sz val="11"/>
        <color rgb="FF000000"/>
        <rFont val="Arial Narrow"/>
        <family val="2"/>
        <charset val="238"/>
      </rPr>
      <t>–</t>
    </r>
    <r>
      <rPr>
        <sz val="11"/>
        <color theme="1"/>
        <rFont val="Arial Narrow"/>
        <family val="2"/>
        <charset val="238"/>
      </rPr>
      <t xml:space="preserve"> 24 rokov</t>
    </r>
  </si>
  <si>
    <r>
      <t xml:space="preserve">25 </t>
    </r>
    <r>
      <rPr>
        <sz val="11"/>
        <color rgb="FF000000"/>
        <rFont val="Arial Narrow"/>
        <family val="2"/>
        <charset val="238"/>
      </rPr>
      <t>–</t>
    </r>
    <r>
      <rPr>
        <sz val="11"/>
        <color theme="1"/>
        <rFont val="Arial Narrow"/>
        <family val="2"/>
        <charset val="238"/>
      </rPr>
      <t xml:space="preserve"> 29 rokov</t>
    </r>
  </si>
  <si>
    <r>
      <t xml:space="preserve">30 </t>
    </r>
    <r>
      <rPr>
        <sz val="11"/>
        <color rgb="FF000000"/>
        <rFont val="Arial Narrow"/>
        <family val="2"/>
        <charset val="238"/>
      </rPr>
      <t>–</t>
    </r>
    <r>
      <rPr>
        <sz val="11"/>
        <color theme="1"/>
        <rFont val="Arial Narrow"/>
        <family val="2"/>
        <charset val="238"/>
      </rPr>
      <t xml:space="preserve"> 34 rokov</t>
    </r>
  </si>
  <si>
    <r>
      <t xml:space="preserve">35 </t>
    </r>
    <r>
      <rPr>
        <sz val="11"/>
        <color rgb="FF000000"/>
        <rFont val="Arial Narrow"/>
        <family val="2"/>
        <charset val="238"/>
      </rPr>
      <t>–</t>
    </r>
    <r>
      <rPr>
        <sz val="11"/>
        <color theme="1"/>
        <rFont val="Arial Narrow"/>
        <family val="2"/>
        <charset val="238"/>
      </rPr>
      <t xml:space="preserve"> 39 rokov</t>
    </r>
  </si>
  <si>
    <r>
      <t xml:space="preserve">40 </t>
    </r>
    <r>
      <rPr>
        <sz val="11"/>
        <color rgb="FF000000"/>
        <rFont val="Arial Narrow"/>
        <family val="2"/>
        <charset val="238"/>
      </rPr>
      <t>–</t>
    </r>
    <r>
      <rPr>
        <sz val="11"/>
        <color theme="1"/>
        <rFont val="Arial Narrow"/>
        <family val="2"/>
        <charset val="238"/>
      </rPr>
      <t xml:space="preserve"> 44 rokov</t>
    </r>
  </si>
  <si>
    <r>
      <t xml:space="preserve">45 </t>
    </r>
    <r>
      <rPr>
        <sz val="11"/>
        <color rgb="FF000000"/>
        <rFont val="Arial Narrow"/>
        <family val="2"/>
        <charset val="238"/>
      </rPr>
      <t>–</t>
    </r>
    <r>
      <rPr>
        <sz val="11"/>
        <color theme="1"/>
        <rFont val="Arial Narrow"/>
        <family val="2"/>
        <charset val="238"/>
      </rPr>
      <t xml:space="preserve"> 49 rokov</t>
    </r>
  </si>
  <si>
    <r>
      <t xml:space="preserve">50 </t>
    </r>
    <r>
      <rPr>
        <sz val="11"/>
        <color rgb="FF000000"/>
        <rFont val="Arial Narrow"/>
        <family val="2"/>
        <charset val="238"/>
      </rPr>
      <t>–</t>
    </r>
    <r>
      <rPr>
        <sz val="11"/>
        <color theme="1"/>
        <rFont val="Arial Narrow"/>
        <family val="2"/>
        <charset val="238"/>
      </rPr>
      <t xml:space="preserve"> 54 rokov</t>
    </r>
  </si>
  <si>
    <r>
      <t xml:space="preserve">55 </t>
    </r>
    <r>
      <rPr>
        <sz val="11"/>
        <color rgb="FF000000"/>
        <rFont val="Arial Narrow"/>
        <family val="2"/>
        <charset val="238"/>
      </rPr>
      <t>–</t>
    </r>
    <r>
      <rPr>
        <sz val="11"/>
        <color theme="1"/>
        <rFont val="Arial Narrow"/>
        <family val="2"/>
        <charset val="238"/>
      </rPr>
      <t xml:space="preserve"> 59 rokov</t>
    </r>
  </si>
  <si>
    <r>
      <t xml:space="preserve">60 </t>
    </r>
    <r>
      <rPr>
        <sz val="11"/>
        <color rgb="FF000000"/>
        <rFont val="Arial Narrow"/>
        <family val="2"/>
        <charset val="238"/>
      </rPr>
      <t>–</t>
    </r>
    <r>
      <rPr>
        <sz val="11"/>
        <color theme="1"/>
        <rFont val="Arial Narrow"/>
        <family val="2"/>
        <charset val="238"/>
      </rPr>
      <t xml:space="preserve"> 64 rokov</t>
    </r>
  </si>
  <si>
    <t>Tabuľka 2.6 Pracujúci podľa veku v roku 2018 (priemer za rok)</t>
  </si>
  <si>
    <t>Tabuľka 2.7 Pracujúci podľa vzdelania v roku 2018 (priemer za rok)</t>
  </si>
  <si>
    <t>Tabuľka 2.8 Pracujúci podľa krajov v roku 2018 (priemer za rok)</t>
  </si>
  <si>
    <t>2 566,7</t>
  </si>
  <si>
    <t>Tabuľka 2.9 Vývoj zahraničnej pracovnej migrácie podľa krajov v roku 2018</t>
  </si>
  <si>
    <t>Tabuľka 2.10 Miera zamestnanosti vo veku 20 – 64 rokov podľa krajov (priemer za rok v %)</t>
  </si>
  <si>
    <t>Graf 2.8 Porovnanie vývoja nezamestnanosti podľa evidencie ŠÚ SR a ÚPSVR</t>
  </si>
  <si>
    <t>Graf 2.9 Vývoj počtu uchádzačov o zamestnanie v jednotlivých mesiacoch v rokoch 2017 a 2018</t>
  </si>
  <si>
    <t>Graf 2.10 Vývoj počtov nezamestnaných mužov a žien v jednotlivých mesiacoch v rokoch 2017 a 2018</t>
  </si>
  <si>
    <t>Graf 2.11 Vývoj počtu disponibilných uchádzačov o zamestnanie v jednotlivých mesiacoch v rokoch 2017 a 2018</t>
  </si>
  <si>
    <t>Graf 2.12 Porovnanie priemerných počtov uchádzačov o zamestnanie v rokoch 2017 a 2018</t>
  </si>
  <si>
    <t>Graf 2.13 Priemerná miera evidovanej nezamestnanosti a priemerný počet UoZ v krajoch SR v roku 2018</t>
  </si>
  <si>
    <t>Graf 2.15 Podiel UoZ podľa stupňa vzdelania v krajoch SR v roku 2018</t>
  </si>
  <si>
    <t>Tabuľka 2.14 Štruktúra uchádzačov o zamestnanie podľa veku v krajoch SR v roku 2018 (v %)</t>
  </si>
  <si>
    <t>Graf 2.16 Podiel voľných pracovných miest v roku 2018 podľa požiadaviek na vzdelanie</t>
  </si>
  <si>
    <t>nezistené - nezistený stupeň vzdelania</t>
  </si>
  <si>
    <t>Graf 2.17 Podiel voľných pracovných miest v roku 2018 podľa SK ISCO-08*</t>
  </si>
  <si>
    <t>Tabuľka 2.15 Priemerný počet znevýhodnených uchádzačov v roku 2018 podľa regiónov SR (v osobách)</t>
  </si>
  <si>
    <t>Znevýhodnení UoZ podľa § 8 zák. č. 5/2004 Zb.</t>
  </si>
  <si>
    <t>Tabuľka 2.16 Podiel vybraných znevýhodnených skupín uchádzačov o zamestnanie na celkovom počte uchádzačov o zamestnanie (v %)</t>
  </si>
  <si>
    <t>Tabuľka 2.17 Nezamestnanosť podľa veku v roku 2018 (priemer za rok)</t>
  </si>
  <si>
    <t>v tom veková skupina</t>
  </si>
  <si>
    <t>Tabuľka 2.18 Nezamestnanosť podľa krajov v roku 2018 (priemer za rok)</t>
  </si>
  <si>
    <t>Znevýhodnený uchádzač o zamestnanie podľa § 8</t>
  </si>
  <si>
    <t>Tabuľka 2.19 Nezamestnanosť podľa dĺžky trvania nezamestnanosti v roku 2018 (priemer za rok)</t>
  </si>
  <si>
    <r>
      <t>Živnostníci (odhad)</t>
    </r>
    <r>
      <rPr>
        <vertAlign val="superscript"/>
        <sz val="11"/>
        <color theme="1"/>
        <rFont val="Arial Narrow"/>
        <family val="2"/>
        <charset val="238"/>
      </rPr>
      <t>1</t>
    </r>
  </si>
  <si>
    <r>
      <t>1</t>
    </r>
    <r>
      <rPr>
        <i/>
        <sz val="11"/>
        <color rgb="FF000000"/>
        <rFont val="Arial Narrow"/>
        <family val="2"/>
        <charset val="238"/>
      </rPr>
      <t xml:space="preserve"> mzda zamestnancov u živnostníkov</t>
    </r>
  </si>
  <si>
    <t>Graf 2.19 Vývoj priemernej mesačnej mzdy od roku 2008 (v %)</t>
  </si>
  <si>
    <t>Tabuľka 2.20 Priemerná mesačná nominálna mzda a jej rast v rokoch 2017 a 2018 podľa krajov</t>
  </si>
  <si>
    <t>Tabuľka 2.21 Priemerná mesačná nominálna mzda a jej rast v rokoch 2017 a 2018 podľa odvetví</t>
  </si>
  <si>
    <t>1 046</t>
  </si>
  <si>
    <t>1 079</t>
  </si>
  <si>
    <t>1 031</t>
  </si>
  <si>
    <t>1 661</t>
  </si>
  <si>
    <t>1 719</t>
  </si>
  <si>
    <t>1 748</t>
  </si>
  <si>
    <t>1 072</t>
  </si>
  <si>
    <t>1 215</t>
  </si>
  <si>
    <t>Tabuľka 2.22 Priemerná nominálna mesačná mzda podľa veľkosti podnikov</t>
  </si>
  <si>
    <t xml:space="preserve">0 – 19 </t>
  </si>
  <si>
    <t>Zdroj: ŠÚ SR, Štatistická správa o základných vývojových tendenciách v hospodárstve SR vo 4. štvrťroku 2017, Štatistická správa o základných vývojových tendenciách v hospodárstve SR vo 4. štvrťroku 2018</t>
  </si>
  <si>
    <t>Tabuľka 2.23 Dynamika ročných nákladov práce v SR na zamestnanca (v eurách)</t>
  </si>
  <si>
    <t>Tabuľka 2.24 Štruktúra mesačných nákladov práce v SR za rok 2017</t>
  </si>
  <si>
    <t>8. – 15. NEPRIAME NÁKLADY</t>
  </si>
  <si>
    <t>Tabuľka 2.25 Mesačné náklady práce na zamestnanca v roku 2017 podľa krajov (v eurách)</t>
  </si>
  <si>
    <t>-0</t>
  </si>
  <si>
    <t>Pozn.: Publikácia za rok 2018 v čase spracovania správy nie je k dispozícii</t>
  </si>
  <si>
    <r>
      <t xml:space="preserve">Mapový podklad </t>
    </r>
    <r>
      <rPr>
        <i/>
        <sz val="11"/>
        <color rgb="FF000000"/>
        <rFont val="Symbol"/>
        <family val="1"/>
        <charset val="2"/>
      </rPr>
      <t>Ó</t>
    </r>
    <r>
      <rPr>
        <i/>
        <sz val="11"/>
        <color rgb="FF000000"/>
        <rFont val="Arial Narrow"/>
        <family val="2"/>
        <charset val="238"/>
      </rPr>
      <t xml:space="preserve"> Úrad geodézie, kartografie a katastra Slovenskej republiky</t>
    </r>
  </si>
  <si>
    <r>
      <t xml:space="preserve">15 </t>
    </r>
    <r>
      <rPr>
        <sz val="11"/>
        <color theme="1"/>
        <rFont val="Arial Narrow"/>
        <family val="2"/>
        <charset val="238"/>
      </rPr>
      <t>–</t>
    </r>
    <r>
      <rPr>
        <sz val="11"/>
        <color rgb="FF333300"/>
        <rFont val="Arial Narrow"/>
        <family val="2"/>
        <charset val="238"/>
      </rPr>
      <t xml:space="preserve"> 19 roční</t>
    </r>
  </si>
  <si>
    <r>
      <t xml:space="preserve">20 </t>
    </r>
    <r>
      <rPr>
        <sz val="11"/>
        <color theme="1"/>
        <rFont val="Arial Narrow"/>
        <family val="2"/>
        <charset val="238"/>
      </rPr>
      <t>–</t>
    </r>
    <r>
      <rPr>
        <sz val="11"/>
        <color rgb="FF333300"/>
        <rFont val="Arial Narrow"/>
        <family val="2"/>
        <charset val="238"/>
      </rPr>
      <t xml:space="preserve"> 24 roční</t>
    </r>
  </si>
  <si>
    <r>
      <t xml:space="preserve">25 </t>
    </r>
    <r>
      <rPr>
        <sz val="11"/>
        <color theme="1"/>
        <rFont val="Arial Narrow"/>
        <family val="2"/>
        <charset val="238"/>
      </rPr>
      <t>–</t>
    </r>
    <r>
      <rPr>
        <sz val="11"/>
        <color rgb="FF333300"/>
        <rFont val="Arial Narrow"/>
        <family val="2"/>
        <charset val="238"/>
      </rPr>
      <t xml:space="preserve"> 29 roční</t>
    </r>
  </si>
  <si>
    <r>
      <t xml:space="preserve">30 </t>
    </r>
    <r>
      <rPr>
        <sz val="11"/>
        <color theme="1"/>
        <rFont val="Arial Narrow"/>
        <family val="2"/>
        <charset val="238"/>
      </rPr>
      <t>–</t>
    </r>
    <r>
      <rPr>
        <sz val="11"/>
        <color rgb="FF333300"/>
        <rFont val="Arial Narrow"/>
        <family val="2"/>
        <charset val="238"/>
      </rPr>
      <t xml:space="preserve"> 34 roční</t>
    </r>
  </si>
  <si>
    <r>
      <t xml:space="preserve">35 </t>
    </r>
    <r>
      <rPr>
        <sz val="11"/>
        <color theme="1"/>
        <rFont val="Arial Narrow"/>
        <family val="2"/>
        <charset val="238"/>
      </rPr>
      <t>–</t>
    </r>
    <r>
      <rPr>
        <sz val="11"/>
        <color rgb="FF333300"/>
        <rFont val="Arial Narrow"/>
        <family val="2"/>
        <charset val="238"/>
      </rPr>
      <t xml:space="preserve"> 39 roční</t>
    </r>
  </si>
  <si>
    <r>
      <t xml:space="preserve">40 </t>
    </r>
    <r>
      <rPr>
        <sz val="11"/>
        <color theme="1"/>
        <rFont val="Arial Narrow"/>
        <family val="2"/>
        <charset val="238"/>
      </rPr>
      <t>–</t>
    </r>
    <r>
      <rPr>
        <sz val="11"/>
        <color rgb="FF333300"/>
        <rFont val="Arial Narrow"/>
        <family val="2"/>
        <charset val="238"/>
      </rPr>
      <t xml:space="preserve"> 44 roční</t>
    </r>
  </si>
  <si>
    <r>
      <t xml:space="preserve">45 </t>
    </r>
    <r>
      <rPr>
        <sz val="11"/>
        <color theme="1"/>
        <rFont val="Arial Narrow"/>
        <family val="2"/>
        <charset val="238"/>
      </rPr>
      <t>–</t>
    </r>
    <r>
      <rPr>
        <sz val="11"/>
        <color rgb="FF333300"/>
        <rFont val="Arial Narrow"/>
        <family val="2"/>
        <charset val="238"/>
      </rPr>
      <t xml:space="preserve"> 49 roční</t>
    </r>
  </si>
  <si>
    <r>
      <t xml:space="preserve">50 </t>
    </r>
    <r>
      <rPr>
        <sz val="11"/>
        <color theme="1"/>
        <rFont val="Arial Narrow"/>
        <family val="2"/>
        <charset val="238"/>
      </rPr>
      <t>–</t>
    </r>
    <r>
      <rPr>
        <sz val="11"/>
        <color rgb="FF333300"/>
        <rFont val="Arial Narrow"/>
        <family val="2"/>
        <charset val="238"/>
      </rPr>
      <t xml:space="preserve"> 54 roční</t>
    </r>
  </si>
  <si>
    <r>
      <t xml:space="preserve">55 </t>
    </r>
    <r>
      <rPr>
        <sz val="11"/>
        <color theme="1"/>
        <rFont val="Arial Narrow"/>
        <family val="2"/>
        <charset val="238"/>
      </rPr>
      <t>–</t>
    </r>
    <r>
      <rPr>
        <sz val="11"/>
        <color rgb="FF333300"/>
        <rFont val="Arial Narrow"/>
        <family val="2"/>
        <charset val="238"/>
      </rPr>
      <t xml:space="preserve"> 59 roční</t>
    </r>
  </si>
  <si>
    <r>
      <t xml:space="preserve">60 </t>
    </r>
    <r>
      <rPr>
        <sz val="11"/>
        <color theme="1"/>
        <rFont val="Arial Narrow"/>
        <family val="2"/>
        <charset val="238"/>
      </rPr>
      <t>–</t>
    </r>
    <r>
      <rPr>
        <sz val="11"/>
        <color rgb="FF333300"/>
        <rFont val="Arial Narrow"/>
        <family val="2"/>
        <charset val="238"/>
      </rPr>
      <t xml:space="preserve"> 64 roční</t>
    </r>
  </si>
  <si>
    <r>
      <t xml:space="preserve">Podľa vzdelania (15 </t>
    </r>
    <r>
      <rPr>
        <sz val="11"/>
        <color theme="1"/>
        <rFont val="Arial Narrow"/>
        <family val="2"/>
        <charset val="238"/>
      </rPr>
      <t>–</t>
    </r>
    <r>
      <rPr>
        <b/>
        <sz val="11"/>
        <color rgb="FF333300"/>
        <rFont val="Arial Narrow"/>
        <family val="2"/>
        <charset val="238"/>
      </rPr>
      <t xml:space="preserve"> 64 roční)</t>
    </r>
  </si>
  <si>
    <r>
      <t xml:space="preserve">20 </t>
    </r>
    <r>
      <rPr>
        <sz val="11"/>
        <color rgb="FF000000"/>
        <rFont val="Arial Narrow"/>
        <family val="2"/>
        <charset val="238"/>
      </rPr>
      <t>–</t>
    </r>
    <r>
      <rPr>
        <sz val="11"/>
        <color rgb="FF333300"/>
        <rFont val="Arial Narrow"/>
        <family val="2"/>
        <charset val="238"/>
      </rPr>
      <t xml:space="preserve"> 24 rokov</t>
    </r>
  </si>
  <si>
    <r>
      <t xml:space="preserve">25 </t>
    </r>
    <r>
      <rPr>
        <sz val="11"/>
        <color rgb="FF000000"/>
        <rFont val="Arial Narrow"/>
        <family val="2"/>
        <charset val="238"/>
      </rPr>
      <t>–</t>
    </r>
    <r>
      <rPr>
        <sz val="11"/>
        <color rgb="FF333300"/>
        <rFont val="Arial Narrow"/>
        <family val="2"/>
        <charset val="238"/>
      </rPr>
      <t xml:space="preserve"> 29 rokov</t>
    </r>
  </si>
  <si>
    <r>
      <t xml:space="preserve">30 </t>
    </r>
    <r>
      <rPr>
        <sz val="11"/>
        <color rgb="FF000000"/>
        <rFont val="Arial Narrow"/>
        <family val="2"/>
        <charset val="238"/>
      </rPr>
      <t>–</t>
    </r>
    <r>
      <rPr>
        <sz val="11"/>
        <color rgb="FF333300"/>
        <rFont val="Arial Narrow"/>
        <family val="2"/>
        <charset val="238"/>
      </rPr>
      <t xml:space="preserve"> 34 rokov</t>
    </r>
  </si>
  <si>
    <r>
      <t xml:space="preserve">35 </t>
    </r>
    <r>
      <rPr>
        <sz val="11"/>
        <color rgb="FF000000"/>
        <rFont val="Arial Narrow"/>
        <family val="2"/>
        <charset val="238"/>
      </rPr>
      <t>–</t>
    </r>
    <r>
      <rPr>
        <sz val="11"/>
        <color rgb="FF333300"/>
        <rFont val="Arial Narrow"/>
        <family val="2"/>
        <charset val="238"/>
      </rPr>
      <t xml:space="preserve"> 39 rokov</t>
    </r>
  </si>
  <si>
    <r>
      <t xml:space="preserve">40 </t>
    </r>
    <r>
      <rPr>
        <sz val="11"/>
        <color rgb="FF000000"/>
        <rFont val="Arial Narrow"/>
        <family val="2"/>
        <charset val="238"/>
      </rPr>
      <t>–</t>
    </r>
    <r>
      <rPr>
        <sz val="11"/>
        <color rgb="FF333300"/>
        <rFont val="Arial Narrow"/>
        <family val="2"/>
        <charset val="238"/>
      </rPr>
      <t xml:space="preserve"> 44 rokov</t>
    </r>
  </si>
  <si>
    <r>
      <t xml:space="preserve">45 </t>
    </r>
    <r>
      <rPr>
        <sz val="11"/>
        <color rgb="FF000000"/>
        <rFont val="Arial Narrow"/>
        <family val="2"/>
        <charset val="238"/>
      </rPr>
      <t>–</t>
    </r>
    <r>
      <rPr>
        <sz val="11"/>
        <color rgb="FF333300"/>
        <rFont val="Arial Narrow"/>
        <family val="2"/>
        <charset val="238"/>
      </rPr>
      <t xml:space="preserve"> 49 rokov</t>
    </r>
  </si>
  <si>
    <r>
      <t xml:space="preserve">50 </t>
    </r>
    <r>
      <rPr>
        <sz val="11"/>
        <color rgb="FF000000"/>
        <rFont val="Arial Narrow"/>
        <family val="2"/>
        <charset val="238"/>
      </rPr>
      <t>–</t>
    </r>
    <r>
      <rPr>
        <sz val="11"/>
        <color rgb="FF333300"/>
        <rFont val="Arial Narrow"/>
        <family val="2"/>
        <charset val="238"/>
      </rPr>
      <t xml:space="preserve"> 54 rokov</t>
    </r>
  </si>
  <si>
    <r>
      <t xml:space="preserve">55 </t>
    </r>
    <r>
      <rPr>
        <sz val="11"/>
        <color rgb="FF000000"/>
        <rFont val="Arial Narrow"/>
        <family val="2"/>
        <charset val="238"/>
      </rPr>
      <t>–</t>
    </r>
    <r>
      <rPr>
        <sz val="11"/>
        <color rgb="FF333300"/>
        <rFont val="Arial Narrow"/>
        <family val="2"/>
        <charset val="238"/>
      </rPr>
      <t xml:space="preserve"> 59 rokov</t>
    </r>
  </si>
  <si>
    <t>priemerný počet zamest­naných</t>
  </si>
  <si>
    <r>
      <t xml:space="preserve">15 </t>
    </r>
    <r>
      <rPr>
        <sz val="10"/>
        <color theme="1"/>
        <rFont val="Arial Narrow"/>
        <family val="2"/>
        <charset val="238"/>
      </rPr>
      <t xml:space="preserve">– </t>
    </r>
    <r>
      <rPr>
        <sz val="11"/>
        <color rgb="FF333300"/>
        <rFont val="Arial Narrow"/>
        <family val="2"/>
        <charset val="238"/>
      </rPr>
      <t>19 roční</t>
    </r>
  </si>
  <si>
    <r>
      <t xml:space="preserve">20 </t>
    </r>
    <r>
      <rPr>
        <sz val="10"/>
        <color theme="1"/>
        <rFont val="Arial Narrow"/>
        <family val="2"/>
        <charset val="238"/>
      </rPr>
      <t xml:space="preserve">– </t>
    </r>
    <r>
      <rPr>
        <sz val="11"/>
        <color rgb="FF333300"/>
        <rFont val="Arial Narrow"/>
        <family val="2"/>
        <charset val="238"/>
      </rPr>
      <t>24 roční</t>
    </r>
  </si>
  <si>
    <r>
      <t xml:space="preserve">25 </t>
    </r>
    <r>
      <rPr>
        <sz val="10"/>
        <color theme="1"/>
        <rFont val="Arial Narrow"/>
        <family val="2"/>
        <charset val="238"/>
      </rPr>
      <t xml:space="preserve">– </t>
    </r>
    <r>
      <rPr>
        <sz val="11"/>
        <color rgb="FF333300"/>
        <rFont val="Arial Narrow"/>
        <family val="2"/>
        <charset val="238"/>
      </rPr>
      <t>29 roční</t>
    </r>
  </si>
  <si>
    <r>
      <t xml:space="preserve">35 </t>
    </r>
    <r>
      <rPr>
        <sz val="10"/>
        <color theme="1"/>
        <rFont val="Arial Narrow"/>
        <family val="2"/>
        <charset val="238"/>
      </rPr>
      <t xml:space="preserve">– </t>
    </r>
    <r>
      <rPr>
        <sz val="11"/>
        <color rgb="FF333300"/>
        <rFont val="Arial Narrow"/>
        <family val="2"/>
        <charset val="238"/>
      </rPr>
      <t>39 roční</t>
    </r>
  </si>
  <si>
    <r>
      <t xml:space="preserve">40 </t>
    </r>
    <r>
      <rPr>
        <sz val="10"/>
        <color theme="1"/>
        <rFont val="Arial Narrow"/>
        <family val="2"/>
        <charset val="238"/>
      </rPr>
      <t xml:space="preserve">– </t>
    </r>
    <r>
      <rPr>
        <sz val="11"/>
        <color rgb="FF333300"/>
        <rFont val="Arial Narrow"/>
        <family val="2"/>
        <charset val="238"/>
      </rPr>
      <t>44 roční</t>
    </r>
  </si>
  <si>
    <r>
      <t xml:space="preserve">45 </t>
    </r>
    <r>
      <rPr>
        <sz val="10"/>
        <color theme="1"/>
        <rFont val="Arial Narrow"/>
        <family val="2"/>
        <charset val="238"/>
      </rPr>
      <t xml:space="preserve">– </t>
    </r>
    <r>
      <rPr>
        <sz val="11"/>
        <color rgb="FF333300"/>
        <rFont val="Arial Narrow"/>
        <family val="2"/>
        <charset val="238"/>
      </rPr>
      <t>49 roční</t>
    </r>
  </si>
  <si>
    <r>
      <t xml:space="preserve">50 </t>
    </r>
    <r>
      <rPr>
        <sz val="10"/>
        <color theme="1"/>
        <rFont val="Arial Narrow"/>
        <family val="2"/>
        <charset val="238"/>
      </rPr>
      <t xml:space="preserve">– </t>
    </r>
    <r>
      <rPr>
        <sz val="11"/>
        <color rgb="FF333300"/>
        <rFont val="Arial Narrow"/>
        <family val="2"/>
        <charset val="238"/>
      </rPr>
      <t>54 roční</t>
    </r>
  </si>
  <si>
    <r>
      <t xml:space="preserve">55 </t>
    </r>
    <r>
      <rPr>
        <sz val="10"/>
        <color theme="1"/>
        <rFont val="Arial Narrow"/>
        <family val="2"/>
        <charset val="238"/>
      </rPr>
      <t xml:space="preserve">– </t>
    </r>
    <r>
      <rPr>
        <sz val="11"/>
        <color rgb="FF333300"/>
        <rFont val="Arial Narrow"/>
        <family val="2"/>
        <charset val="238"/>
      </rPr>
      <t>59 roční</t>
    </r>
  </si>
  <si>
    <r>
      <t xml:space="preserve">60 </t>
    </r>
    <r>
      <rPr>
        <sz val="10"/>
        <color theme="1"/>
        <rFont val="Arial Narrow"/>
        <family val="2"/>
        <charset val="238"/>
      </rPr>
      <t xml:space="preserve">– </t>
    </r>
    <r>
      <rPr>
        <sz val="11"/>
        <color rgb="FF333300"/>
        <rFont val="Arial Narrow"/>
        <family val="2"/>
        <charset val="238"/>
      </rPr>
      <t>64 roční</t>
    </r>
  </si>
  <si>
    <t>Graf 1 Miera evidovanej nezamestnanosti v jednotlivých okresoch SR (priemer za rok 2018)</t>
  </si>
  <si>
    <t>Čerpanie finančných prostriedkov    (v €)</t>
  </si>
  <si>
    <t>* § 42 Informačné a poradenské služby – ide o AOTP zabezpečované vlastnými zamestnancami úradov PSVR, bez nárokov na finančné zdroje určené na AOTP.</t>
  </si>
  <si>
    <t>Mapový podklad Ó Úrad geodézie, kartografie a katastra Slovenskej republiky</t>
  </si>
  <si>
    <r>
      <t>Vysokoškolské III.</t>
    </r>
    <r>
      <rPr>
        <sz val="10"/>
        <color rgb="FF333300"/>
        <rFont val="Arial Narrow"/>
        <family val="2"/>
        <charset val="238"/>
      </rPr>
      <t xml:space="preserve"> stupňa </t>
    </r>
  </si>
  <si>
    <t>Zdroj: Trexima, Informačný systém o priemerných zárobkoch IV. štvrťrok 2018</t>
  </si>
  <si>
    <r>
      <t xml:space="preserve">250,01 </t>
    </r>
    <r>
      <rPr>
        <sz val="10"/>
        <color rgb="FF000000"/>
        <rFont val="Arial Narrow"/>
        <family val="2"/>
        <charset val="238"/>
      </rPr>
      <t>–</t>
    </r>
    <r>
      <rPr>
        <sz val="10"/>
        <color rgb="FF333300"/>
        <rFont val="Arial Narrow"/>
        <family val="2"/>
        <charset val="238"/>
      </rPr>
      <t xml:space="preserve"> 300</t>
    </r>
  </si>
  <si>
    <r>
      <t xml:space="preserve">300,01 </t>
    </r>
    <r>
      <rPr>
        <sz val="10"/>
        <color rgb="FF000000"/>
        <rFont val="Arial Narrow"/>
        <family val="2"/>
        <charset val="238"/>
      </rPr>
      <t>–</t>
    </r>
    <r>
      <rPr>
        <sz val="10"/>
        <color rgb="FF333300"/>
        <rFont val="Arial Narrow"/>
        <family val="2"/>
        <charset val="238"/>
      </rPr>
      <t xml:space="preserve"> 350</t>
    </r>
  </si>
  <si>
    <r>
      <t xml:space="preserve">350,01 </t>
    </r>
    <r>
      <rPr>
        <sz val="10"/>
        <color rgb="FF000000"/>
        <rFont val="Arial Narrow"/>
        <family val="2"/>
        <charset val="238"/>
      </rPr>
      <t>–</t>
    </r>
    <r>
      <rPr>
        <sz val="10"/>
        <color rgb="FF333300"/>
        <rFont val="Arial Narrow"/>
        <family val="2"/>
        <charset val="238"/>
      </rPr>
      <t xml:space="preserve"> 400</t>
    </r>
  </si>
  <si>
    <r>
      <t xml:space="preserve">400,01 </t>
    </r>
    <r>
      <rPr>
        <sz val="10"/>
        <color rgb="FF000000"/>
        <rFont val="Arial Narrow"/>
        <family val="2"/>
        <charset val="238"/>
      </rPr>
      <t>–</t>
    </r>
    <r>
      <rPr>
        <sz val="10"/>
        <color rgb="FF333300"/>
        <rFont val="Arial Narrow"/>
        <family val="2"/>
        <charset val="238"/>
      </rPr>
      <t xml:space="preserve"> 450</t>
    </r>
  </si>
  <si>
    <r>
      <t xml:space="preserve">450,01 </t>
    </r>
    <r>
      <rPr>
        <sz val="10"/>
        <color rgb="FF000000"/>
        <rFont val="Arial Narrow"/>
        <family val="2"/>
        <charset val="238"/>
      </rPr>
      <t>–</t>
    </r>
    <r>
      <rPr>
        <sz val="10"/>
        <color rgb="FF333300"/>
        <rFont val="Arial Narrow"/>
        <family val="2"/>
        <charset val="238"/>
      </rPr>
      <t xml:space="preserve"> 500</t>
    </r>
  </si>
  <si>
    <r>
      <t xml:space="preserve">500,01 </t>
    </r>
    <r>
      <rPr>
        <sz val="10"/>
        <color rgb="FF000000"/>
        <rFont val="Arial Narrow"/>
        <family val="2"/>
        <charset val="238"/>
      </rPr>
      <t>–</t>
    </r>
    <r>
      <rPr>
        <sz val="10"/>
        <color rgb="FF333300"/>
        <rFont val="Arial Narrow"/>
        <family val="2"/>
        <charset val="238"/>
      </rPr>
      <t xml:space="preserve"> 550</t>
    </r>
  </si>
  <si>
    <r>
      <t xml:space="preserve">550,01 </t>
    </r>
    <r>
      <rPr>
        <sz val="10"/>
        <color rgb="FF000000"/>
        <rFont val="Arial Narrow"/>
        <family val="2"/>
        <charset val="238"/>
      </rPr>
      <t>–</t>
    </r>
    <r>
      <rPr>
        <sz val="10"/>
        <color rgb="FF333300"/>
        <rFont val="Arial Narrow"/>
        <family val="2"/>
        <charset val="238"/>
      </rPr>
      <t xml:space="preserve"> 600</t>
    </r>
  </si>
  <si>
    <r>
      <t xml:space="preserve">600,01 </t>
    </r>
    <r>
      <rPr>
        <sz val="10"/>
        <color rgb="FF000000"/>
        <rFont val="Arial Narrow"/>
        <family val="2"/>
        <charset val="238"/>
      </rPr>
      <t>–</t>
    </r>
    <r>
      <rPr>
        <sz val="10"/>
        <color rgb="FF333300"/>
        <rFont val="Arial Narrow"/>
        <family val="2"/>
        <charset val="238"/>
      </rPr>
      <t xml:space="preserve"> 650</t>
    </r>
  </si>
  <si>
    <r>
      <t xml:space="preserve">650,01 </t>
    </r>
    <r>
      <rPr>
        <sz val="10"/>
        <color rgb="FF000000"/>
        <rFont val="Arial Narrow"/>
        <family val="2"/>
        <charset val="238"/>
      </rPr>
      <t>–</t>
    </r>
    <r>
      <rPr>
        <sz val="10"/>
        <color rgb="FF333300"/>
        <rFont val="Arial Narrow"/>
        <family val="2"/>
        <charset val="238"/>
      </rPr>
      <t xml:space="preserve"> 700</t>
    </r>
  </si>
  <si>
    <r>
      <t xml:space="preserve">700,01 </t>
    </r>
    <r>
      <rPr>
        <sz val="10"/>
        <color rgb="FF000000"/>
        <rFont val="Arial Narrow"/>
        <family val="2"/>
        <charset val="238"/>
      </rPr>
      <t>–</t>
    </r>
    <r>
      <rPr>
        <sz val="10"/>
        <color rgb="FF333300"/>
        <rFont val="Arial Narrow"/>
        <family val="2"/>
        <charset val="238"/>
      </rPr>
      <t xml:space="preserve"> 750</t>
    </r>
  </si>
  <si>
    <r>
      <t xml:space="preserve">750,01 </t>
    </r>
    <r>
      <rPr>
        <sz val="10"/>
        <color rgb="FF000000"/>
        <rFont val="Arial Narrow"/>
        <family val="2"/>
        <charset val="238"/>
      </rPr>
      <t>–</t>
    </r>
    <r>
      <rPr>
        <sz val="10"/>
        <color rgb="FF333300"/>
        <rFont val="Arial Narrow"/>
        <family val="2"/>
        <charset val="238"/>
      </rPr>
      <t xml:space="preserve"> 800</t>
    </r>
  </si>
  <si>
    <r>
      <t xml:space="preserve">800,01 </t>
    </r>
    <r>
      <rPr>
        <sz val="10"/>
        <color rgb="FF000000"/>
        <rFont val="Arial Narrow"/>
        <family val="2"/>
        <charset val="238"/>
      </rPr>
      <t>–</t>
    </r>
    <r>
      <rPr>
        <sz val="10"/>
        <color rgb="FF333300"/>
        <rFont val="Arial Narrow"/>
        <family val="2"/>
        <charset val="238"/>
      </rPr>
      <t xml:space="preserve"> 850</t>
    </r>
  </si>
  <si>
    <r>
      <t xml:space="preserve">850,01 </t>
    </r>
    <r>
      <rPr>
        <sz val="10"/>
        <color rgb="FF000000"/>
        <rFont val="Arial Narrow"/>
        <family val="2"/>
        <charset val="238"/>
      </rPr>
      <t>–</t>
    </r>
    <r>
      <rPr>
        <sz val="10"/>
        <color rgb="FF333300"/>
        <rFont val="Arial Narrow"/>
        <family val="2"/>
        <charset val="238"/>
      </rPr>
      <t xml:space="preserve"> 900</t>
    </r>
  </si>
  <si>
    <r>
      <t xml:space="preserve">900,01 </t>
    </r>
    <r>
      <rPr>
        <sz val="10"/>
        <color rgb="FF000000"/>
        <rFont val="Arial Narrow"/>
        <family val="2"/>
        <charset val="238"/>
      </rPr>
      <t>–</t>
    </r>
    <r>
      <rPr>
        <sz val="10"/>
        <color rgb="FF333300"/>
        <rFont val="Arial Narrow"/>
        <family val="2"/>
        <charset val="238"/>
      </rPr>
      <t xml:space="preserve"> 950</t>
    </r>
  </si>
  <si>
    <t>1 – Zákonodarcovia, vedúci a riadiaci zamestnanci, 2 – Vedeckí a odborní duševní zamestnanci, 3 – Technickí, zdravotnícki, pedagogickí zamestnanci, 4 – Nižší administratívni zamestnanci,5 – Prevádzkoví zamestnanci v službách a obchode, 6  –  Kvalifikovaní robotníci v poľnohospodárstve, lesníctve, 7 – Remeselní a kvalifikovaní robotníci v príbuzných odboroch, 8  – Obsluha strojov a zariadení, 9 – Pomocní nekvalifikovaní zamestnanci</t>
  </si>
  <si>
    <t>Tabuľka 12 Priemerná hrubá mesačná mzda a vybrané zložky mzdy zamestnancov podľa pohlavia – rok 2018</t>
  </si>
  <si>
    <t>Tabuľka 14 Priemerná hrubá mesačná mzda v podnikateľskej a nepodnikateľskej sfére podľa stupňov vzdelania (plný pracovný čas) – rok 2018</t>
  </si>
  <si>
    <t>Tabuľka 15 Priemerná hrubá mesačná mzda v podnikateľskej a nepodnikateľskej sfére podľa hlavnej triedy SK ISCO-08 a pohlavia (plný pracovný čas) – rok 2018</t>
  </si>
  <si>
    <t>Tabuľka 8 Priemerná hrubá mesačná mzda v podnikateľskej a nepodnikateľskej sfére podľa dosiahnutého stupňa vzdelania – rok 2018 v €</t>
  </si>
  <si>
    <t xml:space="preserve">Tabuľka 9 Priemerná hrubá mesačná mzda v podnikateľskej a nepodnikateľskej sfére 
podľa hlavnej triedy SK ISCO-08 – rok 2018 v €
</t>
  </si>
  <si>
    <t>Tabuľka 10 Priemerná hrubá mesačná mzda v podnikateľskej a nepodnikateľskej sfére podľa veku – rok 2018 v €</t>
  </si>
  <si>
    <t>Tabuľka 11 Priemerná hrubá mesačná mzda v podnikateľskej a nepodnikateľskej sfére podľa regiónov – rok 2018 v €</t>
  </si>
  <si>
    <t>9+E259:U261</t>
  </si>
  <si>
    <t>Podiely zamestnancov podľa hlavných tried zamestnaní v %</t>
  </si>
  <si>
    <t>Ženy/Muži</t>
  </si>
  <si>
    <t>Tabuľka 18 Priemerný hodinový zárobok podľa veľkosti organizácie  v podnikateľskej sfére (€/hod)</t>
  </si>
  <si>
    <t>Tabuľka 21 Mesačné náklady práce na zamestnanca v SR za rok 2017 podľa odvetví</t>
  </si>
  <si>
    <r>
      <t>v €/zam./mes</t>
    </r>
    <r>
      <rPr>
        <sz val="11"/>
        <color theme="1"/>
        <rFont val="Arial Narrow"/>
        <family val="2"/>
        <charset val="238"/>
      </rPr>
      <t>.</t>
    </r>
  </si>
  <si>
    <r>
      <t>Tabuľka 23 Počet registrovaných sociálnych podnikov podľa typu v roku 2018</t>
    </r>
    <r>
      <rPr>
        <sz val="11"/>
        <rFont val="Arial Narrow"/>
        <family val="2"/>
        <charset val="238"/>
      </rPr>
      <t> </t>
    </r>
  </si>
  <si>
    <r>
      <t xml:space="preserve">Tabuľka 24 Počet registrovaných </t>
    </r>
    <r>
      <rPr>
        <sz val="11"/>
        <rFont val="Arial Narrow"/>
        <family val="2"/>
        <charset val="238"/>
      </rPr>
      <t> </t>
    </r>
    <r>
      <rPr>
        <b/>
        <sz val="11"/>
        <rFont val="Arial Narrow"/>
        <family val="2"/>
        <charset val="238"/>
      </rPr>
      <t>sociálnych podnikov v najmenej rozvinutých okresoch v roku 2018</t>
    </r>
  </si>
  <si>
    <r>
      <t>Tabuľka 22 Vyhlásené vyzvania pre národné projekty  a dopytovo-orien tovené výzvy za rok 2018</t>
    </r>
    <r>
      <rPr>
        <sz val="11"/>
        <rFont val="Arial Narrow"/>
        <family val="2"/>
        <charset val="238"/>
      </rPr>
      <t> </t>
    </r>
  </si>
  <si>
    <t>K1.2 Demografické ukazovatele</t>
  </si>
  <si>
    <t xml:space="preserve">Tabuľka 1 </t>
  </si>
  <si>
    <t>Základné ukazovatele ekonomického vývoja SR*</t>
  </si>
  <si>
    <t xml:space="preserve">Tabuľka 2 </t>
  </si>
  <si>
    <t xml:space="preserve">Tabuľka 3 </t>
  </si>
  <si>
    <t>Výstavba a úbytok bytov</t>
  </si>
  <si>
    <t xml:space="preserve">Tabuľka 4 </t>
  </si>
  <si>
    <t xml:space="preserve">Graf 1 </t>
  </si>
  <si>
    <t>Priemerný vek obyvateľstva v roku 2018 v jednotlivých okresoch SR</t>
  </si>
  <si>
    <t>K2.1.1 Ekon.aktiv.obyvateľstva</t>
  </si>
  <si>
    <t xml:space="preserve">Tabuľka 2.3 </t>
  </si>
  <si>
    <t>Miera ekonomickej aktivity obyvateľov 15+ podľa veku a pohlavia (priemer za rok v %)</t>
  </si>
  <si>
    <t>Štruktúra ekonomicky aktívnych obyvateľov podľa krajov v roku 2018</t>
  </si>
  <si>
    <t xml:space="preserve">Tabuľka 2.5 </t>
  </si>
  <si>
    <t>Prírastky/úbytky počtu ekonomicky aktívnych a neaktívnych v roku 2018 podľa krajov</t>
  </si>
  <si>
    <t>Porovnanie štruktúry ekonomicky aktívneho obyvateľstva v jednotlivých krajoch podľa vzdelania</t>
  </si>
  <si>
    <t>Ekonomicky aktívne obyvateľstvo podľa veku v roku 2018</t>
  </si>
  <si>
    <t xml:space="preserve">Graf 2.3 </t>
  </si>
  <si>
    <t>Počet zamestnávateľov evidovaných v Sociálnej poisťovni v rokoch 2017 a 2018</t>
  </si>
  <si>
    <t xml:space="preserve">Graf 2.4 </t>
  </si>
  <si>
    <t>Počet právnych vzťahov s pravidelným mesačným príjmom evidovaných v Sociálnej poisťovni v rokoch 2017 a 2018</t>
  </si>
  <si>
    <t>Počet dohôd o prácach vykonávaných mimo pracovného pomeru evidovaných v Sociálnej poisťovni v rokoch 2017 a 2018</t>
  </si>
  <si>
    <t xml:space="preserve">Graf 2.6 </t>
  </si>
  <si>
    <t>Počet samostatne zárobkovo činných osôb evidovaných v Sociálnej poisťovni v rokoch 2017 a 2018</t>
  </si>
  <si>
    <t xml:space="preserve">Tabuľka 2.7 </t>
  </si>
  <si>
    <t>Pracujúci podľa vzdelania v roku 2018 (priemer za rok)</t>
  </si>
  <si>
    <t>Pracujúci podľa krajov v roku 2018 (priemer za rok)</t>
  </si>
  <si>
    <t xml:space="preserve">Tabuľka 2.9 </t>
  </si>
  <si>
    <t>Vývoj zahraničnej pracovnej migrácie podľa krajov v roku 2018</t>
  </si>
  <si>
    <t xml:space="preserve">Tabuľka 2.10 </t>
  </si>
  <si>
    <t>Miera zamestnanosti vo veku 20 – 64 rokov podľa krajov (priemer za rok v %)</t>
  </si>
  <si>
    <t>K2.1.2.1 Zamestnanosť - SP</t>
  </si>
  <si>
    <t>K2.1.2.2 Zamestnanosť - ŠÚ SR</t>
  </si>
  <si>
    <t xml:space="preserve">Graf 2.7 </t>
  </si>
  <si>
    <t>Počet voľných pracovných miest a miera voľných pracovných miest v roku 2018</t>
  </si>
  <si>
    <t xml:space="preserve">Tabuľka 2.12 </t>
  </si>
  <si>
    <t>Voľné pracovné miesta v roku 2018 podľa krajov (priemer za rok)</t>
  </si>
  <si>
    <t>K2.1.2.4 Voľné prac. miesta</t>
  </si>
  <si>
    <t xml:space="preserve">Graf 2.8 </t>
  </si>
  <si>
    <t>K2.1.3.1 Nezamestnanosť ÚPSVR</t>
  </si>
  <si>
    <t xml:space="preserve">Graf 2.9 </t>
  </si>
  <si>
    <t xml:space="preserve">Graf 2.10 </t>
  </si>
  <si>
    <t>Vývoj počtov nezamestnaných mužov a žien v jednotlivých mesiacoch v rokoch 2017 a 2018</t>
  </si>
  <si>
    <t xml:space="preserve">Graf 2.11 </t>
  </si>
  <si>
    <t xml:space="preserve">Graf 2.12 </t>
  </si>
  <si>
    <t>Porovnanie priemerných počtov uchádzačov o zamestnanie v rokoch 2017 a 2018</t>
  </si>
  <si>
    <t xml:space="preserve">Graf 2.13 </t>
  </si>
  <si>
    <t>Priemerná miera evidovanej nezamestnanosti a miera nezamestnanosti z celkového počtu UoZ v SR v rokoch 2017 a 2018</t>
  </si>
  <si>
    <t xml:space="preserve">Graf 2.15 </t>
  </si>
  <si>
    <t>Podiel UoZ podľa stupňa vzdelania v krajoch SR v roku 2018</t>
  </si>
  <si>
    <t xml:space="preserve">Tabuľka 2.14 </t>
  </si>
  <si>
    <t>Štruktúra uchádzačov o zamestnanie podľa veku v krajoch SR v roku 2018 (v %)</t>
  </si>
  <si>
    <t xml:space="preserve">Tabuľka 2.13 </t>
  </si>
  <si>
    <t>Priemerný počet uchádzačov o zamestnanie podľa dĺžky evidencie v mesiacoch v roku 2018 podľa regiónov SR (v osobách)</t>
  </si>
  <si>
    <t xml:space="preserve">Graf 2.16 </t>
  </si>
  <si>
    <t>Podiel voľných pracovných miest v roku 2018 podľa požiadaviek na vzdelanie</t>
  </si>
  <si>
    <t xml:space="preserve">Graf 2.17 </t>
  </si>
  <si>
    <t>Podiel voľných pracovných miest v roku 2018 podľa SK ISCO-08*</t>
  </si>
  <si>
    <t xml:space="preserve">Graf 2.18 </t>
  </si>
  <si>
    <t>Vývoj počtov UoZ dlhodobo nezamestnaných občanov v roku 2017 a 2018 a ich podiel na celkovom počte UoZ</t>
  </si>
  <si>
    <t xml:space="preserve">Tabuľka 2.15 </t>
  </si>
  <si>
    <t>Priemerný počet znevýhodnených uchádzačov v roku 2018 podľa regiónov SR (v osobách)</t>
  </si>
  <si>
    <t xml:space="preserve">Tabuľka 2.16 </t>
  </si>
  <si>
    <t>Podiel vybraných znevýhodnených skupín uchádzačov o zamestnanie na celkovom počte uchádzačov o zamestnanie (v %)</t>
  </si>
  <si>
    <t xml:space="preserve">Tabuľka 2.17 </t>
  </si>
  <si>
    <t>Nezamestnanosť podľa veku v roku 2018 (priemer za rok)</t>
  </si>
  <si>
    <t xml:space="preserve">Tabuľka 2.18 </t>
  </si>
  <si>
    <t>Nezamestnanosť podľa krajov v roku 2018 (priemer za rok)</t>
  </si>
  <si>
    <t xml:space="preserve">Tabuľka 2.19 </t>
  </si>
  <si>
    <t>Nezamestnanosť podľa dĺžky trvania nezamestnanosti v roku 2018 (priemer za rok)</t>
  </si>
  <si>
    <t xml:space="preserve">Graf 2.19 </t>
  </si>
  <si>
    <t xml:space="preserve">Tabuľka 2.20 </t>
  </si>
  <si>
    <t xml:space="preserve">Tabuľka 2.21 </t>
  </si>
  <si>
    <t>Priemerná mesačná nominálna mzda a jej rast v rokoch 2017 a 2018 podľa odvetví</t>
  </si>
  <si>
    <t xml:space="preserve">Tabuľka 2.22 </t>
  </si>
  <si>
    <t xml:space="preserve">Tabuľka 2.23 </t>
  </si>
  <si>
    <t>Dynamika ročných nákladov práce v SR na zamestnanca (v eurách)</t>
  </si>
  <si>
    <t xml:space="preserve">Tabuľka 2.24 </t>
  </si>
  <si>
    <t>Štruktúra mesačných nákladov práce v SR za rok 2017</t>
  </si>
  <si>
    <t xml:space="preserve">Tabuľka 2.25 </t>
  </si>
  <si>
    <t>Mesačné náklady práce na zamestnanca v roku 2017 podľa krajov (v eurách)</t>
  </si>
  <si>
    <t xml:space="preserve">Graf 2.20 </t>
  </si>
  <si>
    <t xml:space="preserve">Graf 2.21 </t>
  </si>
  <si>
    <t>Choroby z povolania podľa klasifikácie ekonomických činn</t>
  </si>
  <si>
    <t>Stav uchádzačov o zamestnanie absolventov škôl ku koncu roka 2018</t>
  </si>
  <si>
    <t>Nástroje aktívnych opatrení trhu práce</t>
  </si>
  <si>
    <t>Priemerná hrubá mesačná mzda v podnikateľskej a nepodnikateľskej sfére podľa regiónov –  rok  2018</t>
  </si>
  <si>
    <t>Priemerná hrubá mesačná mzda a vybrané zložky mzdy zamestnancov podľa pohlavia – rok  2018</t>
  </si>
  <si>
    <t>Mesačné náklady práce na zamestnanca v SR za rok 2018 podľa odvetví</t>
  </si>
  <si>
    <t>Tabuľka 22</t>
  </si>
  <si>
    <t>Vyhlásené vyzvania pre národné projekty  a dopytovo-orientovené výzvy za rok 2018</t>
  </si>
  <si>
    <t>Tabuľka 23</t>
  </si>
  <si>
    <t>Počet registrovaných sociálnych podnikov podľa typu v roku 2018</t>
  </si>
  <si>
    <t>Tabuľka 24</t>
  </si>
  <si>
    <t>Počet registrovaných  sociálnych podnikov v najmenej rozvinutých okresoch v roku  2018</t>
  </si>
  <si>
    <t>Príloha ku kapitole 2 - časť 2.</t>
  </si>
  <si>
    <t>Príloha ku kapitole 2 - 1. časť</t>
  </si>
  <si>
    <t>SSSO - Správa o sociálnej situácii obyvateľstva Slovenskej republiky za rok 2018</t>
  </si>
  <si>
    <t>a. s. – akciová spoločnosť</t>
  </si>
  <si>
    <t>b. c. – bežné ceny</t>
  </si>
  <si>
    <t>d.d.f. – doplnkový dôchodkový fond</t>
  </si>
  <si>
    <t>EA19 – krajiny Európskej únie platiace v roku 2018 menou euro (Belgicko, Nemecko, Estónsko, Grécko, Španielsko, Francúzsko, Írsko, Taliansko, Lotyšsko, Litva, Luxembursko, Holandsko, Rakúsko, Portugalsko, Fínsko, Cyprus, Malta, Slovinsko, Slovensko)</t>
  </si>
  <si>
    <t>EŠIF – Európske štrukturálne a investičné fondy</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</si>
  <si>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</si>
  <si>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CHzP – choroba z povolania a/alebo profesionálna otrava</t>
  </si>
  <si>
    <t>IaPS – informačné a poradenské služby</t>
  </si>
  <si>
    <t>ISCP – Informačný systém o cene práce</t>
  </si>
  <si>
    <t>ITMS – IT monitorovací systém pre štrukturálne fondy a Kohézny fond</t>
  </si>
  <si>
    <t>KMC – Koordinačno-metodické centrum pre rodovo podmienené a domáce násilie</t>
  </si>
  <si>
    <t>MPSVR SR – Ministerstvo práce, sociálnych vecí a rodiny SR ; ministerstvo</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</si>
  <si>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</si>
  <si>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</si>
  <si>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</si>
  <si>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</si>
  <si>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RMR – rodový mzdový rozdiel</t>
  </si>
  <si>
    <t>s. c. – stále ceny</t>
  </si>
  <si>
    <t>SPODaSK – sociálnoprávna ochrana detí a sociálna kuratela</t>
  </si>
  <si>
    <t xml:space="preserve">Správa – Správa o sociálnej situácii obyvateľstva Slovenskej republiky </t>
  </si>
  <si>
    <t>SPÚ – závažný pracovný úraz s následkom smrti</t>
  </si>
  <si>
    <t>ŠVVP - špeciálne výchovno-vzdelávacie potreby</t>
  </si>
  <si>
    <t>ÚPSVR, Ústredie – Ústredie práce, sociálnych vecí a rodiny</t>
  </si>
  <si>
    <t xml:space="preserve">úrad PSVR – úrad práce, sociálnych vecí a rodiny </t>
  </si>
  <si>
    <t>ZŠ – základná škola</t>
  </si>
  <si>
    <t>Názov podkapitoly v SSSO</t>
  </si>
  <si>
    <t>Kapitola 1 Hlavné makroekonomicko-demografické ukazovatele v podmienkach SR</t>
  </si>
  <si>
    <t>Kapitola 2 Trh práce, mzdy, pracovné podmienky a sociálna ekonomika</t>
  </si>
  <si>
    <t>Poznámka:</t>
  </si>
  <si>
    <r>
      <t>–</t>
    </r>
    <r>
      <rPr>
        <sz val="11"/>
        <color theme="1"/>
        <rFont val="Arial Narrow"/>
        <family val="2"/>
        <charset val="238"/>
      </rPr>
      <t xml:space="preserve"> priame</t>
    </r>
  </si>
  <si>
    <r>
      <t>–</t>
    </r>
    <r>
      <rPr>
        <sz val="11"/>
        <color theme="1"/>
        <rFont val="Arial Narrow"/>
        <family val="2"/>
        <charset val="238"/>
      </rPr>
      <t xml:space="preserve"> nepriame</t>
    </r>
  </si>
  <si>
    <r>
      <t>8.</t>
    </r>
    <r>
      <rPr>
        <sz val="11"/>
        <color rgb="FF000000"/>
        <rFont val="Arial Narrow"/>
        <family val="2"/>
        <charset val="238"/>
      </rPr>
      <t xml:space="preserve"> – </t>
    </r>
    <r>
      <rPr>
        <sz val="11"/>
        <color theme="1"/>
        <rFont val="Arial Narrow"/>
        <family val="2"/>
        <charset val="238"/>
      </rPr>
      <t>15. NEPRIAME NÁKLADY</t>
    </r>
  </si>
  <si>
    <t>Zoznam tabuliek a grafov použitých v Správe o sociálnej situácii obyvateľstva Slovenskej republiky za rok 2018 v 1. a 2. kapitole a ich prílohách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</si>
</sst>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0_)"/>
    <numFmt numFmtId="166" formatCode="0.0"/>
    <numFmt numFmtId="167" formatCode="#,##0.0"/>
    <numFmt numFmtId="168" formatCode="_-* #,##0\ _€_-;\-* #,##0\ _€_-;_-* &quot;-&quot;??\ _€_-;_-@_-"/>
  </numFmts>
  <fonts count="66" x14ac:knownFonts="1">
    <font>
      <sz val="11"/>
      <color theme="1"/>
      <name val="Calibri"/>
      <family val="2"/>
      <charset val="238"/>
      <scheme val="minor"/>
    </font>
    <font>
      <sz val="11"/>
      <color theme="1"/>
      <name val="Calibri"/>
      <family val="2"/>
      <charset val="238"/>
      <scheme val="minor"/>
    </font>
    <font>
      <sz val="10"/>
      <name val="Arial"/>
      <family val="2"/>
    </font>
    <font>
      <sz val="10"/>
      <name val="Arial"/>
      <family val="2"/>
      <charset val="238"/>
    </font>
    <font>
      <b/>
      <sz val="11"/>
      <color rgb="FF00B050"/>
      <name val="Arial Narrow"/>
      <family val="2"/>
      <charset val="238"/>
    </font>
    <font>
      <sz val="11"/>
      <color theme="1"/>
      <name val="Arial Narrow"/>
      <family val="2"/>
      <charset val="238"/>
    </font>
    <font>
      <u/>
      <sz val="11"/>
      <color theme="10"/>
      <name val="Arial Narrow"/>
      <family val="2"/>
      <charset val="238"/>
    </font>
    <font>
      <b/>
      <sz val="11"/>
      <color rgb="FF000000"/>
      <name val="Arial Narrow"/>
      <family val="2"/>
      <charset val="238"/>
    </font>
    <font>
      <i/>
      <sz val="11"/>
      <color theme="1"/>
      <name val="Arial Narrow"/>
      <family val="2"/>
      <charset val="238"/>
    </font>
    <font>
      <sz val="11"/>
      <name val="Arial Narrow"/>
      <family val="2"/>
      <charset val="238"/>
    </font>
    <font>
      <b/>
      <sz val="11"/>
      <color theme="1"/>
      <name val="Arial Narrow"/>
      <family val="2"/>
      <charset val="238"/>
    </font>
    <font>
      <b/>
      <sz val="10"/>
      <color rgb="FFFFFFFF"/>
      <name val="Arial Narrow"/>
      <family val="2"/>
      <charset val="238"/>
    </font>
    <font>
      <sz val="11"/>
      <color rgb="FF000000"/>
      <name val="Arial Narrow"/>
      <family val="2"/>
      <charset val="238"/>
    </font>
    <font>
      <sz val="11"/>
      <color rgb="FF00B050"/>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1"/>
      <name val="Arial Narrow"/>
      <family val="2"/>
      <charset val="238"/>
    </font>
    <font>
      <b/>
      <sz val="11"/>
      <color rgb="FFFFFFFF"/>
      <name val="Arial Narrow"/>
      <family val="2"/>
      <charset val="238"/>
    </font>
    <font>
      <b/>
      <sz val="10"/>
      <name val="Arial Narrow"/>
      <family val="2"/>
      <charset val="238"/>
    </font>
    <font>
      <sz val="10"/>
      <name val="Arial Narrow"/>
      <family val="2"/>
      <charset val="238"/>
    </font>
    <font>
      <vertAlign val="superscript"/>
      <sz val="11"/>
      <color rgb="FF000000"/>
      <name val="Arial Narrow"/>
      <family val="2"/>
      <charset val="238"/>
    </font>
    <font>
      <b/>
      <sz val="10"/>
      <color rgb="FF00B050"/>
      <name val="Arial Narrow"/>
      <family val="2"/>
      <charset val="238"/>
    </font>
    <font>
      <sz val="10"/>
      <color theme="1"/>
      <name val="Arial Narrow"/>
      <family val="2"/>
      <charset val="238"/>
    </font>
    <font>
      <i/>
      <sz val="10"/>
      <color theme="1"/>
      <name val="Arial Narrow"/>
      <family val="2"/>
      <charset val="238"/>
    </font>
    <font>
      <b/>
      <sz val="10"/>
      <color theme="1"/>
      <name val="Arial Narrow"/>
      <family val="2"/>
      <charset val="238"/>
    </font>
    <font>
      <u/>
      <sz val="10"/>
      <color theme="10"/>
      <name val="Arial Narrow"/>
      <family val="2"/>
      <charset val="238"/>
    </font>
    <font>
      <b/>
      <sz val="10"/>
      <color rgb="FF000000"/>
      <name val="Arial Narrow"/>
      <family val="2"/>
      <charset val="238"/>
    </font>
    <font>
      <sz val="10"/>
      <color rgb="FF000000"/>
      <name val="Arial Narrow"/>
      <family val="2"/>
      <charset val="238"/>
    </font>
    <font>
      <b/>
      <sz val="10"/>
      <color rgb="FFFF0000"/>
      <name val="Arial Narrow"/>
      <family val="2"/>
      <charset val="238"/>
    </font>
    <font>
      <b/>
      <sz val="10"/>
      <color theme="5"/>
      <name val="Arial Narrow"/>
      <family val="2"/>
      <charset val="238"/>
    </font>
    <font>
      <b/>
      <sz val="10"/>
      <color theme="0"/>
      <name val="Arial Narrow"/>
      <family val="2"/>
      <charset val="238"/>
    </font>
    <font>
      <i/>
      <sz val="10"/>
      <name val="Arial Narrow"/>
      <family val="2"/>
      <charset val="238"/>
    </font>
    <font>
      <b/>
      <sz val="11"/>
      <color theme="5"/>
      <name val="Arial Narrow"/>
      <family val="2"/>
      <charset val="238"/>
    </font>
    <font>
      <sz val="12"/>
      <color theme="1"/>
      <name val="Arial Narrow"/>
      <family val="2"/>
      <charset val="238"/>
    </font>
    <font>
      <b/>
      <sz val="12"/>
      <color theme="1"/>
      <name val="Arial Narrow"/>
      <family val="2"/>
      <charset val="238"/>
    </font>
    <font>
      <b/>
      <sz val="12"/>
      <name val="Arial Narrow"/>
      <family val="2"/>
      <charset val="238"/>
    </font>
    <font>
      <sz val="12"/>
      <name val="Arial Narrow"/>
      <family val="2"/>
      <charset val="238"/>
    </font>
    <font>
      <i/>
      <sz val="12"/>
      <color theme="1"/>
      <name val="Arial Narrow"/>
      <family val="2"/>
      <charset val="238"/>
    </font>
    <font>
      <sz val="12"/>
      <color rgb="FF000000"/>
      <name val="Arial Narrow"/>
      <family val="2"/>
      <charset val="238"/>
    </font>
    <font>
      <i/>
      <sz val="12"/>
      <color rgb="FF000000"/>
      <name val="Arial Narrow"/>
      <family val="2"/>
      <charset val="238"/>
    </font>
    <font>
      <i/>
      <sz val="10"/>
      <color rgb="FF000000"/>
      <name val="Arial Narrow"/>
      <family val="2"/>
      <charset val="238"/>
    </font>
    <font>
      <sz val="9.5"/>
      <color rgb="FF000000"/>
      <name val="Arial Narrow"/>
      <family val="2"/>
      <charset val="238"/>
    </font>
    <font>
      <sz val="9"/>
      <color theme="1"/>
      <name val="Arial Narrow"/>
      <family val="2"/>
      <charset val="238"/>
    </font>
    <font>
      <b/>
      <sz val="11"/>
      <color rgb="FFFF3399"/>
      <name val="Arial Narrow"/>
      <family val="2"/>
      <charset val="238"/>
    </font>
    <font>
      <b/>
      <sz val="12"/>
      <color rgb="FFFFFFFF"/>
      <name val="Arial Narrow"/>
      <family val="2"/>
      <charset val="238"/>
    </font>
    <font>
      <vertAlign val="superscript"/>
      <sz val="11"/>
      <color theme="1"/>
      <name val="Arial Narrow"/>
      <family val="2"/>
      <charset val="238"/>
    </font>
    <font>
      <i/>
      <vertAlign val="superscript"/>
      <sz val="11"/>
      <color rgb="FF000000"/>
      <name val="Arial Narrow"/>
      <family val="2"/>
      <charset val="238"/>
    </font>
    <font>
      <b/>
      <i/>
      <sz val="10"/>
      <color rgb="FF000000"/>
      <name val="Arial Narrow"/>
      <family val="2"/>
      <charset val="238"/>
    </font>
    <font>
      <i/>
      <sz val="11"/>
      <color rgb="FF000000"/>
      <name val="Symbol"/>
      <family val="1"/>
      <charset val="2"/>
    </font>
    <font>
      <b/>
      <sz val="11"/>
      <color rgb="FF333300"/>
      <name val="Arial Narrow"/>
      <family val="2"/>
      <charset val="238"/>
    </font>
    <font>
      <sz val="11"/>
      <color rgb="FF333300"/>
      <name val="Arial Narrow"/>
      <family val="2"/>
      <charset val="238"/>
    </font>
    <font>
      <sz val="11"/>
      <color rgb="FF253C73"/>
      <name val="Arial Narrow"/>
      <family val="2"/>
      <charset val="238"/>
    </font>
    <font>
      <b/>
      <sz val="10"/>
      <color rgb="FF333300"/>
      <name val="Arial Narrow"/>
      <family val="2"/>
      <charset val="238"/>
    </font>
    <font>
      <sz val="10"/>
      <color rgb="FF333300"/>
      <name val="Arial Narrow"/>
      <family val="2"/>
      <charset val="238"/>
    </font>
    <font>
      <b/>
      <sz val="12"/>
      <color rgb="FF000000"/>
      <name val="Arial Narrow"/>
      <family val="2"/>
      <charset val="238"/>
    </font>
    <font>
      <sz val="11"/>
      <color rgb="FFFFFFFF"/>
      <name val="Arial Narrow"/>
      <family val="2"/>
      <charset val="238"/>
    </font>
    <font>
      <sz val="9.5"/>
      <color rgb="FF333300"/>
      <name val="Arial Narrow"/>
      <family val="2"/>
      <charset val="238"/>
    </font>
    <font>
      <sz val="9.5"/>
      <color theme="1"/>
      <name val="Arial Narrow"/>
      <family val="2"/>
      <charset val="238"/>
    </font>
    <font>
      <b/>
      <i/>
      <sz val="11"/>
      <color theme="1"/>
      <name val="Arial Narrow"/>
      <family val="2"/>
      <charset val="238"/>
    </font>
    <font>
      <b/>
      <sz val="11"/>
      <color theme="0"/>
      <name val="Arial Narrow"/>
      <family val="2"/>
      <charset val="238"/>
    </font>
    <font>
      <b/>
      <u/>
      <sz val="11"/>
      <color rgb="FFB7194A"/>
      <name val="Arial Narrow"/>
      <family val="2"/>
      <charset val="238"/>
    </font>
    <font>
      <u/>
      <sz val="11"/>
      <color rgb="FFE85E89"/>
      <name val="Arial Narrow"/>
      <family val="2"/>
      <charset val="238"/>
    </font>
    <font>
      <u/>
      <sz val="11"/>
      <name val="Arial Narrow"/>
      <family val="2"/>
      <charset val="238"/>
    </font>
    <font>
      <sz val="11"/>
      <color theme="1" tint="0.499984740745262"/>
      <name val="Arial Narrow"/>
      <family val="2"/>
      <charset val="238"/>
    </font>
    <font>
      <b/>
      <sz val="11"/>
      <color theme="1" tint="0.499984740745262"/>
      <name val="Arial Narrow"/>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B7194A"/>
        <bgColor indexed="64"/>
      </patternFill>
    </fill>
  </fills>
  <borders count="72">
    <border>
      <left/>
      <right/>
      <top/>
      <bottom/>
      <diagonal/>
    </border>
    <border>
      <left style="medium">
        <color rgb="FFBF0000"/>
      </left>
      <right style="medium">
        <color rgb="FFBF0000"/>
      </right>
      <top style="medium">
        <color rgb="FFBF0000"/>
      </top>
      <bottom style="medium">
        <color rgb="FFBF0000"/>
      </bottom>
      <diagonal/>
    </border>
    <border>
      <left/>
      <right style="medium">
        <color rgb="FFBF0000"/>
      </right>
      <top style="medium">
        <color rgb="FFBF0000"/>
      </top>
      <bottom style="medium">
        <color rgb="FFBF0000"/>
      </bottom>
      <diagonal/>
    </border>
    <border>
      <left style="medium">
        <color rgb="FFBF0000"/>
      </left>
      <right style="medium">
        <color rgb="FFBF0000"/>
      </right>
      <top/>
      <bottom style="medium">
        <color rgb="FFBF0000"/>
      </bottom>
      <diagonal/>
    </border>
    <border>
      <left/>
      <right style="medium">
        <color rgb="FFBF0000"/>
      </right>
      <top/>
      <bottom style="medium">
        <color rgb="FFBF0000"/>
      </bottom>
      <diagonal/>
    </border>
    <border>
      <left style="medium">
        <color rgb="FFBF0000"/>
      </left>
      <right style="medium">
        <color rgb="FFBF0000"/>
      </right>
      <top style="medium">
        <color rgb="FFBF0000"/>
      </top>
      <bottom/>
      <diagonal/>
    </border>
    <border>
      <left style="medium">
        <color rgb="FFBF0000"/>
      </left>
      <right/>
      <top/>
      <bottom style="medium">
        <color rgb="FFBF0000"/>
      </bottom>
      <diagonal/>
    </border>
    <border>
      <left/>
      <right/>
      <top/>
      <bottom style="medium">
        <color rgb="FFBF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C00000"/>
      </left>
      <right/>
      <top style="medium">
        <color rgb="FFC00000"/>
      </top>
      <bottom/>
      <diagonal/>
    </border>
    <border>
      <left/>
      <right/>
      <top style="medium">
        <color rgb="FFC00000"/>
      </top>
      <bottom style="medium">
        <color rgb="FFFFFFFF"/>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BF0000"/>
      </left>
      <right/>
      <top style="medium">
        <color rgb="FFBF0000"/>
      </top>
      <bottom/>
      <diagonal/>
    </border>
    <border>
      <left/>
      <right style="medium">
        <color rgb="FFBF0000"/>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style="medium">
        <color rgb="FFB7194A"/>
      </left>
      <right/>
      <top style="medium">
        <color rgb="FFB7194A"/>
      </top>
      <bottom/>
      <diagonal/>
    </border>
    <border>
      <left/>
      <right/>
      <top style="medium">
        <color rgb="FFB7194A"/>
      </top>
      <bottom/>
      <diagonal/>
    </border>
    <border>
      <left/>
      <right style="medium">
        <color rgb="FFB7194A"/>
      </right>
      <top/>
      <bottom/>
      <diagonal/>
    </border>
    <border>
      <left/>
      <right/>
      <top/>
      <bottom style="medium">
        <color rgb="FFB7194A"/>
      </bottom>
      <diagonal/>
    </border>
    <border>
      <left style="medium">
        <color rgb="FFB7194A"/>
      </left>
      <right style="medium">
        <color rgb="FFB7194A"/>
      </right>
      <top/>
      <bottom/>
      <diagonal/>
    </border>
    <border>
      <left style="medium">
        <color rgb="FFB7194A"/>
      </left>
      <right/>
      <top/>
      <bottom/>
      <diagonal/>
    </border>
    <border>
      <left style="medium">
        <color rgb="FFB7194A"/>
      </left>
      <right/>
      <top/>
      <bottom style="medium">
        <color rgb="FFB7194A"/>
      </bottom>
      <diagonal/>
    </border>
    <border>
      <left/>
      <right/>
      <top style="thin">
        <color theme="0"/>
      </top>
      <bottom/>
      <diagonal/>
    </border>
    <border>
      <left/>
      <right style="medium">
        <color rgb="FFB7194A"/>
      </right>
      <top style="thin">
        <color theme="0"/>
      </top>
      <bottom/>
      <diagonal/>
    </border>
    <border>
      <left style="medium">
        <color rgb="FFB7194A"/>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right/>
      <top/>
      <bottom style="thin">
        <color theme="0"/>
      </bottom>
      <diagonal/>
    </border>
    <border>
      <left style="thin">
        <color theme="0"/>
      </left>
      <right/>
      <top style="thin">
        <color theme="0"/>
      </top>
      <bottom/>
      <diagonal/>
    </border>
    <border>
      <left style="thin">
        <color theme="0"/>
      </left>
      <right style="medium">
        <color rgb="FFB7194A"/>
      </right>
      <top/>
      <bottom style="medium">
        <color rgb="FFB7194A"/>
      </bottom>
      <diagonal/>
    </border>
    <border>
      <left style="thin">
        <color theme="0"/>
      </left>
      <right/>
      <top/>
      <bottom style="thin">
        <color theme="0"/>
      </bottom>
      <diagonal/>
    </border>
    <border>
      <left/>
      <right style="medium">
        <color rgb="FFB7194A"/>
      </right>
      <top/>
      <bottom style="thin">
        <color theme="0"/>
      </bottom>
      <diagonal/>
    </border>
    <border>
      <left style="thin">
        <color theme="0"/>
      </left>
      <right style="thin">
        <color theme="0"/>
      </right>
      <top/>
      <bottom style="medium">
        <color rgb="FFB7194A"/>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medium">
        <color rgb="FFB7194A"/>
      </top>
      <bottom style="thin">
        <color theme="0"/>
      </bottom>
      <diagonal/>
    </border>
    <border>
      <left style="thin">
        <color theme="0"/>
      </left>
      <right style="medium">
        <color rgb="FFB7194A"/>
      </right>
      <top style="medium">
        <color rgb="FFB7194A"/>
      </top>
      <bottom style="thin">
        <color theme="0"/>
      </bottom>
      <diagonal/>
    </border>
    <border>
      <left style="thin">
        <color theme="0"/>
      </left>
      <right style="medium">
        <color rgb="FFB7194A"/>
      </right>
      <top style="thin">
        <color theme="0"/>
      </top>
      <bottom/>
      <diagonal/>
    </border>
    <border>
      <left style="thin">
        <color theme="0"/>
      </left>
      <right style="medium">
        <color rgb="FFB7194A"/>
      </right>
      <top/>
      <bottom/>
      <diagonal/>
    </border>
    <border>
      <left style="medium">
        <color rgb="FFFFFFFF"/>
      </left>
      <right style="medium">
        <color rgb="FFB7194A"/>
      </right>
      <top/>
      <bottom style="medium">
        <color rgb="FFB7194A"/>
      </bottom>
      <diagonal/>
    </border>
    <border>
      <left style="medium">
        <color rgb="FFB7194A"/>
      </left>
      <right style="thin">
        <color theme="0"/>
      </right>
      <top style="thin">
        <color theme="0"/>
      </top>
      <bottom style="medium">
        <color rgb="FFB7194A"/>
      </bottom>
      <diagonal/>
    </border>
    <border>
      <left style="medium">
        <color rgb="FFB7194A"/>
      </left>
      <right style="thin">
        <color theme="0"/>
      </right>
      <top/>
      <bottom style="medium">
        <color rgb="FFB7194A"/>
      </bottom>
      <diagonal/>
    </border>
    <border>
      <left style="thin">
        <color rgb="FFB7194A"/>
      </left>
      <right style="thin">
        <color rgb="FFB7194A"/>
      </right>
      <top style="thin">
        <color rgb="FFB7194A"/>
      </top>
      <bottom style="thin">
        <color rgb="FFB7194A"/>
      </bottom>
      <diagonal/>
    </border>
    <border>
      <left/>
      <right/>
      <top style="thin">
        <color rgb="FFB7194A"/>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style="medium">
        <color rgb="FFB7194A"/>
      </right>
      <top style="medium">
        <color rgb="FFB7194A"/>
      </top>
      <bottom/>
      <diagonal/>
    </border>
    <border>
      <left style="medium">
        <color rgb="FFB7194A"/>
      </left>
      <right/>
      <top style="medium">
        <color rgb="FFB7194A"/>
      </top>
      <bottom style="medium">
        <color rgb="FFB7194A"/>
      </bottom>
      <diagonal/>
    </border>
    <border>
      <left/>
      <right/>
      <top style="medium">
        <color rgb="FFB7194A"/>
      </top>
      <bottom style="medium">
        <color rgb="FFB7194A"/>
      </bottom>
      <diagonal/>
    </border>
    <border>
      <left style="medium">
        <color indexed="64"/>
      </left>
      <right/>
      <top style="medium">
        <color rgb="FFB7194A"/>
      </top>
      <bottom style="medium">
        <color rgb="FFB7194A"/>
      </bottom>
      <diagonal/>
    </border>
  </borders>
  <cellStyleXfs count="17">
    <xf numFmtId="0" fontId="0" fillId="0" borderId="0"/>
    <xf numFmtId="9" fontId="1" fillId="0" borderId="0" applyFont="0" applyFill="0" applyBorder="0" applyAlignment="0" applyProtection="0"/>
    <xf numFmtId="0" fontId="2" fillId="0" borderId="0"/>
    <xf numFmtId="0" fontId="61" fillId="0" borderId="0" applyNumberForma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1" fillId="0" borderId="0" applyFont="0" applyFill="0" applyBorder="0" applyAlignment="0" applyProtection="0"/>
    <xf numFmtId="0" fontId="11" fillId="4" borderId="32" applyFont="0" applyFill="0" applyBorder="0" applyAlignment="0">
      <alignment horizontal="center" vertical="center" wrapText="1"/>
    </xf>
    <xf numFmtId="0" fontId="62" fillId="0" borderId="0" applyNumberFormat="0" applyFill="0" applyBorder="0" applyAlignment="0" applyProtection="0"/>
  </cellStyleXfs>
  <cellXfs count="569">
    <xf numFmtId="0" fontId="0" fillId="0" borderId="0" xfId="0"/>
    <xf numFmtId="0" fontId="5" fillId="0" borderId="0" xfId="0" applyFont="1"/>
    <xf numFmtId="0" fontId="7" fillId="0" borderId="0" xfId="0" applyFont="1" applyAlignment="1">
      <alignment horizontal="left" vertical="center"/>
    </xf>
    <xf numFmtId="0" fontId="8" fillId="0" borderId="0" xfId="0" applyFont="1"/>
    <xf numFmtId="0" fontId="5" fillId="0" borderId="9" xfId="0" applyFont="1" applyBorder="1"/>
    <xf numFmtId="0" fontId="5" fillId="0" borderId="35" xfId="0" applyFont="1" applyBorder="1" applyAlignment="1">
      <alignment vertical="center"/>
    </xf>
    <xf numFmtId="0" fontId="5" fillId="0" borderId="35" xfId="0" applyFont="1" applyBorder="1" applyAlignment="1">
      <alignment vertical="center" wrapText="1"/>
    </xf>
    <xf numFmtId="0" fontId="5" fillId="0" borderId="34" xfId="0" applyFont="1" applyBorder="1" applyAlignment="1">
      <alignment horizontal="justify" vertical="center"/>
    </xf>
    <xf numFmtId="0" fontId="10" fillId="0" borderId="0" xfId="0" applyFont="1" applyAlignment="1">
      <alignment horizontal="left" vertical="center"/>
    </xf>
    <xf numFmtId="0" fontId="14" fillId="0" borderId="0" xfId="0" applyFont="1" applyAlignment="1">
      <alignment vertical="center"/>
    </xf>
    <xf numFmtId="0" fontId="15" fillId="0" borderId="0" xfId="0" applyFont="1" applyAlignment="1">
      <alignment horizontal="left" vertical="center"/>
    </xf>
    <xf numFmtId="3" fontId="5" fillId="0" borderId="0" xfId="0" applyNumberFormat="1" applyFont="1"/>
    <xf numFmtId="0" fontId="14" fillId="0" borderId="0" xfId="0" applyFont="1" applyAlignment="1">
      <alignment horizontal="justify" vertical="center"/>
    </xf>
    <xf numFmtId="0" fontId="9" fillId="0" borderId="0" xfId="2" applyNumberFormat="1" applyFont="1" applyFill="1" applyBorder="1" applyAlignment="1" applyProtection="1"/>
    <xf numFmtId="164" fontId="5" fillId="0" borderId="0" xfId="1" applyNumberFormat="1" applyFont="1"/>
    <xf numFmtId="0" fontId="9" fillId="0" borderId="9" xfId="2" applyNumberFormat="1" applyFont="1" applyFill="1" applyBorder="1" applyAlignment="1" applyProtection="1"/>
    <xf numFmtId="0" fontId="10" fillId="0" borderId="0" xfId="0" applyFont="1"/>
    <xf numFmtId="0" fontId="19" fillId="0" borderId="0" xfId="0" applyFont="1" applyFill="1" applyBorder="1" applyAlignment="1">
      <alignment vertical="center"/>
    </xf>
    <xf numFmtId="0" fontId="19" fillId="0" borderId="0" xfId="0" applyFont="1" applyFill="1" applyBorder="1" applyAlignment="1">
      <alignment horizontal="justify" vertical="center"/>
    </xf>
    <xf numFmtId="0" fontId="19" fillId="0" borderId="0" xfId="0" applyFont="1" applyFill="1" applyBorder="1" applyAlignment="1">
      <alignment horizontal="right" vertical="center"/>
    </xf>
    <xf numFmtId="0" fontId="20" fillId="0" borderId="0" xfId="0" applyFont="1" applyFill="1" applyBorder="1" applyAlignment="1">
      <alignment horizontal="justify" vertical="center"/>
    </xf>
    <xf numFmtId="0" fontId="20" fillId="0" borderId="0" xfId="0" applyFont="1" applyFill="1" applyBorder="1" applyAlignment="1">
      <alignment horizontal="right" vertical="center"/>
    </xf>
    <xf numFmtId="1" fontId="5" fillId="0" borderId="9" xfId="0" applyNumberFormat="1" applyFont="1" applyBorder="1"/>
    <xf numFmtId="10" fontId="5" fillId="0" borderId="9" xfId="1" applyNumberFormat="1" applyFont="1" applyFill="1" applyBorder="1"/>
    <xf numFmtId="0" fontId="12" fillId="0" borderId="34" xfId="0" applyFont="1" applyBorder="1" applyAlignment="1">
      <alignment horizontal="justify" vertical="center"/>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7" fillId="0" borderId="34" xfId="0" applyFont="1" applyBorder="1" applyAlignment="1">
      <alignment horizontal="justify" vertical="center"/>
    </xf>
    <xf numFmtId="0" fontId="7" fillId="0" borderId="35" xfId="0" applyFont="1" applyBorder="1" applyAlignment="1">
      <alignment horizontal="center" vertical="center" wrapText="1"/>
    </xf>
    <xf numFmtId="0" fontId="12" fillId="0" borderId="35" xfId="0" applyFont="1" applyBorder="1" applyAlignment="1">
      <alignment horizontal="center" vertical="center"/>
    </xf>
    <xf numFmtId="0" fontId="12" fillId="0" borderId="35" xfId="0" applyFont="1" applyBorder="1" applyAlignment="1">
      <alignment horizontal="center" vertical="center" wrapText="1"/>
    </xf>
    <xf numFmtId="4" fontId="12" fillId="0" borderId="35" xfId="0" applyNumberFormat="1" applyFont="1" applyBorder="1" applyAlignment="1">
      <alignment horizontal="center"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2" fontId="5" fillId="0" borderId="0" xfId="0" applyNumberFormat="1" applyFont="1"/>
    <xf numFmtId="0" fontId="5" fillId="0" borderId="0" xfId="0" applyFont="1" applyAlignment="1">
      <alignment wrapText="1"/>
    </xf>
    <xf numFmtId="0" fontId="10" fillId="0" borderId="3" xfId="0" applyFont="1" applyBorder="1" applyAlignment="1">
      <alignment horizontal="left" vertical="top" wrapText="1"/>
    </xf>
    <xf numFmtId="3" fontId="5" fillId="0" borderId="4" xfId="0" applyNumberFormat="1" applyFont="1" applyBorder="1" applyAlignment="1">
      <alignment horizontal="center" vertical="top" wrapText="1"/>
    </xf>
    <xf numFmtId="0" fontId="9" fillId="0" borderId="24" xfId="2" applyNumberFormat="1" applyFont="1" applyFill="1" applyBorder="1" applyAlignment="1" applyProtection="1"/>
    <xf numFmtId="3" fontId="9" fillId="0" borderId="24" xfId="2" applyNumberFormat="1" applyFont="1" applyFill="1" applyBorder="1" applyAlignment="1" applyProtection="1"/>
    <xf numFmtId="3" fontId="5" fillId="0" borderId="24" xfId="0" applyNumberFormat="1" applyFont="1" applyBorder="1"/>
    <xf numFmtId="3" fontId="5" fillId="0" borderId="9" xfId="0" applyNumberFormat="1" applyFont="1" applyBorder="1"/>
    <xf numFmtId="3" fontId="5" fillId="0" borderId="0" xfId="1" applyNumberFormat="1" applyFont="1"/>
    <xf numFmtId="0" fontId="9" fillId="2" borderId="9" xfId="2" applyNumberFormat="1" applyFont="1" applyFill="1" applyBorder="1" applyAlignment="1" applyProtection="1"/>
    <xf numFmtId="3" fontId="5" fillId="2" borderId="9" xfId="0" applyNumberFormat="1" applyFont="1" applyFill="1" applyBorder="1"/>
    <xf numFmtId="0" fontId="18" fillId="4" borderId="35" xfId="0" applyFont="1" applyFill="1" applyBorder="1" applyAlignment="1">
      <alignment horizontal="center" vertical="center"/>
    </xf>
    <xf numFmtId="0" fontId="10" fillId="0" borderId="34" xfId="0" applyFont="1" applyBorder="1" applyAlignment="1">
      <alignment horizontal="justify" vertical="center"/>
    </xf>
    <xf numFmtId="0" fontId="5" fillId="0" borderId="34" xfId="0" applyFont="1" applyBorder="1" applyAlignment="1">
      <alignment horizontal="justify" vertical="center" wrapText="1"/>
    </xf>
    <xf numFmtId="0" fontId="5" fillId="0" borderId="34" xfId="0" applyFont="1" applyBorder="1" applyAlignment="1">
      <alignment horizontal="left" vertical="center" wrapText="1"/>
    </xf>
    <xf numFmtId="0" fontId="5" fillId="0" borderId="41" xfId="0" applyFont="1" applyBorder="1" applyAlignment="1">
      <alignment horizontal="justify" vertical="center" wrapText="1"/>
    </xf>
    <xf numFmtId="0" fontId="5" fillId="0" borderId="49" xfId="0" applyFont="1" applyBorder="1"/>
    <xf numFmtId="0" fontId="18" fillId="4" borderId="51" xfId="0" applyFont="1" applyFill="1" applyBorder="1" applyAlignment="1">
      <alignment horizontal="center" vertical="center"/>
    </xf>
    <xf numFmtId="0" fontId="12" fillId="0" borderId="34" xfId="0" applyFont="1" applyBorder="1" applyAlignment="1">
      <alignment horizontal="center" vertical="center"/>
    </xf>
    <xf numFmtId="166" fontId="12" fillId="0" borderId="35" xfId="0" applyNumberFormat="1" applyFont="1" applyBorder="1" applyAlignment="1">
      <alignment horizontal="center" vertical="center"/>
    </xf>
    <xf numFmtId="0" fontId="10" fillId="3" borderId="34" xfId="0" applyFont="1" applyFill="1" applyBorder="1" applyAlignment="1">
      <alignment horizontal="justify" vertical="center"/>
    </xf>
    <xf numFmtId="0" fontId="5" fillId="3" borderId="35" xfId="0" applyFont="1" applyFill="1" applyBorder="1" applyAlignment="1">
      <alignment horizontal="right" vertical="center"/>
    </xf>
    <xf numFmtId="3" fontId="12" fillId="3" borderId="35" xfId="0" applyNumberFormat="1" applyFont="1" applyFill="1" applyBorder="1" applyAlignment="1">
      <alignment horizontal="center" vertical="center"/>
    </xf>
    <xf numFmtId="0" fontId="12" fillId="3" borderId="35"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35" xfId="0" applyFont="1" applyFill="1" applyBorder="1" applyAlignment="1">
      <alignment horizontal="center" vertical="center"/>
    </xf>
    <xf numFmtId="0" fontId="18" fillId="4" borderId="62"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63" xfId="0" applyFont="1" applyFill="1" applyBorder="1" applyAlignment="1">
      <alignment horizontal="justify" vertical="center"/>
    </xf>
    <xf numFmtId="0" fontId="10" fillId="0" borderId="64" xfId="0" applyFont="1" applyBorder="1" applyAlignment="1">
      <alignment horizontal="justify" vertical="center" wrapText="1"/>
    </xf>
    <xf numFmtId="0" fontId="5" fillId="0" borderId="64" xfId="0" applyFont="1" applyBorder="1" applyAlignment="1">
      <alignment horizontal="justify" vertical="center" wrapText="1"/>
    </xf>
    <xf numFmtId="0" fontId="5" fillId="0" borderId="64" xfId="0" applyFont="1" applyBorder="1" applyAlignment="1">
      <alignment horizontal="justify" vertical="center"/>
    </xf>
    <xf numFmtId="0" fontId="20" fillId="0" borderId="0" xfId="4" applyFont="1"/>
    <xf numFmtId="0" fontId="19" fillId="0" borderId="0" xfId="4" applyFont="1"/>
    <xf numFmtId="0" fontId="20" fillId="0" borderId="0" xfId="2" applyNumberFormat="1" applyFont="1" applyFill="1" applyBorder="1" applyAlignment="1" applyProtection="1"/>
    <xf numFmtId="0" fontId="19" fillId="0" borderId="9" xfId="4" applyFont="1" applyBorder="1" applyAlignment="1">
      <alignment horizontal="center"/>
    </xf>
    <xf numFmtId="0" fontId="19" fillId="0" borderId="9" xfId="2" applyNumberFormat="1" applyFont="1" applyFill="1" applyBorder="1" applyAlignment="1" applyProtection="1">
      <alignment horizontal="center"/>
    </xf>
    <xf numFmtId="0" fontId="20" fillId="0" borderId="9" xfId="2" applyNumberFormat="1" applyFont="1" applyFill="1" applyBorder="1" applyAlignment="1" applyProtection="1"/>
    <xf numFmtId="4" fontId="20" fillId="0" borderId="0" xfId="2" applyNumberFormat="1" applyFont="1" applyFill="1" applyBorder="1" applyAlignment="1" applyProtection="1"/>
    <xf numFmtId="0" fontId="24" fillId="0" borderId="0" xfId="0" applyFont="1"/>
    <xf numFmtId="0" fontId="25" fillId="0" borderId="0" xfId="0" applyFont="1" applyAlignment="1">
      <alignment horizontal="left" vertical="center"/>
    </xf>
    <xf numFmtId="0" fontId="23" fillId="0" borderId="0" xfId="0" applyFont="1"/>
    <xf numFmtId="0" fontId="20" fillId="0" borderId="0" xfId="4" applyFont="1" applyAlignment="1">
      <alignment wrapText="1"/>
    </xf>
    <xf numFmtId="0" fontId="11" fillId="4" borderId="64" xfId="0" applyFont="1" applyFill="1" applyBorder="1" applyAlignment="1">
      <alignment horizontal="center" vertical="center" wrapText="1"/>
    </xf>
    <xf numFmtId="0" fontId="27" fillId="0" borderId="64" xfId="0" applyFont="1" applyBorder="1" applyAlignment="1">
      <alignment horizontal="justify" vertical="center" wrapText="1"/>
    </xf>
    <xf numFmtId="167" fontId="25" fillId="0" borderId="64" xfId="0" applyNumberFormat="1" applyFont="1" applyBorder="1" applyAlignment="1">
      <alignment horizontal="right" vertical="center" wrapText="1"/>
    </xf>
    <xf numFmtId="166" fontId="27" fillId="0" borderId="64" xfId="0" applyNumberFormat="1" applyFont="1" applyBorder="1" applyAlignment="1">
      <alignment horizontal="right" vertical="center" wrapText="1"/>
    </xf>
    <xf numFmtId="2" fontId="20" fillId="0" borderId="0" xfId="4" applyNumberFormat="1" applyFont="1" applyAlignment="1">
      <alignment wrapText="1"/>
    </xf>
    <xf numFmtId="166" fontId="20" fillId="0" borderId="0" xfId="4" applyNumberFormat="1" applyFont="1" applyAlignment="1">
      <alignment wrapText="1"/>
    </xf>
    <xf numFmtId="0" fontId="28" fillId="0" borderId="64" xfId="0" applyFont="1" applyBorder="1" applyAlignment="1">
      <alignment horizontal="left" vertical="center" wrapText="1"/>
    </xf>
    <xf numFmtId="167" fontId="28" fillId="0" borderId="64" xfId="0" applyNumberFormat="1" applyFont="1" applyBorder="1" applyAlignment="1">
      <alignment horizontal="right" vertical="center" wrapText="1"/>
    </xf>
    <xf numFmtId="166" fontId="28" fillId="0" borderId="64" xfId="0" applyNumberFormat="1" applyFont="1" applyBorder="1" applyAlignment="1">
      <alignment horizontal="right" vertical="center" wrapText="1"/>
    </xf>
    <xf numFmtId="0" fontId="25" fillId="0" borderId="0" xfId="0" applyFont="1"/>
    <xf numFmtId="0" fontId="19" fillId="0" borderId="0" xfId="2" applyNumberFormat="1" applyFont="1" applyFill="1" applyBorder="1" applyAlignment="1" applyProtection="1"/>
    <xf numFmtId="0" fontId="20" fillId="0" borderId="0" xfId="4" applyFont="1" applyBorder="1"/>
    <xf numFmtId="0" fontId="31" fillId="4" borderId="64" xfId="0" applyFont="1" applyFill="1" applyBorder="1" applyAlignment="1">
      <alignment horizontal="center" vertical="center"/>
    </xf>
    <xf numFmtId="0" fontId="19" fillId="0" borderId="64" xfId="0" applyFont="1" applyFill="1" applyBorder="1" applyAlignment="1">
      <alignment horizontal="left" vertical="center"/>
    </xf>
    <xf numFmtId="0" fontId="19" fillId="0" borderId="64" xfId="0" applyFont="1" applyFill="1" applyBorder="1" applyAlignment="1">
      <alignment horizontal="right" vertical="center"/>
    </xf>
    <xf numFmtId="0" fontId="20" fillId="0" borderId="64" xfId="0" applyFont="1" applyFill="1" applyBorder="1" applyAlignment="1">
      <alignment horizontal="left" vertical="center"/>
    </xf>
    <xf numFmtId="0" fontId="20" fillId="0" borderId="64" xfId="0" applyFont="1" applyFill="1" applyBorder="1" applyAlignment="1">
      <alignment horizontal="right" vertical="center"/>
    </xf>
    <xf numFmtId="0" fontId="32" fillId="0" borderId="0" xfId="4" applyFont="1"/>
    <xf numFmtId="0" fontId="20" fillId="0" borderId="0" xfId="4" applyFont="1" applyFill="1" applyBorder="1"/>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5" fillId="0" borderId="64" xfId="0" applyFont="1" applyBorder="1" applyAlignment="1">
      <alignment horizontal="justify" vertical="center" wrapText="1"/>
    </xf>
    <xf numFmtId="0" fontId="25" fillId="0" borderId="64" xfId="0" applyFont="1" applyBorder="1" applyAlignment="1">
      <alignment horizontal="right" vertical="center"/>
    </xf>
    <xf numFmtId="0" fontId="19" fillId="0" borderId="0" xfId="0" applyFont="1" applyFill="1" applyBorder="1" applyAlignment="1">
      <alignment horizontal="justify" vertical="center" wrapText="1"/>
    </xf>
    <xf numFmtId="0" fontId="23" fillId="0" borderId="64" xfId="0" applyFont="1" applyBorder="1" applyAlignment="1">
      <alignment horizontal="justify" vertical="center" wrapText="1"/>
    </xf>
    <xf numFmtId="0" fontId="23" fillId="0" borderId="64" xfId="0" applyFont="1" applyBorder="1" applyAlignment="1">
      <alignment horizontal="right" vertical="center"/>
    </xf>
    <xf numFmtId="0" fontId="11" fillId="4" borderId="0" xfId="0" applyFont="1" applyFill="1" applyBorder="1" applyAlignment="1">
      <alignment horizontal="center" vertical="center"/>
    </xf>
    <xf numFmtId="0" fontId="27" fillId="0" borderId="64" xfId="0" applyFont="1" applyBorder="1" applyAlignment="1">
      <alignment horizontal="justify" vertical="center"/>
    </xf>
    <xf numFmtId="0" fontId="28" fillId="0" borderId="64" xfId="0" applyFont="1" applyBorder="1" applyAlignment="1">
      <alignment horizontal="right" vertical="center"/>
    </xf>
    <xf numFmtId="0" fontId="23" fillId="0" borderId="64" xfId="0" applyFont="1" applyBorder="1" applyAlignment="1">
      <alignment horizontal="justify" vertical="center"/>
    </xf>
    <xf numFmtId="0" fontId="11" fillId="4" borderId="64" xfId="0" applyFont="1" applyFill="1" applyBorder="1" applyAlignment="1">
      <alignment horizontal="center" vertical="center"/>
    </xf>
    <xf numFmtId="0" fontId="34" fillId="0" borderId="0" xfId="0" applyFont="1"/>
    <xf numFmtId="0" fontId="35" fillId="0" borderId="0" xfId="0" applyFont="1" applyAlignment="1">
      <alignment horizontal="left" vertical="center"/>
    </xf>
    <xf numFmtId="0" fontId="36" fillId="0" borderId="9" xfId="8" applyFont="1" applyFill="1" applyBorder="1" applyAlignment="1">
      <alignment vertical="center"/>
    </xf>
    <xf numFmtId="0" fontId="36" fillId="0" borderId="9" xfId="8" applyFont="1" applyFill="1" applyBorder="1" applyAlignment="1">
      <alignment horizontal="center" vertical="center"/>
    </xf>
    <xf numFmtId="0" fontId="37" fillId="0" borderId="9" xfId="8" applyFont="1" applyFill="1" applyBorder="1" applyAlignment="1">
      <alignment horizontal="center" vertical="center"/>
    </xf>
    <xf numFmtId="3" fontId="37" fillId="0" borderId="9" xfId="8" applyNumberFormat="1" applyFont="1" applyFill="1" applyBorder="1" applyAlignment="1">
      <alignment horizontal="right" vertical="center"/>
    </xf>
    <xf numFmtId="3" fontId="37" fillId="0" borderId="9" xfId="8" applyNumberFormat="1" applyFont="1" applyFill="1" applyBorder="1" applyAlignment="1">
      <alignment horizontal="right" vertical="center" wrapText="1"/>
    </xf>
    <xf numFmtId="3" fontId="37" fillId="0" borderId="9" xfId="8" applyNumberFormat="1" applyFont="1" applyFill="1" applyBorder="1" applyAlignment="1">
      <alignment horizontal="right" wrapText="1"/>
    </xf>
    <xf numFmtId="3" fontId="34" fillId="0" borderId="0" xfId="0" applyNumberFormat="1" applyFont="1"/>
    <xf numFmtId="0" fontId="34" fillId="0" borderId="9" xfId="0" applyFont="1" applyFill="1" applyBorder="1" applyAlignment="1">
      <alignment horizontal="center"/>
    </xf>
    <xf numFmtId="3" fontId="34" fillId="0" borderId="9" xfId="0" applyNumberFormat="1" applyFont="1" applyFill="1" applyBorder="1" applyAlignment="1">
      <alignment horizontal="right" vertical="center"/>
    </xf>
    <xf numFmtId="3" fontId="34" fillId="0" borderId="0" xfId="0" applyNumberFormat="1" applyFont="1" applyFill="1"/>
    <xf numFmtId="0" fontId="34" fillId="0" borderId="0" xfId="0" applyFont="1" applyAlignment="1"/>
    <xf numFmtId="3" fontId="34" fillId="0" borderId="9" xfId="0" applyNumberFormat="1" applyFont="1" applyFill="1" applyBorder="1" applyAlignment="1">
      <alignment horizontal="right"/>
    </xf>
    <xf numFmtId="3" fontId="34" fillId="0" borderId="0" xfId="0" applyNumberFormat="1" applyFont="1" applyAlignment="1"/>
    <xf numFmtId="3" fontId="34" fillId="0" borderId="9" xfId="0" applyNumberFormat="1" applyFont="1" applyFill="1" applyBorder="1"/>
    <xf numFmtId="0" fontId="34" fillId="0" borderId="0" xfId="0" applyFont="1" applyFill="1"/>
    <xf numFmtId="0" fontId="38" fillId="0" borderId="0" xfId="0" applyFont="1" applyAlignment="1"/>
    <xf numFmtId="0" fontId="20" fillId="0" borderId="0" xfId="8" applyFont="1"/>
    <xf numFmtId="4" fontId="34" fillId="0" borderId="0" xfId="0" applyNumberFormat="1" applyFont="1"/>
    <xf numFmtId="2" fontId="34" fillId="0" borderId="0" xfId="0" applyNumberFormat="1" applyFont="1"/>
    <xf numFmtId="0" fontId="34" fillId="0" borderId="0" xfId="0" applyFont="1" applyAlignment="1">
      <alignment horizontal="center"/>
    </xf>
    <xf numFmtId="0" fontId="34" fillId="0" borderId="0" xfId="0" applyFont="1" applyAlignment="1">
      <alignment horizontal="center" vertical="center"/>
    </xf>
    <xf numFmtId="0" fontId="39" fillId="0" borderId="0" xfId="0" applyFont="1" applyAlignment="1">
      <alignment horizontal="justify" vertical="center"/>
    </xf>
    <xf numFmtId="0" fontId="40" fillId="0" borderId="0" xfId="0" applyFont="1" applyAlignment="1">
      <alignment horizontal="justify" vertical="center"/>
    </xf>
    <xf numFmtId="0" fontId="14" fillId="0" borderId="0" xfId="0" applyFont="1" applyAlignment="1">
      <alignment horizontal="left" vertical="center"/>
    </xf>
    <xf numFmtId="0" fontId="10" fillId="0" borderId="9" xfId="0" applyFont="1" applyBorder="1" applyAlignment="1">
      <alignment wrapText="1"/>
    </xf>
    <xf numFmtId="0" fontId="8" fillId="0" borderId="0" xfId="0" applyFont="1" applyAlignment="1">
      <alignment horizontal="left" vertical="center"/>
    </xf>
    <xf numFmtId="0" fontId="23" fillId="0" borderId="0" xfId="0" applyFont="1" applyAlignment="1">
      <alignment vertical="center" wrapText="1"/>
    </xf>
    <xf numFmtId="0" fontId="10" fillId="0" borderId="64" xfId="0" applyFont="1" applyBorder="1" applyAlignment="1">
      <alignment horizontal="justify" vertical="center"/>
    </xf>
    <xf numFmtId="0" fontId="18" fillId="4" borderId="64" xfId="0" applyFont="1" applyFill="1" applyBorder="1" applyAlignment="1">
      <alignment horizontal="center" vertical="center"/>
    </xf>
    <xf numFmtId="0" fontId="10" fillId="0" borderId="9" xfId="0" applyFont="1" applyBorder="1" applyAlignment="1">
      <alignment horizontal="left" vertical="center" wrapText="1"/>
    </xf>
    <xf numFmtId="10" fontId="5" fillId="0" borderId="9" xfId="1" applyNumberFormat="1" applyFont="1" applyBorder="1"/>
    <xf numFmtId="0" fontId="8" fillId="0" borderId="0" xfId="0" applyFont="1" applyBorder="1"/>
    <xf numFmtId="0" fontId="5" fillId="0" borderId="0" xfId="0" applyFont="1" applyAlignment="1">
      <alignment vertical="center" wrapText="1"/>
    </xf>
    <xf numFmtId="0" fontId="10" fillId="0" borderId="0" xfId="0" applyFont="1" applyAlignment="1">
      <alignment horizontal="left"/>
    </xf>
    <xf numFmtId="0" fontId="10" fillId="0" borderId="9" xfId="0" applyFont="1" applyBorder="1" applyAlignment="1"/>
    <xf numFmtId="0" fontId="10" fillId="0" borderId="9" xfId="0" applyFont="1" applyBorder="1" applyAlignment="1">
      <alignment horizontal="center"/>
    </xf>
    <xf numFmtId="0" fontId="5" fillId="0" borderId="9" xfId="0" applyFont="1" applyBorder="1" applyAlignment="1">
      <alignment horizontal="center"/>
    </xf>
    <xf numFmtId="0" fontId="10" fillId="0" borderId="9" xfId="0" applyFont="1" applyBorder="1"/>
    <xf numFmtId="0" fontId="5" fillId="3" borderId="34" xfId="0" applyFont="1" applyFill="1" applyBorder="1" applyAlignment="1">
      <alignment horizontal="justify" vertical="center"/>
    </xf>
    <xf numFmtId="0" fontId="18" fillId="4" borderId="64" xfId="0" applyFont="1" applyFill="1" applyBorder="1" applyAlignment="1">
      <alignment horizontal="center" vertical="center" wrapText="1"/>
    </xf>
    <xf numFmtId="4" fontId="27" fillId="0" borderId="64" xfId="0" applyNumberFormat="1" applyFont="1" applyBorder="1" applyAlignment="1">
      <alignment horizontal="right" vertical="center"/>
    </xf>
    <xf numFmtId="0" fontId="27" fillId="0" borderId="64" xfId="0" applyFont="1" applyBorder="1" applyAlignment="1">
      <alignment horizontal="right" vertical="center"/>
    </xf>
    <xf numFmtId="0" fontId="9" fillId="0" borderId="0" xfId="0" applyFont="1" applyFill="1"/>
    <xf numFmtId="9" fontId="5" fillId="0" borderId="0" xfId="1" applyFont="1"/>
    <xf numFmtId="0" fontId="18" fillId="4" borderId="68"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0" fillId="0" borderId="34" xfId="0" applyFont="1" applyBorder="1" applyAlignment="1">
      <alignment horizontal="justify" vertical="center" wrapText="1"/>
    </xf>
    <xf numFmtId="0" fontId="41" fillId="0" borderId="0" xfId="0" applyFont="1" applyAlignment="1">
      <alignment horizontal="justify" vertical="center"/>
    </xf>
    <xf numFmtId="0" fontId="10" fillId="0" borderId="0" xfId="0" applyFont="1" applyAlignment="1">
      <alignment horizontal="center" vertical="center"/>
    </xf>
    <xf numFmtId="0" fontId="10" fillId="0" borderId="34" xfId="0" applyFont="1" applyBorder="1" applyAlignment="1">
      <alignment horizontal="left" vertical="center" wrapText="1"/>
    </xf>
    <xf numFmtId="0" fontId="10" fillId="0" borderId="35" xfId="0" applyFont="1" applyBorder="1" applyAlignment="1">
      <alignment horizontal="center" vertical="center" wrapText="1"/>
    </xf>
    <xf numFmtId="0" fontId="5" fillId="0" borderId="35" xfId="0" applyFont="1" applyBorder="1" applyAlignment="1">
      <alignment horizontal="center" vertical="center" wrapText="1"/>
    </xf>
    <xf numFmtId="0" fontId="11" fillId="4" borderId="68"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0" fillId="0" borderId="34" xfId="0" applyFont="1" applyBorder="1" applyAlignment="1">
      <alignment horizontal="left" vertical="center"/>
    </xf>
    <xf numFmtId="0" fontId="10" fillId="0" borderId="35" xfId="0" applyFont="1" applyBorder="1" applyAlignment="1">
      <alignment horizontal="center" vertical="center"/>
    </xf>
    <xf numFmtId="0" fontId="5" fillId="0" borderId="34" xfId="0" applyFont="1" applyBorder="1" applyAlignment="1">
      <alignment horizontal="left" vertical="center"/>
    </xf>
    <xf numFmtId="0" fontId="5" fillId="0" borderId="35" xfId="0" applyFont="1" applyBorder="1" applyAlignment="1">
      <alignment horizontal="center" vertical="center"/>
    </xf>
    <xf numFmtId="0" fontId="25" fillId="0" borderId="34" xfId="0" applyFont="1" applyBorder="1" applyAlignment="1">
      <alignment horizontal="justify" vertical="center"/>
    </xf>
    <xf numFmtId="0" fontId="25" fillId="0" borderId="35" xfId="0" applyFont="1" applyBorder="1" applyAlignment="1">
      <alignment horizontal="center" vertical="center"/>
    </xf>
    <xf numFmtId="0" fontId="23" fillId="0" borderId="35" xfId="0" applyFont="1" applyBorder="1" applyAlignment="1">
      <alignment horizontal="center" vertical="center"/>
    </xf>
    <xf numFmtId="0" fontId="18" fillId="4" borderId="36" xfId="0" applyFont="1" applyFill="1" applyBorder="1" applyAlignment="1">
      <alignment horizontal="center" vertical="center"/>
    </xf>
    <xf numFmtId="0" fontId="18" fillId="4" borderId="68" xfId="0" applyFont="1" applyFill="1" applyBorder="1" applyAlignment="1">
      <alignment horizontal="center" vertical="center"/>
    </xf>
    <xf numFmtId="0" fontId="5" fillId="0" borderId="9" xfId="0" applyFont="1" applyFill="1" applyBorder="1"/>
    <xf numFmtId="2" fontId="5" fillId="0" borderId="0" xfId="0" applyNumberFormat="1" applyFont="1" applyAlignment="1">
      <alignment wrapText="1"/>
    </xf>
    <xf numFmtId="0" fontId="10" fillId="0" borderId="0" xfId="0" applyFont="1" applyAlignment="1"/>
    <xf numFmtId="0" fontId="10" fillId="0" borderId="0" xfId="0" applyFont="1" applyBorder="1"/>
    <xf numFmtId="0" fontId="5" fillId="0" borderId="29" xfId="0" applyFont="1" applyBorder="1"/>
    <xf numFmtId="3" fontId="5" fillId="0" borderId="28" xfId="0" applyNumberFormat="1" applyFont="1" applyBorder="1"/>
    <xf numFmtId="0" fontId="5" fillId="0" borderId="19" xfId="0" applyFont="1" applyBorder="1"/>
    <xf numFmtId="3" fontId="5" fillId="0" borderId="20" xfId="0" applyNumberFormat="1" applyFont="1" applyBorder="1"/>
    <xf numFmtId="0" fontId="5" fillId="0" borderId="21" xfId="0" applyFont="1" applyBorder="1"/>
    <xf numFmtId="3" fontId="5" fillId="0" borderId="22" xfId="0" applyNumberFormat="1" applyFont="1" applyBorder="1"/>
    <xf numFmtId="3" fontId="5" fillId="0" borderId="23" xfId="0" applyNumberFormat="1" applyFont="1" applyBorder="1"/>
    <xf numFmtId="0" fontId="5" fillId="0" borderId="0" xfId="0" applyFont="1" applyAlignment="1"/>
    <xf numFmtId="3" fontId="5" fillId="0" borderId="0" xfId="0" applyNumberFormat="1" applyFont="1" applyAlignment="1">
      <alignment wrapText="1"/>
    </xf>
    <xf numFmtId="0" fontId="5" fillId="0" borderId="0" xfId="0" applyFont="1" applyBorder="1"/>
    <xf numFmtId="0" fontId="17" fillId="0" borderId="9" xfId="0" applyFont="1" applyFill="1" applyBorder="1" applyAlignment="1">
      <alignment horizontal="center" wrapText="1"/>
    </xf>
    <xf numFmtId="0" fontId="17" fillId="0" borderId="9" xfId="6" applyFont="1" applyFill="1" applyBorder="1" applyAlignment="1" applyProtection="1">
      <alignment horizontal="center" vertical="center" wrapText="1"/>
      <protection hidden="1"/>
    </xf>
    <xf numFmtId="0" fontId="17" fillId="0" borderId="0" xfId="6" applyFont="1" applyFill="1" applyBorder="1" applyAlignment="1" applyProtection="1">
      <alignment horizontal="center" vertical="center" wrapText="1"/>
      <protection hidden="1"/>
    </xf>
    <xf numFmtId="0" fontId="17" fillId="0" borderId="0" xfId="6" applyFont="1" applyFill="1" applyBorder="1" applyAlignment="1" applyProtection="1">
      <alignment vertical="center" wrapText="1"/>
      <protection hidden="1"/>
    </xf>
    <xf numFmtId="0" fontId="17" fillId="0" borderId="9" xfId="7" applyFont="1" applyFill="1" applyBorder="1" applyAlignment="1" applyProtection="1">
      <alignment vertical="center"/>
      <protection hidden="1"/>
    </xf>
    <xf numFmtId="3" fontId="9" fillId="0" borderId="9" xfId="0" applyNumberFormat="1" applyFont="1" applyFill="1" applyBorder="1"/>
    <xf numFmtId="165" fontId="9" fillId="0" borderId="9" xfId="0" applyNumberFormat="1" applyFont="1" applyFill="1" applyBorder="1"/>
    <xf numFmtId="10" fontId="9" fillId="0" borderId="9" xfId="1" applyNumberFormat="1" applyFont="1" applyFill="1" applyBorder="1"/>
    <xf numFmtId="165" fontId="9" fillId="0" borderId="9" xfId="6" applyNumberFormat="1" applyFont="1" applyFill="1" applyBorder="1" applyAlignment="1" applyProtection="1">
      <alignment vertical="center"/>
      <protection hidden="1"/>
    </xf>
    <xf numFmtId="10" fontId="5" fillId="0" borderId="0" xfId="1" applyNumberFormat="1" applyFont="1" applyBorder="1"/>
    <xf numFmtId="10" fontId="5" fillId="0" borderId="0" xfId="0" applyNumberFormat="1" applyFont="1" applyBorder="1"/>
    <xf numFmtId="3" fontId="9" fillId="0" borderId="9" xfId="6" applyNumberFormat="1" applyFont="1" applyFill="1" applyBorder="1" applyAlignment="1" applyProtection="1">
      <alignment vertical="center"/>
      <protection hidden="1"/>
    </xf>
    <xf numFmtId="0" fontId="5" fillId="0" borderId="0" xfId="0" applyFont="1" applyBorder="1" applyAlignment="1"/>
    <xf numFmtId="168" fontId="5" fillId="0" borderId="0" xfId="14" applyNumberFormat="1" applyFont="1" applyBorder="1"/>
    <xf numFmtId="3" fontId="5" fillId="0" borderId="0" xfId="0" applyNumberFormat="1" applyFont="1" applyBorder="1"/>
    <xf numFmtId="0" fontId="10" fillId="0" borderId="9" xfId="0" applyFont="1" applyFill="1" applyBorder="1" applyAlignment="1">
      <alignment horizontal="center"/>
    </xf>
    <xf numFmtId="0" fontId="5" fillId="0" borderId="0" xfId="0" applyFont="1" applyFill="1" applyBorder="1"/>
    <xf numFmtId="0" fontId="17" fillId="0" borderId="0" xfId="7" applyFont="1" applyFill="1" applyBorder="1" applyAlignment="1" applyProtection="1">
      <alignment vertical="center"/>
      <protection hidden="1"/>
    </xf>
    <xf numFmtId="168" fontId="5" fillId="0" borderId="0" xfId="0" applyNumberFormat="1" applyFont="1"/>
    <xf numFmtId="3" fontId="8" fillId="0" borderId="0" xfId="0" applyNumberFormat="1" applyFont="1" applyBorder="1"/>
    <xf numFmtId="0" fontId="5" fillId="0" borderId="0" xfId="0" applyFont="1" applyAlignment="1">
      <alignment horizontal="justify" vertical="center" wrapText="1"/>
    </xf>
    <xf numFmtId="0" fontId="28" fillId="0" borderId="34" xfId="0" applyFont="1" applyBorder="1" applyAlignment="1">
      <alignment horizontal="justify" vertical="center" wrapText="1"/>
    </xf>
    <xf numFmtId="0" fontId="23" fillId="0" borderId="35" xfId="0" applyFont="1" applyBorder="1" applyAlignment="1">
      <alignment horizontal="center" vertical="center" wrapText="1"/>
    </xf>
    <xf numFmtId="0" fontId="18" fillId="4" borderId="33"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right" vertical="center" wrapText="1"/>
    </xf>
    <xf numFmtId="0" fontId="18" fillId="4" borderId="4" xfId="0" applyFont="1" applyFill="1" applyBorder="1" applyAlignment="1">
      <alignment horizontal="right" vertical="center" wrapText="1"/>
    </xf>
    <xf numFmtId="0" fontId="41" fillId="0" borderId="69" xfId="0" applyFont="1" applyBorder="1" applyAlignment="1">
      <alignment vertical="center" wrapText="1"/>
    </xf>
    <xf numFmtId="0" fontId="11" fillId="4" borderId="32" xfId="0" applyFont="1" applyFill="1" applyBorder="1" applyAlignment="1">
      <alignment horizontal="center" vertical="center" wrapText="1"/>
    </xf>
    <xf numFmtId="0" fontId="23" fillId="0" borderId="34" xfId="0" applyFont="1" applyBorder="1" applyAlignment="1">
      <alignment horizontal="center" vertical="center" wrapText="1"/>
    </xf>
    <xf numFmtId="0" fontId="20" fillId="0" borderId="3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18" fillId="4" borderId="5" xfId="0" applyFont="1" applyFill="1" applyBorder="1" applyAlignment="1">
      <alignment horizontal="center" vertical="center" wrapText="1"/>
    </xf>
    <xf numFmtId="49" fontId="18" fillId="4" borderId="18" xfId="0" applyNumberFormat="1"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3" xfId="0" applyFont="1" applyFill="1" applyBorder="1" applyAlignment="1">
      <alignment horizontal="center" vertical="center" wrapText="1"/>
    </xf>
    <xf numFmtId="49" fontId="18" fillId="4" borderId="4"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0" fontId="42" fillId="0" borderId="34" xfId="0" applyFont="1" applyBorder="1" applyAlignment="1">
      <alignment horizontal="justify" vertical="center" wrapText="1"/>
    </xf>
    <xf numFmtId="3" fontId="43" fillId="0" borderId="35" xfId="0" applyNumberFormat="1" applyFont="1" applyBorder="1" applyAlignment="1">
      <alignment horizontal="center" vertical="center" wrapText="1"/>
    </xf>
    <xf numFmtId="0" fontId="43" fillId="0" borderId="35" xfId="0" applyFont="1" applyBorder="1" applyAlignment="1">
      <alignment horizontal="center" vertical="center" wrapText="1"/>
    </xf>
    <xf numFmtId="0" fontId="17" fillId="0" borderId="0" xfId="0" applyFont="1" applyBorder="1"/>
    <xf numFmtId="0" fontId="44" fillId="0" borderId="0" xfId="0" applyFont="1" applyBorder="1"/>
    <xf numFmtId="0" fontId="10" fillId="0" borderId="9" xfId="0" applyNumberFormat="1" applyFont="1" applyBorder="1"/>
    <xf numFmtId="0" fontId="5" fillId="0" borderId="0" xfId="0" applyNumberFormat="1" applyFont="1" applyBorder="1"/>
    <xf numFmtId="0" fontId="10" fillId="0" borderId="9" xfId="14" applyNumberFormat="1" applyFont="1" applyBorder="1"/>
    <xf numFmtId="0" fontId="5" fillId="0" borderId="0" xfId="14" applyNumberFormat="1" applyFont="1" applyBorder="1"/>
    <xf numFmtId="0" fontId="9" fillId="0" borderId="0" xfId="7" applyFont="1" applyFill="1" applyBorder="1" applyAlignment="1">
      <alignment vertical="center"/>
    </xf>
    <xf numFmtId="0" fontId="18" fillId="4" borderId="32" xfId="0" applyFont="1" applyFill="1" applyBorder="1" applyAlignment="1">
      <alignment horizontal="left" vertical="center"/>
    </xf>
    <xf numFmtId="0" fontId="18" fillId="4" borderId="34" xfId="0" applyFont="1" applyFill="1" applyBorder="1" applyAlignment="1">
      <alignment horizontal="center" vertical="center"/>
    </xf>
    <xf numFmtId="0" fontId="12" fillId="0" borderId="34" xfId="0" applyFont="1" applyBorder="1" applyAlignment="1">
      <alignment horizontal="left" vertical="center"/>
    </xf>
    <xf numFmtId="3" fontId="5" fillId="0" borderId="35" xfId="0" applyNumberFormat="1" applyFont="1" applyBorder="1" applyAlignment="1">
      <alignment horizontal="center" vertical="center"/>
    </xf>
    <xf numFmtId="0" fontId="7" fillId="0" borderId="34" xfId="0" applyFont="1" applyBorder="1" applyAlignment="1">
      <alignment horizontal="left" vertical="center"/>
    </xf>
    <xf numFmtId="3" fontId="10" fillId="0" borderId="35" xfId="0" applyNumberFormat="1" applyFont="1" applyBorder="1" applyAlignment="1">
      <alignment horizontal="center" vertical="center"/>
    </xf>
    <xf numFmtId="0" fontId="12" fillId="0" borderId="34" xfId="0" applyFont="1" applyBorder="1" applyAlignment="1">
      <alignment horizontal="left" vertical="center" wrapText="1"/>
    </xf>
    <xf numFmtId="0" fontId="5" fillId="0" borderId="0" xfId="0" applyFont="1" applyAlignment="1">
      <alignment horizontal="left"/>
    </xf>
    <xf numFmtId="0" fontId="18" fillId="4" borderId="39" xfId="0" applyFont="1" applyFill="1" applyBorder="1" applyAlignment="1">
      <alignment horizontal="center" vertical="center"/>
    </xf>
    <xf numFmtId="0" fontId="25" fillId="0" borderId="34" xfId="0" applyFont="1" applyBorder="1" applyAlignment="1">
      <alignment horizontal="left" vertical="center" wrapText="1"/>
    </xf>
    <xf numFmtId="0" fontId="25" fillId="0" borderId="35" xfId="0" applyFont="1" applyBorder="1" applyAlignment="1">
      <alignment horizontal="center" vertical="center" wrapText="1"/>
    </xf>
    <xf numFmtId="0" fontId="23" fillId="0" borderId="34" xfId="0" applyFont="1" applyBorder="1" applyAlignment="1">
      <alignment horizontal="left" vertical="center" wrapText="1"/>
    </xf>
    <xf numFmtId="0" fontId="44" fillId="0" borderId="0" xfId="0" applyFont="1" applyProtection="1">
      <protection locked="0"/>
    </xf>
    <xf numFmtId="0" fontId="5" fillId="0" borderId="0" xfId="0" applyFont="1" applyProtection="1">
      <protection locked="0"/>
    </xf>
    <xf numFmtId="0" fontId="10" fillId="0" borderId="0" xfId="0" applyFont="1" applyProtection="1">
      <protection locked="0"/>
    </xf>
    <xf numFmtId="0" fontId="10" fillId="0" borderId="9" xfId="0" applyFont="1" applyBorder="1" applyProtection="1">
      <protection locked="0"/>
    </xf>
    <xf numFmtId="0" fontId="8" fillId="0" borderId="0" xfId="0" applyFont="1" applyProtection="1">
      <protection locked="0"/>
    </xf>
    <xf numFmtId="0" fontId="47" fillId="0" borderId="0" xfId="0" applyFont="1" applyAlignment="1">
      <alignment horizontal="justify" vertical="center"/>
    </xf>
    <xf numFmtId="3" fontId="23" fillId="0" borderId="35" xfId="0" applyNumberFormat="1" applyFont="1" applyBorder="1" applyAlignment="1">
      <alignment horizontal="center" vertical="center"/>
    </xf>
    <xf numFmtId="3" fontId="12" fillId="0" borderId="35" xfId="0" applyNumberFormat="1" applyFont="1" applyBorder="1" applyAlignment="1">
      <alignment horizontal="center" vertical="center"/>
    </xf>
    <xf numFmtId="0" fontId="7" fillId="0" borderId="35" xfId="0" applyFont="1" applyBorder="1" applyAlignment="1">
      <alignment horizontal="center" vertical="center"/>
    </xf>
    <xf numFmtId="0" fontId="45" fillId="4" borderId="35" xfId="0" applyFont="1" applyFill="1" applyBorder="1" applyAlignment="1">
      <alignment horizontal="center" vertical="center" wrapText="1"/>
    </xf>
    <xf numFmtId="0" fontId="28" fillId="0" borderId="34" xfId="0" applyFont="1" applyBorder="1" applyAlignment="1">
      <alignment horizontal="left" vertical="center" wrapText="1"/>
    </xf>
    <xf numFmtId="3" fontId="25" fillId="0" borderId="35" xfId="0" applyNumberFormat="1" applyFont="1" applyBorder="1" applyAlignment="1">
      <alignment horizontal="center" vertical="center"/>
    </xf>
    <xf numFmtId="3" fontId="23" fillId="0" borderId="35" xfId="0" applyNumberFormat="1" applyFont="1" applyBorder="1" applyAlignment="1">
      <alignment horizontal="center" vertical="center" wrapText="1"/>
    </xf>
    <xf numFmtId="0" fontId="25" fillId="0" borderId="34" xfId="0" applyFont="1" applyBorder="1" applyAlignment="1">
      <alignment horizontal="justify" vertical="center" wrapText="1"/>
    </xf>
    <xf numFmtId="3" fontId="25" fillId="0" borderId="35" xfId="0" applyNumberFormat="1" applyFont="1" applyBorder="1" applyAlignment="1">
      <alignment horizontal="center" vertical="center" wrapText="1"/>
    </xf>
    <xf numFmtId="3" fontId="5" fillId="0" borderId="35" xfId="0" applyNumberFormat="1" applyFont="1" applyBorder="1" applyAlignment="1">
      <alignment horizontal="center" vertical="center" wrapText="1"/>
    </xf>
    <xf numFmtId="3" fontId="10" fillId="0" borderId="35" xfId="0" applyNumberFormat="1" applyFont="1" applyBorder="1" applyAlignment="1">
      <alignment horizontal="center" vertical="center" wrapText="1"/>
    </xf>
    <xf numFmtId="0" fontId="18" fillId="4" borderId="32" xfId="0" applyFont="1" applyFill="1" applyBorder="1" applyAlignment="1">
      <alignment horizontal="center" vertical="center"/>
    </xf>
    <xf numFmtId="0" fontId="23" fillId="0" borderId="34" xfId="0" applyFont="1" applyBorder="1" applyAlignment="1">
      <alignment horizontal="left" vertical="center"/>
    </xf>
    <xf numFmtId="0" fontId="5" fillId="3" borderId="34" xfId="0" applyFont="1" applyFill="1" applyBorder="1" applyAlignment="1">
      <alignment horizontal="center" vertical="center"/>
    </xf>
    <xf numFmtId="0" fontId="5" fillId="3" borderId="34" xfId="0" applyFont="1" applyFill="1" applyBorder="1" applyAlignment="1">
      <alignment horizontal="right" vertical="center"/>
    </xf>
    <xf numFmtId="3" fontId="28" fillId="0" borderId="35" xfId="0" applyNumberFormat="1" applyFont="1" applyBorder="1" applyAlignment="1">
      <alignment horizontal="right" vertical="center" wrapText="1"/>
    </xf>
    <xf numFmtId="10" fontId="28" fillId="0" borderId="35" xfId="0" applyNumberFormat="1" applyFont="1" applyBorder="1" applyAlignment="1">
      <alignment horizontal="center" vertical="center" wrapText="1"/>
    </xf>
    <xf numFmtId="0" fontId="28" fillId="0" borderId="35" xfId="0" applyFont="1" applyBorder="1" applyAlignment="1">
      <alignment horizontal="center" vertical="center" wrapText="1"/>
    </xf>
    <xf numFmtId="0" fontId="45" fillId="4" borderId="35" xfId="0" applyFont="1" applyFill="1" applyBorder="1" applyAlignment="1">
      <alignment horizontal="center" vertical="center"/>
    </xf>
    <xf numFmtId="0" fontId="55" fillId="0" borderId="34" xfId="0" applyFont="1" applyBorder="1" applyAlignment="1">
      <alignment horizontal="left" vertical="center"/>
    </xf>
    <xf numFmtId="4" fontId="55" fillId="0" borderId="35" xfId="0" applyNumberFormat="1" applyFont="1" applyBorder="1" applyAlignment="1">
      <alignment horizontal="center" vertical="center"/>
    </xf>
    <xf numFmtId="0" fontId="55" fillId="0" borderId="35" xfId="0" applyFont="1" applyBorder="1" applyAlignment="1">
      <alignment horizontal="center" vertical="center"/>
    </xf>
    <xf numFmtId="0" fontId="39" fillId="0" borderId="35" xfId="0" applyFont="1" applyBorder="1" applyAlignment="1">
      <alignment horizontal="center" vertical="center"/>
    </xf>
    <xf numFmtId="0" fontId="39" fillId="0" borderId="34" xfId="0" applyFont="1" applyBorder="1" applyAlignment="1">
      <alignment horizontal="justify" vertical="center"/>
    </xf>
    <xf numFmtId="0" fontId="55" fillId="0" borderId="34" xfId="0" applyFont="1" applyBorder="1" applyAlignment="1">
      <alignment horizontal="justify" vertical="center"/>
    </xf>
    <xf numFmtId="4" fontId="39" fillId="0" borderId="35" xfId="0" applyNumberFormat="1" applyFont="1" applyBorder="1" applyAlignment="1">
      <alignment horizontal="center" vertical="center"/>
    </xf>
    <xf numFmtId="0" fontId="18" fillId="4" borderId="33" xfId="0" applyFont="1" applyFill="1" applyBorder="1" applyAlignment="1">
      <alignment horizontal="center" vertical="center"/>
    </xf>
    <xf numFmtId="0" fontId="50" fillId="0" borderId="34" xfId="0" applyFont="1" applyBorder="1" applyAlignment="1">
      <alignment horizontal="left" vertical="center"/>
    </xf>
    <xf numFmtId="0" fontId="51" fillId="0" borderId="34" xfId="0" applyFont="1" applyBorder="1" applyAlignment="1">
      <alignment horizontal="justify" vertical="center"/>
    </xf>
    <xf numFmtId="0" fontId="9" fillId="0" borderId="34" xfId="0" applyFont="1" applyBorder="1" applyAlignment="1">
      <alignment horizontal="justify" vertical="center"/>
    </xf>
    <xf numFmtId="0" fontId="52" fillId="0" borderId="35" xfId="0" applyFont="1" applyBorder="1" applyAlignment="1">
      <alignment horizontal="center" vertical="center"/>
    </xf>
    <xf numFmtId="0" fontId="56" fillId="4" borderId="32" xfId="0" applyFont="1" applyFill="1" applyBorder="1" applyAlignment="1">
      <alignment horizontal="right" vertical="center" wrapText="1"/>
    </xf>
    <xf numFmtId="0" fontId="18" fillId="4" borderId="34" xfId="0" applyFont="1" applyFill="1" applyBorder="1" applyAlignment="1">
      <alignment horizontal="left" vertical="center" wrapText="1"/>
    </xf>
    <xf numFmtId="9" fontId="5" fillId="0" borderId="35" xfId="0" applyNumberFormat="1" applyFont="1" applyBorder="1" applyAlignment="1">
      <alignment horizontal="center" vertical="center" wrapText="1"/>
    </xf>
    <xf numFmtId="4" fontId="10" fillId="0" borderId="35" xfId="0" applyNumberFormat="1" applyFont="1" applyBorder="1" applyAlignment="1">
      <alignment horizontal="center" vertical="center" wrapText="1"/>
    </xf>
    <xf numFmtId="0" fontId="51" fillId="0" borderId="34" xfId="0" applyFont="1" applyBorder="1" applyAlignment="1">
      <alignment horizontal="left" vertical="center"/>
    </xf>
    <xf numFmtId="0" fontId="41" fillId="0" borderId="0" xfId="0" applyFont="1" applyAlignment="1">
      <alignment horizontal="left" vertical="center"/>
    </xf>
    <xf numFmtId="0" fontId="50" fillId="0" borderId="34" xfId="0" applyFont="1" applyBorder="1" applyAlignment="1">
      <alignment horizontal="left" vertical="center" wrapText="1"/>
    </xf>
    <xf numFmtId="0" fontId="50" fillId="0" borderId="35" xfId="0" applyFont="1" applyBorder="1" applyAlignment="1">
      <alignment horizontal="center" vertical="center" wrapText="1"/>
    </xf>
    <xf numFmtId="0" fontId="51" fillId="0" borderId="34" xfId="0" applyFont="1" applyBorder="1" applyAlignment="1">
      <alignment horizontal="left" vertical="center" wrapText="1"/>
    </xf>
    <xf numFmtId="0" fontId="51" fillId="0" borderId="35" xfId="0" applyFont="1" applyBorder="1" applyAlignment="1">
      <alignment horizontal="center" vertical="center" wrapText="1"/>
    </xf>
    <xf numFmtId="3" fontId="51" fillId="0" borderId="35" xfId="0" applyNumberFormat="1" applyFont="1" applyBorder="1" applyAlignment="1">
      <alignment horizontal="center" vertical="center" wrapText="1"/>
    </xf>
    <xf numFmtId="0" fontId="51" fillId="0" borderId="41" xfId="0" applyFont="1" applyBorder="1" applyAlignment="1">
      <alignment horizontal="left" vertical="center" wrapText="1"/>
    </xf>
    <xf numFmtId="0" fontId="53" fillId="0" borderId="34" xfId="0" applyFont="1" applyBorder="1" applyAlignment="1">
      <alignment horizontal="justify" vertical="center" wrapText="1"/>
    </xf>
    <xf numFmtId="0" fontId="54" fillId="0" borderId="34" xfId="0" applyFont="1" applyBorder="1" applyAlignment="1">
      <alignment horizontal="justify" vertical="center" wrapText="1"/>
    </xf>
    <xf numFmtId="0" fontId="57" fillId="0" borderId="34" xfId="0" applyFont="1" applyBorder="1" applyAlignment="1">
      <alignment horizontal="justify" vertical="center" wrapText="1"/>
    </xf>
    <xf numFmtId="0" fontId="13" fillId="0" borderId="0" xfId="0" applyFont="1" applyFill="1"/>
    <xf numFmtId="0" fontId="54" fillId="0" borderId="34" xfId="0" applyFont="1" applyBorder="1" applyAlignment="1">
      <alignment horizontal="left" vertical="center" wrapText="1"/>
    </xf>
    <xf numFmtId="0" fontId="51" fillId="0" borderId="0" xfId="0" applyFont="1" applyAlignment="1">
      <alignment horizontal="right" vertical="center"/>
    </xf>
    <xf numFmtId="0" fontId="53" fillId="0" borderId="35" xfId="0" applyFont="1" applyBorder="1" applyAlignment="1">
      <alignment horizontal="center" vertical="center" wrapText="1"/>
    </xf>
    <xf numFmtId="0" fontId="54" fillId="0" borderId="35" xfId="0" applyFont="1" applyBorder="1" applyAlignment="1">
      <alignment horizontal="center" vertical="center" wrapText="1"/>
    </xf>
    <xf numFmtId="0" fontId="48" fillId="0" borderId="0" xfId="0" applyFont="1" applyAlignment="1">
      <alignment horizontal="justify" vertical="center"/>
    </xf>
    <xf numFmtId="0" fontId="54" fillId="0" borderId="34" xfId="0" applyFont="1" applyBorder="1" applyAlignment="1">
      <alignment horizontal="left" vertical="center"/>
    </xf>
    <xf numFmtId="0" fontId="58" fillId="0" borderId="35" xfId="0" applyFont="1" applyBorder="1" applyAlignment="1">
      <alignment horizontal="center" vertical="center"/>
    </xf>
    <xf numFmtId="0" fontId="11" fillId="4" borderId="40" xfId="0" applyFont="1" applyFill="1" applyBorder="1" applyAlignment="1">
      <alignment horizontal="center" vertical="center"/>
    </xf>
    <xf numFmtId="0" fontId="11" fillId="4" borderId="35" xfId="0" applyFont="1" applyFill="1" applyBorder="1" applyAlignment="1">
      <alignment horizontal="center" vertical="center"/>
    </xf>
    <xf numFmtId="0" fontId="23" fillId="0" borderId="69" xfId="0" applyFont="1" applyBorder="1" applyAlignment="1">
      <alignment horizontal="center" vertical="center"/>
    </xf>
    <xf numFmtId="0" fontId="58" fillId="0" borderId="69" xfId="0" applyFont="1" applyBorder="1" applyAlignment="1">
      <alignment horizontal="center" vertical="center"/>
    </xf>
    <xf numFmtId="3" fontId="53" fillId="0" borderId="35" xfId="0" applyNumberFormat="1" applyFont="1" applyBorder="1" applyAlignment="1">
      <alignment horizontal="center" vertical="center" wrapText="1"/>
    </xf>
    <xf numFmtId="3" fontId="54" fillId="0" borderId="35" xfId="0" applyNumberFormat="1" applyFont="1" applyBorder="1" applyAlignment="1">
      <alignment horizontal="center" vertical="center" wrapText="1"/>
    </xf>
    <xf numFmtId="0" fontId="25" fillId="0" borderId="32" xfId="0" applyFont="1" applyBorder="1" applyAlignment="1">
      <alignment horizontal="center" vertical="center" wrapText="1"/>
    </xf>
    <xf numFmtId="0" fontId="23" fillId="0" borderId="32" xfId="0" applyFont="1" applyBorder="1" applyAlignment="1">
      <alignment horizontal="center" vertical="center" wrapText="1"/>
    </xf>
    <xf numFmtId="0" fontId="18" fillId="0" borderId="0" xfId="0" applyFont="1"/>
    <xf numFmtId="0" fontId="23" fillId="0" borderId="32" xfId="0" applyFont="1" applyBorder="1" applyAlignment="1">
      <alignment horizontal="center" vertical="center"/>
    </xf>
    <xf numFmtId="0" fontId="58" fillId="0" borderId="32" xfId="0" applyFont="1" applyBorder="1" applyAlignment="1">
      <alignment horizontal="center" vertical="center"/>
    </xf>
    <xf numFmtId="0" fontId="0" fillId="0" borderId="0" xfId="0" applyAlignment="1">
      <alignment horizontal="right"/>
    </xf>
    <xf numFmtId="0" fontId="41" fillId="0" borderId="0" xfId="0" applyFont="1" applyAlignment="1">
      <alignment horizontal="left"/>
    </xf>
    <xf numFmtId="0" fontId="51" fillId="0" borderId="34" xfId="0" applyFont="1" applyBorder="1" applyAlignment="1">
      <alignment horizontal="center" vertical="center"/>
    </xf>
    <xf numFmtId="0" fontId="11" fillId="4" borderId="33" xfId="0" applyFont="1" applyFill="1" applyBorder="1" applyAlignment="1">
      <alignment horizontal="center" vertical="center"/>
    </xf>
    <xf numFmtId="0" fontId="54" fillId="0" borderId="34" xfId="0" applyFont="1" applyBorder="1" applyAlignment="1">
      <alignment horizontal="center" vertical="center"/>
    </xf>
    <xf numFmtId="0" fontId="54" fillId="0" borderId="35" xfId="0" applyFont="1" applyBorder="1" applyAlignment="1">
      <alignment horizontal="center" vertical="center"/>
    </xf>
    <xf numFmtId="0" fontId="23" fillId="0" borderId="0" xfId="0" applyFont="1" applyAlignment="1">
      <alignment horizontal="right" vertical="center"/>
    </xf>
    <xf numFmtId="3" fontId="54" fillId="0" borderId="35" xfId="0" applyNumberFormat="1" applyFont="1" applyBorder="1" applyAlignment="1">
      <alignment horizontal="center" vertical="center"/>
    </xf>
    <xf numFmtId="0" fontId="17" fillId="0" borderId="0" xfId="0" applyFont="1" applyAlignment="1">
      <alignment horizontal="left" vertical="center"/>
    </xf>
    <xf numFmtId="166" fontId="5" fillId="0" borderId="0" xfId="0" applyNumberFormat="1" applyFont="1"/>
    <xf numFmtId="0" fontId="14" fillId="0" borderId="0" xfId="0" applyFont="1" applyBorder="1" applyAlignment="1">
      <alignment horizontal="left"/>
    </xf>
    <xf numFmtId="0" fontId="5" fillId="0" borderId="0" xfId="0" applyFont="1" applyAlignment="1">
      <alignment horizontal="justify" vertical="center"/>
    </xf>
    <xf numFmtId="0" fontId="7" fillId="3" borderId="36" xfId="0" applyFont="1" applyFill="1" applyBorder="1" applyAlignment="1">
      <alignment horizontal="left" vertical="top" wrapText="1"/>
    </xf>
    <xf numFmtId="0" fontId="7" fillId="3" borderId="41"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43" xfId="0" applyFont="1" applyFill="1" applyBorder="1" applyAlignment="1">
      <alignment horizontal="left" wrapText="1"/>
    </xf>
    <xf numFmtId="0" fontId="60" fillId="4" borderId="36" xfId="0" applyFont="1" applyFill="1" applyBorder="1" applyAlignment="1">
      <alignment horizontal="left" vertical="center" wrapText="1"/>
    </xf>
    <xf numFmtId="0" fontId="60" fillId="4" borderId="41" xfId="0" applyFont="1" applyFill="1" applyBorder="1" applyAlignment="1">
      <alignment horizontal="left" vertical="center" wrapText="1"/>
    </xf>
    <xf numFmtId="0" fontId="5" fillId="0" borderId="0" xfId="0" applyFont="1" applyFill="1"/>
    <xf numFmtId="0" fontId="9" fillId="0" borderId="0" xfId="0" applyFont="1"/>
    <xf numFmtId="0" fontId="61" fillId="0" borderId="0" xfId="3"/>
    <xf numFmtId="0" fontId="61" fillId="0" borderId="0" xfId="3" applyAlignment="1"/>
    <xf numFmtId="0" fontId="59" fillId="0" borderId="0" xfId="0" applyFont="1"/>
    <xf numFmtId="0" fontId="18" fillId="4" borderId="33" xfId="0" applyFont="1" applyFill="1" applyBorder="1" applyAlignment="1">
      <alignment horizontal="center" vertical="center" wrapText="1"/>
    </xf>
    <xf numFmtId="0" fontId="18" fillId="4" borderId="68"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5" fillId="0" borderId="0" xfId="0" applyFont="1"/>
    <xf numFmtId="0" fontId="6" fillId="0" borderId="0" xfId="3" applyFont="1" applyFill="1"/>
    <xf numFmtId="0" fontId="63" fillId="0" borderId="0" xfId="3" applyFont="1" applyFill="1"/>
    <xf numFmtId="0" fontId="10" fillId="0" borderId="9" xfId="0" applyFont="1" applyBorder="1" applyAlignment="1">
      <alignment horizontal="left"/>
    </xf>
    <xf numFmtId="166" fontId="5" fillId="0" borderId="9" xfId="0" applyNumberFormat="1" applyFont="1" applyBorder="1" applyAlignment="1">
      <alignment horizontal="center"/>
    </xf>
    <xf numFmtId="166" fontId="9" fillId="0" borderId="9" xfId="0" applyNumberFormat="1" applyFont="1" applyFill="1" applyBorder="1" applyAlignment="1">
      <alignment horizontal="center"/>
    </xf>
    <xf numFmtId="166" fontId="9" fillId="0" borderId="9" xfId="0" applyNumberFormat="1" applyFont="1" applyBorder="1" applyAlignment="1">
      <alignment horizontal="center"/>
    </xf>
    <xf numFmtId="0" fontId="10" fillId="0" borderId="9" xfId="0" applyFont="1" applyBorder="1" applyAlignment="1">
      <alignment horizontal="center" vertical="center" wrapText="1"/>
    </xf>
    <xf numFmtId="0" fontId="4" fillId="0" borderId="0" xfId="0" applyFont="1" applyFill="1"/>
    <xf numFmtId="0" fontId="5" fillId="0" borderId="0" xfId="0" applyFont="1" applyFill="1" applyAlignment="1">
      <alignment wrapText="1"/>
    </xf>
    <xf numFmtId="0" fontId="17" fillId="0" borderId="0" xfId="0" applyFont="1" applyFill="1"/>
    <xf numFmtId="0" fontId="9" fillId="0" borderId="0" xfId="0" applyFont="1" applyFill="1" applyAlignment="1">
      <alignment wrapText="1"/>
    </xf>
    <xf numFmtId="0" fontId="13" fillId="0" borderId="0" xfId="0" applyFont="1" applyFill="1" applyAlignment="1">
      <alignment horizontal="left" vertical="center"/>
    </xf>
    <xf numFmtId="0" fontId="16" fillId="0" borderId="0" xfId="0" applyFont="1" applyFill="1"/>
    <xf numFmtId="0" fontId="22" fillId="0" borderId="0" xfId="4" applyFont="1" applyFill="1"/>
    <xf numFmtId="0" fontId="20" fillId="0" borderId="0" xfId="4" applyFont="1" applyFill="1"/>
    <xf numFmtId="0" fontId="20" fillId="0" borderId="0" xfId="4" applyFont="1" applyFill="1" applyAlignment="1"/>
    <xf numFmtId="0" fontId="20" fillId="0" borderId="0" xfId="4" applyFont="1" applyFill="1" applyAlignment="1">
      <alignment wrapText="1"/>
    </xf>
    <xf numFmtId="0" fontId="26" fillId="0" borderId="0" xfId="3" applyFont="1" applyFill="1" applyAlignment="1"/>
    <xf numFmtId="0" fontId="29" fillId="0" borderId="0" xfId="4" applyFont="1" applyFill="1"/>
    <xf numFmtId="0" fontId="30" fillId="0" borderId="0" xfId="4" applyFont="1" applyFill="1"/>
    <xf numFmtId="4" fontId="20" fillId="0" borderId="0" xfId="4" applyNumberFormat="1" applyFont="1" applyFill="1" applyAlignment="1">
      <alignment wrapText="1"/>
    </xf>
    <xf numFmtId="167" fontId="20" fillId="0" borderId="0" xfId="4" applyNumberFormat="1" applyFont="1" applyFill="1" applyAlignment="1">
      <alignment wrapText="1"/>
    </xf>
    <xf numFmtId="0" fontId="20" fillId="0" borderId="0" xfId="4" applyNumberFormat="1" applyFont="1" applyFill="1" applyAlignment="1">
      <alignment wrapText="1"/>
    </xf>
    <xf numFmtId="166" fontId="20" fillId="0" borderId="0" xfId="4" applyNumberFormat="1" applyFont="1" applyFill="1" applyAlignment="1">
      <alignment wrapText="1"/>
    </xf>
    <xf numFmtId="167" fontId="20" fillId="0" borderId="9" xfId="2" applyNumberFormat="1" applyFont="1" applyFill="1" applyBorder="1" applyAlignment="1" applyProtection="1">
      <alignment horizontal="center"/>
    </xf>
    <xf numFmtId="164" fontId="20" fillId="0" borderId="9" xfId="1" applyNumberFormat="1" applyFont="1" applyBorder="1" applyAlignment="1">
      <alignment horizontal="center"/>
    </xf>
    <xf numFmtId="9" fontId="20" fillId="0" borderId="9" xfId="1" applyFont="1" applyBorder="1" applyAlignment="1">
      <alignment horizontal="center"/>
    </xf>
    <xf numFmtId="167" fontId="20" fillId="0" borderId="9" xfId="2" applyNumberFormat="1" applyFont="1" applyFill="1" applyBorder="1" applyAlignment="1" applyProtection="1">
      <alignment horizontal="center" vertical="center"/>
    </xf>
    <xf numFmtId="167" fontId="20" fillId="0" borderId="9" xfId="4" applyNumberFormat="1" applyFont="1" applyBorder="1" applyAlignment="1">
      <alignment horizontal="center" vertical="center"/>
    </xf>
    <xf numFmtId="164" fontId="23" fillId="0" borderId="9" xfId="5" applyNumberFormat="1" applyFont="1" applyBorder="1" applyAlignment="1">
      <alignment horizontal="center" vertical="center"/>
    </xf>
    <xf numFmtId="0" fontId="20" fillId="0" borderId="9" xfId="4" applyFont="1" applyBorder="1" applyAlignment="1">
      <alignment horizontal="center" vertical="center"/>
    </xf>
    <xf numFmtId="164" fontId="20" fillId="0" borderId="9" xfId="4" applyNumberFormat="1" applyFont="1" applyBorder="1" applyAlignment="1">
      <alignment horizontal="center" vertical="center"/>
    </xf>
    <xf numFmtId="0" fontId="19" fillId="0" borderId="9" xfId="2" applyNumberFormat="1" applyFont="1" applyFill="1" applyBorder="1" applyAlignment="1" applyProtection="1">
      <alignment horizontal="center" vertical="center"/>
    </xf>
    <xf numFmtId="167" fontId="20" fillId="0" borderId="9" xfId="4" applyNumberFormat="1" applyFont="1" applyBorder="1" applyAlignment="1">
      <alignment horizontal="right" vertical="center"/>
    </xf>
    <xf numFmtId="0" fontId="34" fillId="0" borderId="0" xfId="0" applyFont="1" applyFill="1" applyAlignment="1"/>
    <xf numFmtId="0" fontId="36" fillId="0" borderId="0" xfId="0" applyFont="1" applyFill="1"/>
    <xf numFmtId="0" fontId="37" fillId="0" borderId="0" xfId="0" applyFont="1" applyFill="1"/>
    <xf numFmtId="0" fontId="37" fillId="0" borderId="0" xfId="0" applyFont="1" applyFill="1" applyAlignment="1"/>
    <xf numFmtId="3" fontId="5" fillId="0" borderId="64" xfId="0" applyNumberFormat="1" applyFont="1" applyBorder="1" applyAlignment="1">
      <alignment horizontal="center" vertical="center" wrapText="1"/>
    </xf>
    <xf numFmtId="0" fontId="5" fillId="0" borderId="64" xfId="0" applyFont="1" applyBorder="1" applyAlignment="1">
      <alignment horizontal="center" vertical="center" wrapText="1"/>
    </xf>
    <xf numFmtId="3" fontId="10" fillId="0" borderId="64" xfId="0" applyNumberFormat="1" applyFont="1" applyBorder="1" applyAlignment="1">
      <alignment horizontal="center" vertical="center" wrapText="1"/>
    </xf>
    <xf numFmtId="0" fontId="10" fillId="0" borderId="64" xfId="0" applyFont="1" applyBorder="1" applyAlignment="1">
      <alignment horizontal="center" vertical="center" wrapText="1"/>
    </xf>
    <xf numFmtId="0" fontId="5" fillId="0" borderId="9" xfId="0" applyFont="1" applyBorder="1" applyAlignment="1">
      <alignment horizontal="center" vertical="center" wrapText="1"/>
    </xf>
    <xf numFmtId="3" fontId="5" fillId="0" borderId="9" xfId="0" applyNumberFormat="1" applyFont="1" applyBorder="1" applyAlignment="1">
      <alignment horizontal="center"/>
    </xf>
    <xf numFmtId="3" fontId="10" fillId="0" borderId="64" xfId="0" applyNumberFormat="1" applyFont="1" applyBorder="1" applyAlignment="1">
      <alignment horizontal="center" vertical="center"/>
    </xf>
    <xf numFmtId="0" fontId="10" fillId="0" borderId="64" xfId="0" applyFont="1" applyBorder="1" applyAlignment="1">
      <alignment horizontal="center" vertical="center"/>
    </xf>
    <xf numFmtId="3" fontId="5" fillId="0" borderId="64" xfId="0" applyNumberFormat="1" applyFont="1" applyBorder="1" applyAlignment="1">
      <alignment horizontal="center" vertical="center"/>
    </xf>
    <xf numFmtId="0" fontId="5" fillId="0" borderId="64" xfId="0" applyFont="1" applyBorder="1" applyAlignment="1">
      <alignment horizontal="center" vertical="center"/>
    </xf>
    <xf numFmtId="0" fontId="10" fillId="0" borderId="9" xfId="0" applyFont="1" applyFill="1" applyBorder="1" applyAlignment="1">
      <alignment horizontal="center" vertical="center" wrapText="1"/>
    </xf>
    <xf numFmtId="166" fontId="5" fillId="0" borderId="9" xfId="0" applyNumberFormat="1" applyFont="1" applyFill="1" applyBorder="1" applyAlignment="1">
      <alignment horizontal="center"/>
    </xf>
    <xf numFmtId="2" fontId="5" fillId="0" borderId="9" xfId="0" applyNumberFormat="1" applyFont="1" applyFill="1" applyBorder="1" applyAlignment="1">
      <alignment horizontal="center"/>
    </xf>
    <xf numFmtId="0" fontId="5" fillId="0" borderId="9" xfId="0" applyFont="1" applyFill="1" applyBorder="1" applyAlignment="1">
      <alignment horizontal="center"/>
    </xf>
    <xf numFmtId="0" fontId="4" fillId="0" borderId="0" xfId="0" applyFont="1" applyFill="1" applyAlignment="1"/>
    <xf numFmtId="0" fontId="13" fillId="0" borderId="0" xfId="0" applyFont="1" applyFill="1" applyBorder="1"/>
    <xf numFmtId="0" fontId="33" fillId="0" borderId="0" xfId="0" applyFont="1" applyFill="1"/>
    <xf numFmtId="0" fontId="10" fillId="0" borderId="8" xfId="0" applyFont="1" applyBorder="1" applyAlignment="1">
      <alignment horizontal="center" vertical="center"/>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3" fontId="5" fillId="0" borderId="9" xfId="0" applyNumberFormat="1" applyFont="1" applyBorder="1" applyAlignment="1">
      <alignment horizontal="center" vertical="center"/>
    </xf>
    <xf numFmtId="0" fontId="9" fillId="0" borderId="9" xfId="7" applyFont="1" applyFill="1" applyBorder="1" applyAlignment="1" applyProtection="1">
      <alignment vertical="center"/>
      <protection hidden="1"/>
    </xf>
    <xf numFmtId="0" fontId="10" fillId="0" borderId="9" xfId="0" applyFont="1" applyBorder="1" applyAlignment="1">
      <alignment horizontal="center" vertical="center"/>
    </xf>
    <xf numFmtId="2" fontId="5" fillId="0" borderId="9" xfId="0" applyNumberFormat="1" applyFont="1" applyBorder="1" applyAlignment="1">
      <alignment horizontal="center" vertical="center"/>
    </xf>
    <xf numFmtId="0" fontId="10" fillId="0" borderId="9" xfId="0" applyFont="1" applyBorder="1" applyAlignment="1">
      <alignment horizontal="left" vertical="center"/>
    </xf>
    <xf numFmtId="0" fontId="64" fillId="0" borderId="0" xfId="0" applyNumberFormat="1" applyFont="1" applyBorder="1"/>
    <xf numFmtId="0" fontId="64" fillId="0" borderId="0" xfId="0" applyFont="1" applyBorder="1"/>
    <xf numFmtId="0" fontId="64" fillId="0" borderId="0" xfId="14" applyNumberFormat="1" applyFont="1" applyBorder="1"/>
    <xf numFmtId="0" fontId="64" fillId="0" borderId="9" xfId="0" applyFont="1" applyBorder="1"/>
    <xf numFmtId="0" fontId="64" fillId="0" borderId="9" xfId="0" applyNumberFormat="1" applyFont="1" applyBorder="1"/>
    <xf numFmtId="0" fontId="10" fillId="0" borderId="9" xfId="0" applyNumberFormat="1" applyFont="1" applyBorder="1" applyAlignment="1">
      <alignment horizontal="center"/>
    </xf>
    <xf numFmtId="1" fontId="5" fillId="0" borderId="9" xfId="14" applyNumberFormat="1" applyFont="1" applyBorder="1" applyAlignment="1">
      <alignment horizontal="center"/>
    </xf>
    <xf numFmtId="0" fontId="65" fillId="0" borderId="9" xfId="0" applyNumberFormat="1" applyFont="1" applyBorder="1" applyAlignment="1">
      <alignment horizontal="center" vertical="center"/>
    </xf>
    <xf numFmtId="10" fontId="64" fillId="0" borderId="9" xfId="1" applyNumberFormat="1" applyFont="1" applyBorder="1" applyAlignment="1">
      <alignment horizontal="center" vertical="center"/>
    </xf>
    <xf numFmtId="9" fontId="64" fillId="0" borderId="9" xfId="1" applyFont="1" applyBorder="1" applyAlignment="1">
      <alignment horizontal="center" vertical="center"/>
    </xf>
    <xf numFmtId="0" fontId="12" fillId="0" borderId="34" xfId="0" applyFont="1" applyBorder="1" applyAlignment="1">
      <alignment horizontal="left" wrapText="1"/>
    </xf>
    <xf numFmtId="0" fontId="5" fillId="0" borderId="35" xfId="0" applyFont="1" applyBorder="1" applyAlignment="1">
      <alignment horizontal="center" wrapText="1"/>
    </xf>
    <xf numFmtId="0" fontId="5" fillId="0" borderId="9" xfId="0" applyFont="1" applyBorder="1" applyAlignment="1">
      <alignment horizontal="center" vertical="center"/>
    </xf>
    <xf numFmtId="10" fontId="5" fillId="0" borderId="9" xfId="1" applyNumberFormat="1" applyFont="1" applyBorder="1" applyAlignment="1">
      <alignment horizontal="center" vertical="center"/>
    </xf>
    <xf numFmtId="0" fontId="5" fillId="0" borderId="0" xfId="0" applyFont="1" applyFill="1" applyAlignment="1">
      <alignment horizontal="left"/>
    </xf>
    <xf numFmtId="0" fontId="10" fillId="0" borderId="9" xfId="0" applyFont="1" applyBorder="1" applyAlignment="1" applyProtection="1">
      <alignment horizontal="center" vertical="center"/>
      <protection locked="0"/>
    </xf>
    <xf numFmtId="0" fontId="5" fillId="0" borderId="9" xfId="0" applyNumberFormat="1" applyFont="1" applyBorder="1" applyAlignment="1" applyProtection="1">
      <alignment horizontal="center" vertical="center"/>
      <protection locked="0"/>
    </xf>
    <xf numFmtId="0" fontId="5" fillId="0" borderId="0" xfId="0" applyFont="1" applyFill="1" applyProtection="1">
      <protection locked="0"/>
    </xf>
    <xf numFmtId="0" fontId="18" fillId="4" borderId="32" xfId="0" applyFont="1" applyFill="1" applyBorder="1" applyAlignment="1">
      <alignment horizontal="justify" vertical="center" wrapText="1"/>
    </xf>
    <xf numFmtId="0" fontId="5" fillId="3" borderId="41" xfId="0" applyFont="1" applyFill="1" applyBorder="1" applyAlignment="1">
      <alignment horizontal="justify" vertical="center" wrapText="1"/>
    </xf>
    <xf numFmtId="0" fontId="5" fillId="3" borderId="34" xfId="0" applyFont="1" applyFill="1" applyBorder="1" applyAlignment="1">
      <alignment horizontal="justify" vertical="center" wrapText="1"/>
    </xf>
    <xf numFmtId="0" fontId="12" fillId="0" borderId="34" xfId="0" applyFont="1" applyBorder="1" applyAlignment="1">
      <alignment horizontal="justify" vertical="center" wrapText="1"/>
    </xf>
    <xf numFmtId="49" fontId="5" fillId="0" borderId="35" xfId="0" applyNumberFormat="1" applyFont="1" applyBorder="1" applyAlignment="1">
      <alignment horizontal="center" vertical="center"/>
    </xf>
    <xf numFmtId="0" fontId="17" fillId="0" borderId="0" xfId="0" applyFont="1"/>
    <xf numFmtId="0" fontId="10" fillId="0" borderId="25" xfId="0" applyFont="1" applyBorder="1" applyAlignment="1">
      <alignment horizontal="center"/>
    </xf>
    <xf numFmtId="0" fontId="10" fillId="0" borderId="24" xfId="0" applyFont="1" applyBorder="1" applyAlignment="1">
      <alignment horizontal="center"/>
    </xf>
    <xf numFmtId="0" fontId="17" fillId="0" borderId="25" xfId="2" applyNumberFormat="1" applyFont="1" applyFill="1" applyBorder="1" applyAlignment="1" applyProtection="1">
      <alignment horizontal="center" wrapText="1"/>
    </xf>
    <xf numFmtId="0" fontId="17" fillId="0" borderId="24" xfId="2" applyNumberFormat="1" applyFont="1" applyFill="1" applyBorder="1" applyAlignment="1" applyProtection="1">
      <alignment horizontal="center" wrapText="1"/>
    </xf>
    <xf numFmtId="0" fontId="11" fillId="4" borderId="36"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8" fillId="4" borderId="37"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42"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43" xfId="0" applyFont="1" applyFill="1" applyBorder="1" applyAlignment="1">
      <alignment horizontal="center" vertical="center"/>
    </xf>
    <xf numFmtId="0" fontId="18" fillId="4" borderId="40" xfId="0" applyFont="1" applyFill="1" applyBorder="1" applyAlignment="1">
      <alignment horizontal="center" vertical="center"/>
    </xf>
    <xf numFmtId="0" fontId="18" fillId="4" borderId="57" xfId="0" applyFont="1" applyFill="1" applyBorder="1" applyAlignment="1">
      <alignment horizontal="center" vertical="center"/>
    </xf>
    <xf numFmtId="0" fontId="10" fillId="3" borderId="36" xfId="0" applyFont="1" applyFill="1" applyBorder="1" applyAlignment="1">
      <alignment horizontal="justify" vertical="center"/>
    </xf>
    <xf numFmtId="0" fontId="10" fillId="3" borderId="34" xfId="0" applyFont="1" applyFill="1" applyBorder="1" applyAlignment="1">
      <alignment horizontal="justify" vertical="center"/>
    </xf>
    <xf numFmtId="0" fontId="18" fillId="4" borderId="46" xfId="0" applyFont="1" applyFill="1" applyBorder="1" applyAlignment="1">
      <alignment horizontal="center" vertical="center"/>
    </xf>
    <xf numFmtId="0" fontId="18" fillId="4" borderId="47" xfId="0" applyFont="1" applyFill="1" applyBorder="1" applyAlignment="1">
      <alignment horizontal="center" vertical="center"/>
    </xf>
    <xf numFmtId="0" fontId="18" fillId="4" borderId="48"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49"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58" xfId="0" applyFont="1" applyFill="1" applyBorder="1" applyAlignment="1">
      <alignment horizontal="center" vertical="center"/>
    </xf>
    <xf numFmtId="0" fontId="5" fillId="3" borderId="36" xfId="0" applyFont="1" applyFill="1" applyBorder="1" applyAlignment="1">
      <alignment horizontal="justify" vertical="center"/>
    </xf>
    <xf numFmtId="0" fontId="5" fillId="3" borderId="34" xfId="0" applyFont="1" applyFill="1" applyBorder="1" applyAlignment="1">
      <alignment horizontal="justify" vertical="center"/>
    </xf>
    <xf numFmtId="0" fontId="18" fillId="4" borderId="55"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59" xfId="0" applyFont="1" applyFill="1" applyBorder="1" applyAlignment="1">
      <alignment horizontal="center" vertical="center" wrapText="1"/>
    </xf>
    <xf numFmtId="0" fontId="18" fillId="4" borderId="6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11" fillId="4" borderId="64" xfId="0" applyFont="1" applyFill="1" applyBorder="1" applyAlignment="1">
      <alignment horizontal="center" vertical="center" wrapText="1"/>
    </xf>
    <xf numFmtId="0" fontId="11" fillId="4" borderId="64" xfId="0" applyFont="1" applyFill="1" applyBorder="1" applyAlignment="1">
      <alignment horizontal="center" vertical="center"/>
    </xf>
    <xf numFmtId="0" fontId="20" fillId="0" borderId="64" xfId="0" applyFont="1" applyFill="1" applyBorder="1" applyAlignment="1">
      <alignment horizontal="left" vertical="center"/>
    </xf>
    <xf numFmtId="0" fontId="28" fillId="0" borderId="66" xfId="0" applyFont="1" applyBorder="1" applyAlignment="1">
      <alignment horizontal="left" vertical="center"/>
    </xf>
    <xf numFmtId="0" fontId="28" fillId="0" borderId="65" xfId="0" applyFont="1" applyBorder="1" applyAlignment="1">
      <alignment horizontal="left" vertical="center"/>
    </xf>
    <xf numFmtId="0" fontId="28" fillId="0" borderId="67" xfId="0" applyFont="1" applyBorder="1" applyAlignment="1">
      <alignment horizontal="left" vertical="center"/>
    </xf>
    <xf numFmtId="0" fontId="31" fillId="4" borderId="64"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34" fillId="0" borderId="0" xfId="0" applyFont="1" applyAlignment="1">
      <alignment horizontal="center" vertical="center" wrapText="1"/>
    </xf>
    <xf numFmtId="0" fontId="36" fillId="0" borderId="26" xfId="8" applyFont="1" applyFill="1" applyBorder="1" applyAlignment="1">
      <alignment horizontal="center" vertical="center"/>
    </xf>
    <xf numFmtId="0" fontId="36" fillId="0" borderId="27" xfId="8" applyFont="1" applyFill="1" applyBorder="1" applyAlignment="1">
      <alignment horizontal="center" vertical="center"/>
    </xf>
    <xf numFmtId="0" fontId="34" fillId="0" borderId="0" xfId="0" applyFont="1" applyAlignment="1">
      <alignment horizontal="center"/>
    </xf>
    <xf numFmtId="0" fontId="18" fillId="4" borderId="64"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0" borderId="33" xfId="0" applyFont="1" applyBorder="1" applyAlignment="1">
      <alignment horizontal="left" vertical="center" wrapText="1"/>
    </xf>
    <xf numFmtId="0" fontId="18" fillId="4" borderId="36" xfId="0" applyFont="1" applyFill="1" applyBorder="1" applyAlignment="1">
      <alignment horizontal="center" vertical="center"/>
    </xf>
    <xf numFmtId="0" fontId="18" fillId="4" borderId="34" xfId="0" applyFont="1" applyFill="1" applyBorder="1" applyAlignment="1">
      <alignment horizontal="center" vertical="center"/>
    </xf>
    <xf numFmtId="0" fontId="18" fillId="4" borderId="69" xfId="0" applyFont="1" applyFill="1" applyBorder="1" applyAlignment="1">
      <alignment horizontal="center" vertical="center"/>
    </xf>
    <xf numFmtId="0" fontId="18" fillId="4" borderId="33" xfId="0" applyFont="1" applyFill="1" applyBorder="1" applyAlignment="1">
      <alignment horizontal="center" vertical="center"/>
    </xf>
    <xf numFmtId="0" fontId="18" fillId="4" borderId="64"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45" fillId="4" borderId="69" xfId="0" applyFont="1" applyFill="1" applyBorder="1" applyAlignment="1">
      <alignment horizontal="center" vertical="center"/>
    </xf>
    <xf numFmtId="0" fontId="45" fillId="4" borderId="70" xfId="0" applyFont="1" applyFill="1" applyBorder="1" applyAlignment="1">
      <alignment horizontal="center" vertical="center"/>
    </xf>
    <xf numFmtId="0" fontId="45" fillId="4" borderId="33" xfId="0" applyFont="1" applyFill="1" applyBorder="1" applyAlignment="1">
      <alignment horizontal="center" vertical="center"/>
    </xf>
    <xf numFmtId="0" fontId="18" fillId="4" borderId="36" xfId="0" applyFont="1" applyFill="1" applyBorder="1" applyAlignment="1">
      <alignment horizontal="left" vertical="center" wrapText="1"/>
    </xf>
    <xf numFmtId="0" fontId="18" fillId="4" borderId="34" xfId="0" applyFont="1" applyFill="1" applyBorder="1" applyAlignment="1">
      <alignment horizontal="left" vertical="center" wrapText="1"/>
    </xf>
    <xf numFmtId="0" fontId="18" fillId="4" borderId="41" xfId="0" applyFont="1" applyFill="1" applyBorder="1" applyAlignment="1">
      <alignment horizontal="center" vertical="center"/>
    </xf>
    <xf numFmtId="0" fontId="18" fillId="4" borderId="70" xfId="0" applyFont="1" applyFill="1" applyBorder="1" applyAlignment="1">
      <alignment horizontal="center" vertical="center"/>
    </xf>
    <xf numFmtId="0" fontId="5" fillId="0" borderId="71" xfId="0" applyFont="1" applyBorder="1" applyAlignment="1">
      <alignment horizontal="justify" vertical="center"/>
    </xf>
    <xf numFmtId="0" fontId="5" fillId="0" borderId="70" xfId="0" applyFont="1" applyBorder="1" applyAlignment="1">
      <alignment horizontal="justify" vertical="center"/>
    </xf>
    <xf numFmtId="0" fontId="5" fillId="0" borderId="33" xfId="0" applyFont="1" applyBorder="1" applyAlignment="1">
      <alignment horizontal="justify" vertical="center"/>
    </xf>
    <xf numFmtId="0" fontId="34" fillId="4" borderId="36" xfId="0" applyFont="1" applyFill="1" applyBorder="1" applyAlignment="1">
      <alignment vertical="center"/>
    </xf>
    <xf numFmtId="0" fontId="34" fillId="4" borderId="34" xfId="0" applyFont="1" applyFill="1" applyBorder="1" applyAlignment="1">
      <alignment vertical="center"/>
    </xf>
    <xf numFmtId="0" fontId="18" fillId="4" borderId="69"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6" xfId="0" applyFont="1" applyFill="1" applyBorder="1" applyAlignment="1">
      <alignment horizontal="left" vertical="center"/>
    </xf>
    <xf numFmtId="0" fontId="18" fillId="4" borderId="34" xfId="0" applyFont="1" applyFill="1" applyBorder="1" applyAlignment="1">
      <alignment horizontal="left" vertical="center"/>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3" fontId="5" fillId="0" borderId="36" xfId="0" applyNumberFormat="1" applyFont="1" applyBorder="1" applyAlignment="1">
      <alignment horizontal="center" vertical="center" wrapText="1"/>
    </xf>
    <xf numFmtId="3" fontId="5" fillId="0" borderId="34" xfId="0" applyNumberFormat="1" applyFont="1" applyBorder="1" applyAlignment="1">
      <alignment horizontal="center" vertical="center" wrapText="1"/>
    </xf>
    <xf numFmtId="0" fontId="11" fillId="4" borderId="69"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69" xfId="0" applyFont="1" applyFill="1" applyBorder="1" applyAlignment="1">
      <alignment horizontal="center" vertical="center"/>
    </xf>
    <xf numFmtId="0" fontId="11" fillId="4" borderId="33"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70" xfId="0" applyFont="1" applyFill="1" applyBorder="1" applyAlignment="1">
      <alignment horizontal="center" vertical="center"/>
    </xf>
    <xf numFmtId="0" fontId="45" fillId="4" borderId="36" xfId="0" applyFont="1" applyFill="1" applyBorder="1" applyAlignment="1">
      <alignment horizontal="center" vertical="center"/>
    </xf>
    <xf numFmtId="0" fontId="45" fillId="4" borderId="34" xfId="0" applyFont="1" applyFill="1" applyBorder="1" applyAlignment="1">
      <alignment horizontal="center" vertical="center"/>
    </xf>
    <xf numFmtId="0" fontId="18" fillId="4" borderId="70" xfId="0" applyFont="1" applyFill="1" applyBorder="1" applyAlignment="1">
      <alignment horizontal="center" vertical="center" wrapText="1"/>
    </xf>
    <xf numFmtId="0" fontId="53" fillId="0" borderId="36" xfId="0" applyFont="1" applyBorder="1" applyAlignment="1">
      <alignment horizontal="center" vertical="center" wrapText="1"/>
    </xf>
    <xf numFmtId="0" fontId="53" fillId="0" borderId="34" xfId="0" applyFont="1" applyBorder="1" applyAlignment="1">
      <alignment horizontal="center" vertical="center" wrapText="1"/>
    </xf>
    <xf numFmtId="0" fontId="54" fillId="0" borderId="36" xfId="0" applyFont="1" applyBorder="1" applyAlignment="1">
      <alignment horizontal="center" vertical="center" wrapText="1"/>
    </xf>
    <xf numFmtId="0" fontId="54" fillId="0" borderId="34"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34" xfId="0" applyFont="1" applyBorder="1" applyAlignment="1">
      <alignment horizontal="center" vertical="center" wrapText="1"/>
    </xf>
    <xf numFmtId="0" fontId="11" fillId="4" borderId="37"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38" xfId="0" applyFont="1" applyFill="1" applyBorder="1" applyAlignment="1">
      <alignment horizontal="center" vertical="center"/>
    </xf>
    <xf numFmtId="0" fontId="18" fillId="4" borderId="37" xfId="0" applyFont="1" applyFill="1" applyBorder="1" applyAlignment="1">
      <alignment horizontal="center" vertical="center" wrapText="1"/>
    </xf>
    <xf numFmtId="0" fontId="18" fillId="4" borderId="68"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34" xfId="0" applyFont="1" applyFill="1" applyBorder="1" applyAlignment="1">
      <alignment horizontal="center" vertical="center" wrapText="1"/>
    </xf>
    <xf numFmtId="4" fontId="12" fillId="3" borderId="36" xfId="0" applyNumberFormat="1" applyFont="1" applyFill="1" applyBorder="1" applyAlignment="1">
      <alignment horizontal="center" vertical="center" wrapText="1"/>
    </xf>
    <xf numFmtId="4" fontId="12" fillId="3" borderId="41" xfId="0" applyNumberFormat="1" applyFont="1" applyFill="1" applyBorder="1" applyAlignment="1">
      <alignment horizontal="center" vertical="center" wrapText="1"/>
    </xf>
    <xf numFmtId="4" fontId="12" fillId="3" borderId="34" xfId="0" applyNumberFormat="1" applyFont="1" applyFill="1" applyBorder="1" applyAlignment="1">
      <alignment horizontal="center" vertical="center" wrapText="1"/>
    </xf>
    <xf numFmtId="0" fontId="12" fillId="3" borderId="36"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36" xfId="0" applyFont="1" applyFill="1" applyBorder="1" applyAlignment="1">
      <alignment horizontal="left" wrapText="1"/>
    </xf>
    <xf numFmtId="0" fontId="12" fillId="3" borderId="41" xfId="0" applyFont="1" applyFill="1" applyBorder="1" applyAlignment="1">
      <alignment horizontal="left" wrapText="1"/>
    </xf>
    <xf numFmtId="0" fontId="12" fillId="3" borderId="34" xfId="0" applyFont="1" applyFill="1" applyBorder="1" applyAlignment="1">
      <alignment horizontal="left" wrapText="1"/>
    </xf>
    <xf numFmtId="0" fontId="60" fillId="4" borderId="36" xfId="0" applyFont="1" applyFill="1" applyBorder="1" applyAlignment="1">
      <alignment horizontal="center" vertical="center" wrapText="1"/>
    </xf>
    <xf numFmtId="0" fontId="60" fillId="4" borderId="41" xfId="0" applyFont="1" applyFill="1" applyBorder="1" applyAlignment="1">
      <alignment horizontal="center" vertical="center" wrapText="1"/>
    </xf>
    <xf numFmtId="0" fontId="60" fillId="4" borderId="38" xfId="0" applyFont="1" applyFill="1" applyBorder="1" applyAlignment="1">
      <alignment horizontal="left" vertical="center" wrapText="1"/>
    </xf>
    <xf numFmtId="0" fontId="60" fillId="4" borderId="0" xfId="0" applyFont="1" applyFill="1" applyBorder="1" applyAlignment="1">
      <alignment horizontal="left" vertical="center" wrapText="1"/>
    </xf>
    <xf numFmtId="0" fontId="60" fillId="4" borderId="34" xfId="0" applyFont="1" applyFill="1" applyBorder="1" applyAlignment="1">
      <alignment horizontal="center" vertical="center" wrapText="1"/>
    </xf>
    <xf numFmtId="0" fontId="7" fillId="0" borderId="69" xfId="0" applyFont="1" applyFill="1" applyBorder="1" applyAlignment="1">
      <alignment horizontal="left" vertical="center"/>
    </xf>
    <xf numFmtId="0" fontId="7" fillId="0" borderId="70" xfId="0" applyFont="1" applyFill="1" applyBorder="1" applyAlignment="1">
      <alignment horizontal="left" vertical="center"/>
    </xf>
    <xf numFmtId="0" fontId="7" fillId="0" borderId="38" xfId="0" applyFont="1" applyFill="1" applyBorder="1" applyAlignment="1">
      <alignment horizontal="left" vertical="center"/>
    </xf>
    <xf numFmtId="0" fontId="7" fillId="0" borderId="68" xfId="0" applyFont="1" applyFill="1" applyBorder="1" applyAlignment="1">
      <alignment horizontal="left" vertical="center"/>
    </xf>
    <xf numFmtId="0" fontId="12" fillId="3" borderId="0" xfId="0" applyFont="1" applyFill="1" applyBorder="1" applyAlignment="1">
      <alignment horizontal="left" vertical="center" wrapText="1"/>
    </xf>
  </cellXfs>
  <cellStyles count="17">
    <cellStyle name="Comma" xfId="12"/>
    <cellStyle name="Comma [0]" xfId="13"/>
    <cellStyle name="Currency" xfId="10"/>
    <cellStyle name="Currency [0]" xfId="11"/>
    <cellStyle name="Čiarka" xfId="14" builtinId="3"/>
    <cellStyle name="Hypertextové prepojenie" xfId="3" builtinId="8" customBuiltin="1"/>
    <cellStyle name="Normal" xfId="2"/>
    <cellStyle name="Normal_Tab4" xfId="7"/>
    <cellStyle name="Normálne" xfId="0" builtinId="0"/>
    <cellStyle name="Normálne 2" xfId="4"/>
    <cellStyle name="normálne 2 2" xfId="8"/>
    <cellStyle name="normální_MIERA1_2" xfId="6"/>
    <cellStyle name="Percent" xfId="9"/>
    <cellStyle name="Percentá" xfId="1" builtinId="5"/>
    <cellStyle name="Percentá 2" xfId="5"/>
    <cellStyle name="Použité hypertextové prepojenie" xfId="16" builtinId="9" customBuiltin="1"/>
    <cellStyle name="sprava tab1" xfId="15"/>
  </cellStyles>
  <dxfs count="1">
    <dxf>
      <font>
        <color rgb="FF9C0006"/>
      </font>
      <fill>
        <patternFill>
          <bgColor rgb="FFFFC7CE"/>
        </patternFill>
      </fill>
    </dxf>
  </dxfs>
  <tableStyles count="0" defaultTableStyle="TableStyleMedium2" defaultPivotStyle="PivotStyleLight16"/>
  <colors>
    <mruColors>
      <color rgb="FFE593AA"/>
      <color rgb="FFE85E89"/>
      <color rgb="FFFAACBF"/>
      <color rgb="FFE02C64"/>
      <color rgb="FFB7194A"/>
      <color rgb="FFE85E86"/>
      <color rgb="FF146487"/>
      <color rgb="FFF56487"/>
      <color rgb="FFF564AA"/>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'K1.1 Vývoj HDP'!$E$20</c:f>
              <c:strCache>
                <c:ptCount val="1"/>
                <c:pt idx="0">
                  <c:v>HDP v b.c. (mld. €)</c:v>
                </c:pt>
              </c:strCache>
            </c:strRef>
          </c:tx>
          <c:spPr>
            <a:ln w="22225">
              <a:solidFill>
                <a:srgbClr val="B7194A"/>
              </a:solidFill>
            </a:ln>
          </c:spPr>
          <c:marker>
            <c:symbol val="none"/>
          </c:marker>
          <c:cat>
            <c:numRef>
              <c:f>'K1.1 Vývoj HDP'!$D$21:$D$29</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'K1.1 Vývoj HDP'!$E$21:$E$29</c:f>
              <c:numCache>
                <c:formatCode>General</c:formatCode>
                <c:ptCount val="9"/>
                <c:pt idx="0">
                  <c:v>67.599999999999994</c:v>
                </c:pt>
                <c:pt idx="1">
                  <c:v>70.599999999999994</c:v>
                </c:pt>
                <c:pt idx="2">
                  <c:v>72.7</c:v>
                </c:pt>
                <c:pt idx="3">
                  <c:v>74.2</c:v>
                </c:pt>
                <c:pt idx="4">
                  <c:v>76.099999999999994</c:v>
                </c:pt>
                <c:pt idx="5">
                  <c:v>79.099999999999994</c:v>
                </c:pt>
                <c:pt idx="6">
                  <c:v>81.2</c:v>
                </c:pt>
                <c:pt idx="7" formatCode="0.0">
                  <c:v>84.9</c:v>
                </c:pt>
                <c:pt idx="8" formatCode="0.0">
                  <c:v>90.2</c:v>
                </c:pt>
              </c:numCache>
            </c:numRef>
          </c:val>
          <c:smooth val="0"/>
          <c:extLst xmlns:c16r2="http://schemas.microsoft.com/office/drawing/2015/06/chart">
            <c:ext xmlns:c16="http://schemas.microsoft.com/office/drawing/2014/chart" uri="{C3380CC4-5D6E-409C-BE32-E72D297353CC}">
              <c16:uniqueId val="{00000000-3DD7-47E5-A2FC-EC1193F45E08}"/>
            </c:ext>
          </c:extLst>
        </c:ser>
        <c:ser>
          <c:idx val="1"/>
          <c:order val="1"/>
          <c:tx>
            <c:strRef>
              <c:f>'K1.1 Vývoj HDP'!$F$20</c:f>
              <c:strCache>
                <c:ptCount val="1"/>
                <c:pt idx="0">
                  <c:v>HDP v s.c. 2010 (mld. €)</c:v>
                </c:pt>
              </c:strCache>
            </c:strRef>
          </c:tx>
          <c:spPr>
            <a:ln w="22225">
              <a:solidFill>
                <a:srgbClr val="E02C64"/>
              </a:solidFill>
              <a:prstDash val="dash"/>
            </a:ln>
          </c:spPr>
          <c:marker>
            <c:symbol val="none"/>
          </c:marker>
          <c:cat>
            <c:numRef>
              <c:f>'K1.1 Vývoj HDP'!$D$21:$D$29</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'K1.1 Vývoj HDP'!$F$21:$F$29</c:f>
              <c:numCache>
                <c:formatCode>General</c:formatCode>
                <c:ptCount val="9"/>
                <c:pt idx="0">
                  <c:v>67.599999999999994</c:v>
                </c:pt>
                <c:pt idx="1">
                  <c:v>69.5</c:v>
                </c:pt>
                <c:pt idx="2">
                  <c:v>70.599999999999994</c:v>
                </c:pt>
                <c:pt idx="3">
                  <c:v>71.7</c:v>
                </c:pt>
                <c:pt idx="4">
                  <c:v>73.7</c:v>
                </c:pt>
                <c:pt idx="5">
                  <c:v>76.7</c:v>
                </c:pt>
                <c:pt idx="6" formatCode="0.0">
                  <c:v>79.099999999999994</c:v>
                </c:pt>
                <c:pt idx="7">
                  <c:v>81.7</c:v>
                </c:pt>
                <c:pt idx="8" formatCode="0.0">
                  <c:v>85</c:v>
                </c:pt>
              </c:numCache>
            </c:numRef>
          </c:val>
          <c:smooth val="0"/>
          <c:extLst xmlns:c16r2="http://schemas.microsoft.com/office/drawing/2015/06/char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271835728"/>
        <c:axId val="228843736"/>
      </c:lineChart>
      <c:catAx>
        <c:axId val="271835728"/>
        <c:scaling>
          <c:orientation val="minMax"/>
        </c:scaling>
        <c:delete val="0"/>
        <c:axPos val="b"/>
        <c:numFmt formatCode="General" sourceLinked="1"/>
        <c:majorTickMark val="out"/>
        <c:minorTickMark val="none"/>
        <c:tickLblPos val="nextTo"/>
        <c:crossAx val="228843736"/>
        <c:crosses val="autoZero"/>
        <c:auto val="1"/>
        <c:lblAlgn val="ctr"/>
        <c:lblOffset val="100"/>
        <c:noMultiLvlLbl val="0"/>
      </c:catAx>
      <c:valAx>
        <c:axId val="228843736"/>
        <c:scaling>
          <c:orientation val="minMax"/>
          <c:max val="92"/>
          <c:min val="65"/>
        </c:scaling>
        <c:delete val="0"/>
        <c:axPos val="l"/>
        <c:majorGridlines/>
        <c:numFmt formatCode="General" sourceLinked="1"/>
        <c:majorTickMark val="out"/>
        <c:minorTickMark val="none"/>
        <c:tickLblPos val="nextTo"/>
        <c:crossAx val="271835728"/>
        <c:crosses val="autoZero"/>
        <c:crossBetween val="between"/>
        <c:majorUnit val="3"/>
      </c:valAx>
    </c:plotArea>
    <c:legend>
      <c:legendPos val="b"/>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0698269570199"/>
          <c:y val="9.5555864881439925E-2"/>
          <c:w val="0.79869651210530823"/>
          <c:h val="0.4846388998516446"/>
        </c:manualLayout>
      </c:layout>
      <c:barChart>
        <c:barDir val="col"/>
        <c:grouping val="clustered"/>
        <c:varyColors val="0"/>
        <c:ser>
          <c:idx val="0"/>
          <c:order val="0"/>
          <c:tx>
            <c:strRef>
              <c:f>'K2.1.3 Vývoj nezamestnanosti'!$P$3</c:f>
              <c:strCache>
                <c:ptCount val="1"/>
                <c:pt idx="0">
                  <c:v>Počet nezamestnaných (ŠÚ SR)</c:v>
                </c:pt>
              </c:strCache>
            </c:strRef>
          </c:tx>
          <c:spPr>
            <a:solidFill>
              <a:srgbClr val="B7194A"/>
            </a:solidFill>
          </c:spPr>
          <c:invertIfNegative val="0"/>
          <c:cat>
            <c:strRef>
              <c:f>'K2.1.3 Vývoj nezamestnanosti'!$O$4:$O$27</c:f>
              <c:strCache>
                <c:ptCount val="24"/>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strCache>
            </c:strRef>
          </c:cat>
          <c:val>
            <c:numRef>
              <c:f>'K2.1.3 Vývoj nezamestnanosti'!$P$4:$P$27</c:f>
              <c:numCache>
                <c:formatCode>0.0</c:formatCode>
                <c:ptCount val="24"/>
                <c:pt idx="0">
                  <c:v>395.5</c:v>
                </c:pt>
                <c:pt idx="1">
                  <c:v>380</c:v>
                </c:pt>
                <c:pt idx="2">
                  <c:v>382</c:v>
                </c:pt>
                <c:pt idx="3">
                  <c:v>386.6</c:v>
                </c:pt>
                <c:pt idx="4">
                  <c:v>382.9</c:v>
                </c:pt>
                <c:pt idx="5">
                  <c:v>356.4</c:v>
                </c:pt>
                <c:pt idx="6">
                  <c:v>350.6</c:v>
                </c:pt>
                <c:pt idx="7">
                  <c:v>344.8</c:v>
                </c:pt>
                <c:pt idx="8">
                  <c:v>339</c:v>
                </c:pt>
                <c:pt idx="9">
                  <c:v>305.5</c:v>
                </c:pt>
                <c:pt idx="10">
                  <c:v>309.8</c:v>
                </c:pt>
                <c:pt idx="11">
                  <c:v>302.7</c:v>
                </c:pt>
                <c:pt idx="12">
                  <c:v>284.5</c:v>
                </c:pt>
                <c:pt idx="13">
                  <c:v>264.8</c:v>
                </c:pt>
                <c:pt idx="14">
                  <c:v>262.39999999999998</c:v>
                </c:pt>
                <c:pt idx="15">
                  <c:v>252.4</c:v>
                </c:pt>
                <c:pt idx="16">
                  <c:v>239.7</c:v>
                </c:pt>
                <c:pt idx="17">
                  <c:v>223.2</c:v>
                </c:pt>
                <c:pt idx="18">
                  <c:v>220.2</c:v>
                </c:pt>
                <c:pt idx="19">
                  <c:v>212.8</c:v>
                </c:pt>
                <c:pt idx="20" formatCode="General">
                  <c:v>194.1</c:v>
                </c:pt>
                <c:pt idx="21" formatCode="General">
                  <c:v>181.5</c:v>
                </c:pt>
                <c:pt idx="22" formatCode="General">
                  <c:v>175.2</c:v>
                </c:pt>
                <c:pt idx="23" formatCode="General">
                  <c:v>167.1</c:v>
                </c:pt>
              </c:numCache>
            </c:numRef>
          </c:val>
          <c:extLst xmlns:c16r2="http://schemas.microsoft.com/office/drawing/2015/06/chart">
            <c:ext xmlns:c16="http://schemas.microsoft.com/office/drawing/2014/chart" uri="{C3380CC4-5D6E-409C-BE32-E72D297353CC}">
              <c16:uniqueId val="{00000000-0E8A-4D46-8D94-0A1A86FC45A8}"/>
            </c:ext>
          </c:extLst>
        </c:ser>
        <c:ser>
          <c:idx val="1"/>
          <c:order val="1"/>
          <c:tx>
            <c:strRef>
              <c:f>'K2.1.3 Vývoj nezamestnanosti'!$Q$3</c:f>
              <c:strCache>
                <c:ptCount val="1"/>
                <c:pt idx="0">
                  <c:v>Počet nezamestnaných (ÚPSVR)</c:v>
                </c:pt>
              </c:strCache>
            </c:strRef>
          </c:tx>
          <c:spPr>
            <a:solidFill>
              <a:srgbClr val="E85E86"/>
            </a:solidFill>
          </c:spPr>
          <c:invertIfNegative val="0"/>
          <c:cat>
            <c:strRef>
              <c:f>'K2.1.3 Vývoj nezamestnanosti'!$O$4:$O$27</c:f>
              <c:strCache>
                <c:ptCount val="24"/>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strCache>
            </c:strRef>
          </c:cat>
          <c:val>
            <c:numRef>
              <c:f>'K2.1.3 Vývoj nezamestnanosti'!$Q$4:$Q$27</c:f>
              <c:numCache>
                <c:formatCode>0.0</c:formatCode>
                <c:ptCount val="24"/>
                <c:pt idx="0">
                  <c:v>434.63766666666669</c:v>
                </c:pt>
                <c:pt idx="1">
                  <c:v>418.54700000000003</c:v>
                </c:pt>
                <c:pt idx="2">
                  <c:v>406.5263333333333</c:v>
                </c:pt>
                <c:pt idx="3">
                  <c:v>400.31400000000002</c:v>
                </c:pt>
                <c:pt idx="4">
                  <c:v>400.40533333333332</c:v>
                </c:pt>
                <c:pt idx="5">
                  <c:v>386.75766666666669</c:v>
                </c:pt>
                <c:pt idx="6">
                  <c:v>380.8966666666667</c:v>
                </c:pt>
                <c:pt idx="7">
                  <c:v>374.58333333333331</c:v>
                </c:pt>
                <c:pt idx="8">
                  <c:v>375.16066666666671</c:v>
                </c:pt>
                <c:pt idx="9">
                  <c:v>355.32100000000003</c:v>
                </c:pt>
                <c:pt idx="10">
                  <c:v>349.30966666666666</c:v>
                </c:pt>
                <c:pt idx="11">
                  <c:v>338.53633333333329</c:v>
                </c:pt>
                <c:pt idx="12">
                  <c:v>324.84633333333335</c:v>
                </c:pt>
                <c:pt idx="13">
                  <c:v>303.75799999999998</c:v>
                </c:pt>
                <c:pt idx="14">
                  <c:v>295.48833333333334</c:v>
                </c:pt>
                <c:pt idx="15">
                  <c:v>279.858</c:v>
                </c:pt>
                <c:pt idx="16">
                  <c:v>266.2236666666667</c:v>
                </c:pt>
                <c:pt idx="17">
                  <c:v>235.87333333333333</c:v>
                </c:pt>
                <c:pt idx="18">
                  <c:v>210.76666666666665</c:v>
                </c:pt>
                <c:pt idx="19">
                  <c:v>197.30333333333331</c:v>
                </c:pt>
                <c:pt idx="20">
                  <c:v>192.78266666666664</c:v>
                </c:pt>
                <c:pt idx="21">
                  <c:v>182.15300000000002</c:v>
                </c:pt>
                <c:pt idx="22">
                  <c:v>179.92933333333335</c:v>
                </c:pt>
                <c:pt idx="23">
                  <c:v>171.94800000000001</c:v>
                </c:pt>
              </c:numCache>
            </c:numRef>
          </c:val>
          <c:extLst xmlns:c16r2="http://schemas.microsoft.com/office/drawing/2015/06/chart">
            <c:ext xmlns:c16="http://schemas.microsoft.com/office/drawing/2014/chart" uri="{C3380CC4-5D6E-409C-BE32-E72D297353CC}">
              <c16:uniqueId val="{00000001-0E8A-4D46-8D94-0A1A86FC45A8}"/>
            </c:ext>
          </c:extLst>
        </c:ser>
        <c:dLbls>
          <c:showLegendKey val="0"/>
          <c:showVal val="0"/>
          <c:showCatName val="0"/>
          <c:showSerName val="0"/>
          <c:showPercent val="0"/>
          <c:showBubbleSize val="0"/>
        </c:dLbls>
        <c:gapWidth val="183"/>
        <c:axId val="273575128"/>
        <c:axId val="273577872"/>
      </c:barChart>
      <c:lineChart>
        <c:grouping val="standard"/>
        <c:varyColors val="0"/>
        <c:ser>
          <c:idx val="2"/>
          <c:order val="2"/>
          <c:tx>
            <c:strRef>
              <c:f>'K2.1.3 Vývoj nezamestnanosti'!$R$3</c:f>
              <c:strCache>
                <c:ptCount val="1"/>
                <c:pt idx="0">
                  <c:v>Miera nezamestnanosti (ŠÚ SR)</c:v>
                </c:pt>
              </c:strCache>
            </c:strRef>
          </c:tx>
          <c:spPr>
            <a:ln>
              <a:solidFill>
                <a:srgbClr val="E85E89"/>
              </a:solidFill>
            </a:ln>
          </c:spPr>
          <c:marker>
            <c:symbol val="triangle"/>
            <c:size val="5"/>
            <c:spPr>
              <a:solidFill>
                <a:srgbClr val="E85E89"/>
              </a:solidFill>
              <a:ln>
                <a:solidFill>
                  <a:srgbClr val="B7194A"/>
                </a:solidFill>
              </a:ln>
            </c:spPr>
          </c:marker>
          <c:cat>
            <c:multiLvlStrRef>
              <c:f>#REF!</c:f>
            </c:multiLvlStrRef>
          </c:cat>
          <c:val>
            <c:numRef>
              <c:f>'K2.1.3 Vývoj nezamestnanosti'!$R$4:$R$27</c:f>
              <c:numCache>
                <c:formatCode>0.00</c:formatCode>
                <c:ptCount val="24"/>
                <c:pt idx="0">
                  <c:v>14.5</c:v>
                </c:pt>
                <c:pt idx="1">
                  <c:v>14</c:v>
                </c:pt>
                <c:pt idx="2">
                  <c:v>14.1</c:v>
                </c:pt>
                <c:pt idx="3">
                  <c:v>14.2</c:v>
                </c:pt>
                <c:pt idx="4">
                  <c:v>14.1</c:v>
                </c:pt>
                <c:pt idx="5">
                  <c:v>13.2</c:v>
                </c:pt>
                <c:pt idx="6">
                  <c:v>12.9</c:v>
                </c:pt>
                <c:pt idx="7">
                  <c:v>12.6</c:v>
                </c:pt>
                <c:pt idx="8">
                  <c:v>12.4</c:v>
                </c:pt>
                <c:pt idx="9">
                  <c:v>11.2</c:v>
                </c:pt>
                <c:pt idx="10">
                  <c:v>11.3</c:v>
                </c:pt>
                <c:pt idx="11">
                  <c:v>11</c:v>
                </c:pt>
                <c:pt idx="12">
                  <c:v>10.4</c:v>
                </c:pt>
                <c:pt idx="13">
                  <c:v>9.6</c:v>
                </c:pt>
                <c:pt idx="14">
                  <c:v>9.5</c:v>
                </c:pt>
                <c:pt idx="15">
                  <c:v>9.1</c:v>
                </c:pt>
                <c:pt idx="16">
                  <c:v>8.6999999999999993</c:v>
                </c:pt>
                <c:pt idx="17">
                  <c:v>8.1</c:v>
                </c:pt>
                <c:pt idx="18">
                  <c:v>8</c:v>
                </c:pt>
                <c:pt idx="19">
                  <c:v>7.7</c:v>
                </c:pt>
                <c:pt idx="20">
                  <c:v>7.1</c:v>
                </c:pt>
                <c:pt idx="21">
                  <c:v>6.6</c:v>
                </c:pt>
                <c:pt idx="22">
                  <c:v>6.4</c:v>
                </c:pt>
                <c:pt idx="23">
                  <c:v>6.1</c:v>
                </c:pt>
              </c:numCache>
            </c:numRef>
          </c:val>
          <c:smooth val="0"/>
          <c:extLst xmlns:c16r2="http://schemas.microsoft.com/office/drawing/2015/06/chart">
            <c:ext xmlns:c16="http://schemas.microsoft.com/office/drawing/2014/chart" uri="{C3380CC4-5D6E-409C-BE32-E72D297353CC}">
              <c16:uniqueId val="{00000002-0E8A-4D46-8D94-0A1A86FC45A8}"/>
            </c:ext>
          </c:extLst>
        </c:ser>
        <c:ser>
          <c:idx val="3"/>
          <c:order val="3"/>
          <c:tx>
            <c:strRef>
              <c:f>'K2.1.3 Vývoj nezamestnanosti'!$S$3</c:f>
              <c:strCache>
                <c:ptCount val="1"/>
                <c:pt idx="0">
                  <c:v>Miera evidovanej nezamestnanosti (ÚPSVR)</c:v>
                </c:pt>
              </c:strCache>
            </c:strRef>
          </c:tx>
          <c:spPr>
            <a:ln>
              <a:solidFill>
                <a:schemeClr val="tx1">
                  <a:lumMod val="50000"/>
                  <a:lumOff val="50000"/>
                </a:schemeClr>
              </a:solidFill>
            </a:ln>
          </c:spPr>
          <c:marker>
            <c:symbol val="square"/>
            <c:size val="5"/>
            <c:spPr>
              <a:solidFill>
                <a:schemeClr val="bg1">
                  <a:lumMod val="65000"/>
                </a:schemeClr>
              </a:solidFill>
              <a:ln>
                <a:solidFill>
                  <a:schemeClr val="tx1">
                    <a:lumMod val="50000"/>
                    <a:lumOff val="50000"/>
                  </a:schemeClr>
                </a:solidFill>
              </a:ln>
            </c:spPr>
          </c:marker>
          <c:cat>
            <c:multiLvlStrRef>
              <c:f>#REF!</c:f>
            </c:multiLvlStrRef>
          </c:cat>
          <c:val>
            <c:numRef>
              <c:f>'K2.1.3 Vývoj nezamestnanosti'!$S$4:$S$27</c:f>
              <c:numCache>
                <c:formatCode>0.00</c:formatCode>
                <c:ptCount val="24"/>
                <c:pt idx="0">
                  <c:v>14.729999999999999</c:v>
                </c:pt>
                <c:pt idx="1">
                  <c:v>14.306666666666667</c:v>
                </c:pt>
                <c:pt idx="2">
                  <c:v>13.843333333333334</c:v>
                </c:pt>
                <c:pt idx="3">
                  <c:v>13.553333333333333</c:v>
                </c:pt>
                <c:pt idx="4">
                  <c:v>13.46</c:v>
                </c:pt>
                <c:pt idx="5">
                  <c:v>12.846666666666666</c:v>
                </c:pt>
                <c:pt idx="6">
                  <c:v>12.556666666666667</c:v>
                </c:pt>
                <c:pt idx="7">
                  <c:v>12.296666666666667</c:v>
                </c:pt>
                <c:pt idx="8">
                  <c:v>12.256666666666668</c:v>
                </c:pt>
                <c:pt idx="9">
                  <c:v>11.57</c:v>
                </c:pt>
                <c:pt idx="10">
                  <c:v>11.386666666666668</c:v>
                </c:pt>
                <c:pt idx="11">
                  <c:v>10.793333333333335</c:v>
                </c:pt>
                <c:pt idx="12">
                  <c:v>10.123333333333333</c:v>
                </c:pt>
                <c:pt idx="13">
                  <c:v>9.5133333333333336</c:v>
                </c:pt>
                <c:pt idx="14">
                  <c:v>9.43</c:v>
                </c:pt>
                <c:pt idx="15">
                  <c:v>8.8733333333333331</c:v>
                </c:pt>
                <c:pt idx="16">
                  <c:v>8.3566666666666674</c:v>
                </c:pt>
                <c:pt idx="17">
                  <c:v>7.330000000000001</c:v>
                </c:pt>
                <c:pt idx="18">
                  <c:v>6.5533333333333337</c:v>
                </c:pt>
                <c:pt idx="19">
                  <c:v>6.0100000000000007</c:v>
                </c:pt>
                <c:pt idx="20">
                  <c:v>5.7166666666666659</c:v>
                </c:pt>
                <c:pt idx="21">
                  <c:v>5.4066666666666663</c:v>
                </c:pt>
                <c:pt idx="22">
                  <c:v>5.3433333333333337</c:v>
                </c:pt>
                <c:pt idx="23">
                  <c:v>5.12</c:v>
                </c:pt>
              </c:numCache>
            </c:numRef>
          </c:val>
          <c:smooth val="0"/>
          <c:extLst xmlns:c16r2="http://schemas.microsoft.com/office/drawing/2015/06/chart">
            <c:ext xmlns:c16="http://schemas.microsoft.com/office/drawing/2014/chart" uri="{C3380CC4-5D6E-409C-BE32-E72D297353CC}">
              <c16:uniqueId val="{00000003-0E8A-4D46-8D94-0A1A86FC45A8}"/>
            </c:ext>
          </c:extLst>
        </c:ser>
        <c:dLbls>
          <c:showLegendKey val="0"/>
          <c:showVal val="0"/>
          <c:showCatName val="0"/>
          <c:showSerName val="0"/>
          <c:showPercent val="0"/>
          <c:showBubbleSize val="0"/>
        </c:dLbls>
        <c:marker val="1"/>
        <c:smooth val="0"/>
        <c:axId val="273573952"/>
        <c:axId val="273579832"/>
      </c:lineChart>
      <c:catAx>
        <c:axId val="273575128"/>
        <c:scaling>
          <c:orientation val="minMax"/>
        </c:scaling>
        <c:delete val="0"/>
        <c:axPos val="b"/>
        <c:title>
          <c:tx>
            <c:rich>
              <a:bodyPr/>
              <a:lstStyle/>
              <a:p>
                <a:pPr>
                  <a:defRPr/>
                </a:pPr>
                <a:r>
                  <a:rPr lang="en-US"/>
                  <a:t>obdobie</a:t>
                </a:r>
              </a:p>
            </c:rich>
          </c:tx>
          <c:layout>
            <c:manualLayout>
              <c:xMode val="edge"/>
              <c:yMode val="edge"/>
              <c:x val="0.45317353082354261"/>
              <c:y val="0.79345395101046612"/>
            </c:manualLayout>
          </c:layout>
          <c:overlay val="0"/>
        </c:title>
        <c:numFmt formatCode="General" sourceLinked="1"/>
        <c:majorTickMark val="none"/>
        <c:minorTickMark val="none"/>
        <c:tickLblPos val="nextTo"/>
        <c:txPr>
          <a:bodyPr rot="-5400000" vert="horz"/>
          <a:lstStyle/>
          <a:p>
            <a:pPr>
              <a:defRPr/>
            </a:pPr>
            <a:endParaRPr lang="sk-SK"/>
          </a:p>
        </c:txPr>
        <c:crossAx val="273577872"/>
        <c:crosses val="autoZero"/>
        <c:auto val="1"/>
        <c:lblAlgn val="ctr"/>
        <c:lblOffset val="100"/>
        <c:noMultiLvlLbl val="0"/>
      </c:catAx>
      <c:valAx>
        <c:axId val="273577872"/>
        <c:scaling>
          <c:orientation val="minMax"/>
          <c:max val="460"/>
          <c:min val="150"/>
        </c:scaling>
        <c:delete val="0"/>
        <c:axPos val="l"/>
        <c:majorGridlines/>
        <c:minorGridlines>
          <c:spPr>
            <a:ln>
              <a:noFill/>
            </a:ln>
          </c:spPr>
        </c:minorGridlines>
        <c:title>
          <c:tx>
            <c:rich>
              <a:bodyPr/>
              <a:lstStyle/>
              <a:p>
                <a:pPr>
                  <a:defRPr/>
                </a:pPr>
                <a:r>
                  <a:rPr lang="sk-SK"/>
                  <a:t>v tis. osôb</a:t>
                </a:r>
              </a:p>
            </c:rich>
          </c:tx>
          <c:overlay val="0"/>
        </c:title>
        <c:numFmt formatCode="0.0" sourceLinked="1"/>
        <c:majorTickMark val="out"/>
        <c:minorTickMark val="none"/>
        <c:tickLblPos val="nextTo"/>
        <c:crossAx val="273575128"/>
        <c:crosses val="autoZero"/>
        <c:crossBetween val="between"/>
      </c:valAx>
      <c:valAx>
        <c:axId val="273579832"/>
        <c:scaling>
          <c:orientation val="minMax"/>
          <c:max val="16"/>
          <c:min val="4"/>
        </c:scaling>
        <c:delete val="0"/>
        <c:axPos val="r"/>
        <c:numFmt formatCode="0.0%" sourceLinked="0"/>
        <c:majorTickMark val="out"/>
        <c:minorTickMark val="none"/>
        <c:tickLblPos val="nextTo"/>
        <c:crossAx val="273573952"/>
        <c:crosses val="max"/>
        <c:crossBetween val="between"/>
        <c:majorUnit val="2"/>
        <c:dispUnits>
          <c:builtInUnit val="hundreds"/>
        </c:dispUnits>
      </c:valAx>
      <c:catAx>
        <c:axId val="273573952"/>
        <c:scaling>
          <c:orientation val="minMax"/>
        </c:scaling>
        <c:delete val="1"/>
        <c:axPos val="b"/>
        <c:numFmt formatCode="General" sourceLinked="1"/>
        <c:majorTickMark val="out"/>
        <c:minorTickMark val="none"/>
        <c:tickLblPos val="none"/>
        <c:crossAx val="273579832"/>
        <c:crosses val="autoZero"/>
        <c:auto val="1"/>
        <c:lblAlgn val="ctr"/>
        <c:lblOffset val="100"/>
        <c:noMultiLvlLbl val="0"/>
      </c:catAx>
    </c:plotArea>
    <c:legend>
      <c:legendPos val="b"/>
      <c:layout>
        <c:manualLayout>
          <c:xMode val="edge"/>
          <c:yMode val="edge"/>
          <c:x val="7.8610688321222352E-2"/>
          <c:y val="0.85468598373094185"/>
          <c:w val="0.85607507128613547"/>
          <c:h val="0.12502360902157703"/>
        </c:manualLayout>
      </c:layout>
      <c:overlay val="0"/>
    </c:legend>
    <c:plotVisOnly val="1"/>
    <c:dispBlanksAs val="gap"/>
    <c:showDLblsOverMax val="0"/>
  </c:chart>
  <c:spPr>
    <a:ln>
      <a:noFill/>
    </a:ln>
  </c:spPr>
  <c:txPr>
    <a:bodyPr/>
    <a:lstStyle/>
    <a:p>
      <a:pPr>
        <a:defRPr sz="1000"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'K2.1.3.1 Nezamestnanosť ÚPSVR'!$N$37</c:f>
              <c:strCache>
                <c:ptCount val="1"/>
                <c:pt idx="0">
                  <c:v>disponibilní UoZ 2017</c:v>
                </c:pt>
              </c:strCache>
            </c:strRef>
          </c:tx>
          <c:spPr>
            <a:solidFill>
              <a:srgbClr val="B7194A"/>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ÚPSVR'!$N$38:$N$49</c:f>
              <c:numCache>
                <c:formatCode>#,##0</c:formatCode>
                <c:ptCount val="12"/>
                <c:pt idx="0">
                  <c:v>235455</c:v>
                </c:pt>
                <c:pt idx="1">
                  <c:v>228665</c:v>
                </c:pt>
                <c:pt idx="2">
                  <c:v>219149</c:v>
                </c:pt>
                <c:pt idx="3">
                  <c:v>211104</c:v>
                </c:pt>
                <c:pt idx="4">
                  <c:v>200391</c:v>
                </c:pt>
                <c:pt idx="5">
                  <c:v>187997</c:v>
                </c:pt>
                <c:pt idx="6">
                  <c:v>182754</c:v>
                </c:pt>
                <c:pt idx="7">
                  <c:v>178253</c:v>
                </c:pt>
                <c:pt idx="8">
                  <c:v>175021</c:v>
                </c:pt>
                <c:pt idx="9">
                  <c:v>167278</c:v>
                </c:pt>
                <c:pt idx="10">
                  <c:v>162087</c:v>
                </c:pt>
                <c:pt idx="11">
                  <c:v>161915</c:v>
                </c:pt>
              </c:numCache>
            </c:numRef>
          </c:val>
          <c:extLst xmlns:c16r2="http://schemas.microsoft.com/office/drawing/2015/06/chart">
            <c:ext xmlns:c16="http://schemas.microsoft.com/office/drawing/2014/chart" uri="{C3380CC4-5D6E-409C-BE32-E72D297353CC}">
              <c16:uniqueId val="{00000000-0643-4C80-A28A-DA0D4AE3FF3F}"/>
            </c:ext>
          </c:extLst>
        </c:ser>
        <c:ser>
          <c:idx val="1"/>
          <c:order val="1"/>
          <c:tx>
            <c:strRef>
              <c:f>'K2.1.3.1 Nezamestnanosť ÚPSVR'!$O$37</c:f>
              <c:strCache>
                <c:ptCount val="1"/>
                <c:pt idx="0">
                  <c:v>disponibilní UoZ 2018</c:v>
                </c:pt>
              </c:strCache>
            </c:strRef>
          </c:tx>
          <c:spPr>
            <a:solidFill>
              <a:srgbClr val="E85E86"/>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ÚPSVR'!$O$38:$O$49</c:f>
              <c:numCache>
                <c:formatCode>#,##0</c:formatCode>
                <c:ptCount val="12"/>
                <c:pt idx="0">
                  <c:v>163075</c:v>
                </c:pt>
                <c:pt idx="1">
                  <c:v>158444</c:v>
                </c:pt>
                <c:pt idx="2">
                  <c:v>153854</c:v>
                </c:pt>
                <c:pt idx="3">
                  <c:v>149611</c:v>
                </c:pt>
                <c:pt idx="4">
                  <c:v>148090</c:v>
                </c:pt>
                <c:pt idx="5">
                  <c:v>149727</c:v>
                </c:pt>
                <c:pt idx="6">
                  <c:v>150268</c:v>
                </c:pt>
                <c:pt idx="7">
                  <c:v>148935</c:v>
                </c:pt>
                <c:pt idx="8">
                  <c:v>147803</c:v>
                </c:pt>
                <c:pt idx="9">
                  <c:v>143339</c:v>
                </c:pt>
                <c:pt idx="10">
                  <c:v>139527</c:v>
                </c:pt>
                <c:pt idx="11">
                  <c:v>138198</c:v>
                </c:pt>
              </c:numCache>
            </c:numRef>
          </c:val>
          <c:extLst xmlns:c16r2="http://schemas.microsoft.com/office/drawing/2015/06/char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273577088"/>
        <c:axId val="273579048"/>
      </c:barChart>
      <c:catAx>
        <c:axId val="2735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273579048"/>
        <c:crosses val="autoZero"/>
        <c:auto val="1"/>
        <c:lblAlgn val="ctr"/>
        <c:lblOffset val="100"/>
        <c:tickMarkSkip val="1"/>
        <c:noMultiLvlLbl val="0"/>
      </c:catAx>
      <c:valAx>
        <c:axId val="273579048"/>
        <c:scaling>
          <c:orientation val="minMax"/>
          <c:max val="240000"/>
          <c:min val="130000"/>
        </c:scaling>
        <c:delete val="0"/>
        <c:axPos val="l"/>
        <c:majorGridlines>
          <c:spPr>
            <a:ln w="3175">
              <a:solidFill>
                <a:srgbClr val="000000"/>
              </a:solidFill>
              <a:prstDash val="solid"/>
            </a:ln>
          </c:spPr>
        </c:majorGridlines>
        <c:title>
          <c:tx>
            <c:rich>
              <a:bodyPr rot="-5400000" vert="horz"/>
              <a:lstStyle/>
              <a:p>
                <a:pPr algn="ctr">
                  <a:defRPr/>
                </a:pPr>
                <a:r>
                  <a:rPr lang="sk-SK"/>
                  <a:t>počet 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273577088"/>
        <c:crosses val="autoZero"/>
        <c:crossBetween val="between"/>
        <c:majorUnit val="20000"/>
        <c:minorUnit val="1000"/>
      </c:valAx>
      <c:spPr>
        <a:solidFill>
          <a:srgbClr val="FFFFFF"/>
        </a:solidFill>
        <a:ln w="6350">
          <a:solidFill>
            <a:schemeClr val="tx1"/>
          </a:solidFill>
          <a:prstDash val="solid"/>
        </a:ln>
      </c:spPr>
    </c:plotArea>
    <c:legend>
      <c:legendPos val="b"/>
      <c:layout>
        <c:manualLayout>
          <c:xMode val="edge"/>
          <c:yMode val="edge"/>
          <c:x val="0.41387407994694758"/>
          <c:y val="4.8303983336015745E-2"/>
          <c:w val="0.55668649057756669"/>
          <c:h val="8.0625440974581644E-2"/>
        </c:manualLayout>
      </c:layout>
      <c:overlay val="0"/>
    </c:legend>
    <c:plotVisOnly val="1"/>
    <c:dispBlanksAs val="gap"/>
    <c:showDLblsOverMax val="0"/>
  </c:chart>
  <c:spPr>
    <a:ln w="3175">
      <a:noFill/>
      <a:prstDash val="solid"/>
    </a:ln>
  </c:spPr>
  <c:txPr>
    <a:bodyPr/>
    <a:lstStyle/>
    <a:p>
      <a:pPr>
        <a:defRPr sz="11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14702207731991"/>
          <c:y val="6.2380017587099483E-2"/>
          <c:w val="0.79941406166016749"/>
          <c:h val="0.82348461973226228"/>
        </c:manualLayout>
      </c:layout>
      <c:barChart>
        <c:barDir val="col"/>
        <c:grouping val="clustered"/>
        <c:varyColors val="0"/>
        <c:ser>
          <c:idx val="0"/>
          <c:order val="0"/>
          <c:tx>
            <c:strRef>
              <c:f>'K2.1.3.1 Nezamestnanosť ÚPSVR'!$N$55</c:f>
              <c:strCache>
                <c:ptCount val="1"/>
                <c:pt idx="0">
                  <c:v>priemer 2017</c:v>
                </c:pt>
              </c:strCache>
            </c:strRef>
          </c:tx>
          <c:spPr>
            <a:solidFill>
              <a:schemeClr val="bg1">
                <a:lumMod val="65000"/>
              </a:schemeClr>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'K2.1.3.1 Nezamestnanosť ÚPSVR'!$M$56:$M$57</c:f>
              <c:strCache>
                <c:ptCount val="2"/>
                <c:pt idx="0">
                  <c:v>UoZ celkom</c:v>
                </c:pt>
                <c:pt idx="1">
                  <c:v>Uoz disponibilní</c:v>
                </c:pt>
              </c:strCache>
            </c:strRef>
          </c:cat>
          <c:val>
            <c:numRef>
              <c:f>'K2.1.3.1 Nezamestnanosť ÚPSVR'!$N$56:$N$57</c:f>
              <c:numCache>
                <c:formatCode>#,##0</c:formatCode>
                <c:ptCount val="2"/>
                <c:pt idx="0">
                  <c:v>227541.75</c:v>
                </c:pt>
                <c:pt idx="1">
                  <c:v>192505.75</c:v>
                </c:pt>
              </c:numCache>
            </c:numRef>
          </c:val>
          <c:extLst xmlns:c16r2="http://schemas.microsoft.com/office/drawing/2015/06/chart">
            <c:ext xmlns:c16="http://schemas.microsoft.com/office/drawing/2014/chart" uri="{C3380CC4-5D6E-409C-BE32-E72D297353CC}">
              <c16:uniqueId val="{00000000-3549-4FC0-A469-D198E3109CA0}"/>
            </c:ext>
          </c:extLst>
        </c:ser>
        <c:ser>
          <c:idx val="1"/>
          <c:order val="1"/>
          <c:tx>
            <c:strRef>
              <c:f>'K2.1.3.1 Nezamestnanosť ÚPSVR'!$O$55</c:f>
              <c:strCache>
                <c:ptCount val="1"/>
                <c:pt idx="0">
                  <c:v>priemer 2018</c:v>
                </c:pt>
              </c:strCache>
            </c:strRef>
          </c:tx>
          <c:spPr>
            <a:solidFill>
              <a:srgbClr val="B7194A"/>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'K2.1.3.1 Nezamestnanosť ÚPSVR'!$M$56:$M$57</c:f>
              <c:strCache>
                <c:ptCount val="2"/>
                <c:pt idx="0">
                  <c:v>UoZ celkom</c:v>
                </c:pt>
                <c:pt idx="1">
                  <c:v>Uoz disponibilní</c:v>
                </c:pt>
              </c:strCache>
            </c:strRef>
          </c:cat>
          <c:val>
            <c:numRef>
              <c:f>'K2.1.3.1 Nezamestnanosť ÚPSVR'!$O$56:$O$57</c:f>
              <c:numCache>
                <c:formatCode>#,##0</c:formatCode>
                <c:ptCount val="2"/>
                <c:pt idx="0">
                  <c:v>181703.25000000003</c:v>
                </c:pt>
                <c:pt idx="1">
                  <c:v>149239.25</c:v>
                </c:pt>
              </c:numCache>
            </c:numRef>
          </c:val>
          <c:extLst xmlns:c16r2="http://schemas.microsoft.com/office/drawing/2015/06/char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273578264"/>
        <c:axId val="273574736"/>
      </c:barChart>
      <c:catAx>
        <c:axId val="273578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a:pPr>
            <a:endParaRPr lang="sk-SK"/>
          </a:p>
        </c:txPr>
        <c:crossAx val="273574736"/>
        <c:crosses val="autoZero"/>
        <c:auto val="1"/>
        <c:lblAlgn val="ctr"/>
        <c:lblOffset val="100"/>
        <c:tickLblSkip val="1"/>
        <c:tickMarkSkip val="1"/>
        <c:noMultiLvlLbl val="0"/>
      </c:catAx>
      <c:valAx>
        <c:axId val="273574736"/>
        <c:scaling>
          <c:orientation val="minMax"/>
          <c:max val="250000"/>
          <c:min val="0"/>
        </c:scaling>
        <c:delete val="0"/>
        <c:axPos val="l"/>
        <c:majorGridlines>
          <c:spPr>
            <a:ln w="3175">
              <a:solidFill>
                <a:srgbClr val="000000"/>
              </a:solidFill>
              <a:prstDash val="solid"/>
            </a:ln>
          </c:spPr>
        </c:majorGridlines>
        <c:title>
          <c:tx>
            <c:rich>
              <a:bodyPr rot="-5400000" vert="horz"/>
              <a:lstStyle/>
              <a:p>
                <a:pPr algn="ctr">
                  <a:defRPr sz="1100"/>
                </a:pPr>
                <a:r>
                  <a:rPr lang="sk-SK" sz="1100"/>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a:pPr>
            <a:endParaRPr lang="sk-SK"/>
          </a:p>
        </c:txPr>
        <c:crossAx val="273578264"/>
        <c:crosses val="autoZero"/>
        <c:crossBetween val="between"/>
        <c:majorUnit val="50000"/>
      </c:valAx>
      <c:spPr>
        <a:solidFill>
          <a:srgbClr val="FFFFFF"/>
        </a:solidFill>
        <a:ln w="6350">
          <a:solidFill>
            <a:schemeClr val="tx1"/>
          </a:solidFill>
        </a:ln>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1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463940142098"/>
          <c:y val="5.2844394450693923E-2"/>
          <c:w val="0.84541400608506023"/>
          <c:h val="0.80888318147535843"/>
        </c:manualLayout>
      </c:layout>
      <c:barChart>
        <c:barDir val="col"/>
        <c:grouping val="clustered"/>
        <c:varyColors val="0"/>
        <c:ser>
          <c:idx val="1"/>
          <c:order val="0"/>
          <c:tx>
            <c:strRef>
              <c:f>'K2.1.3.1 Nezamestnanosť ÚPSVR'!$O$91</c:f>
              <c:strCache>
                <c:ptCount val="1"/>
                <c:pt idx="0">
                  <c:v>priemer 2017</c:v>
                </c:pt>
              </c:strCache>
            </c:strRef>
          </c:tx>
          <c:spPr>
            <a:solidFill>
              <a:schemeClr val="bg1">
                <a:lumMod val="65000"/>
              </a:schemeClr>
            </a:solidFill>
          </c:spPr>
          <c:invertIfNegative val="0"/>
          <c:dLbls>
            <c:spPr>
              <a:noFill/>
            </c:spPr>
            <c:txPr>
              <a:bodyPr/>
              <a:lstStyle/>
              <a:p>
                <a:pPr>
                  <a:defRPr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'K2.1.3.1 Nezamestnanosť ÚPSVR'!$N$92:$N$93</c:f>
              <c:strCache>
                <c:ptCount val="2"/>
                <c:pt idx="0">
                  <c:v>MEN</c:v>
                </c:pt>
                <c:pt idx="1">
                  <c:v>Miera nezamestnanosti z celkového počtu UoZ</c:v>
                </c:pt>
              </c:strCache>
            </c:strRef>
          </c:cat>
          <c:val>
            <c:numRef>
              <c:f>'K2.1.3.1 Nezamestnanosť ÚPSVR'!$O$92:$O$93</c:f>
              <c:numCache>
                <c:formatCode>0.00</c:formatCode>
                <c:ptCount val="2"/>
                <c:pt idx="0">
                  <c:v>7.0625</c:v>
                </c:pt>
                <c:pt idx="1">
                  <c:v>8.3483333333333345</c:v>
                </c:pt>
              </c:numCache>
            </c:numRef>
          </c:val>
          <c:extLst xmlns:c16r2="http://schemas.microsoft.com/office/drawing/2015/06/chart">
            <c:ext xmlns:c16="http://schemas.microsoft.com/office/drawing/2014/chart" uri="{C3380CC4-5D6E-409C-BE32-E72D297353CC}">
              <c16:uniqueId val="{00000000-0E4E-4654-833E-A81AF57B0FA7}"/>
            </c:ext>
          </c:extLst>
        </c:ser>
        <c:ser>
          <c:idx val="2"/>
          <c:order val="1"/>
          <c:tx>
            <c:strRef>
              <c:f>'K2.1.3.1 Nezamestnanosť ÚPSVR'!$P$91</c:f>
              <c:strCache>
                <c:ptCount val="1"/>
                <c:pt idx="0">
                  <c:v>priemer 2018</c:v>
                </c:pt>
              </c:strCache>
            </c:strRef>
          </c:tx>
          <c:spPr>
            <a:solidFill>
              <a:srgbClr val="B7194A"/>
            </a:solidFill>
          </c:spPr>
          <c:invertIfNegative val="0"/>
          <c:dLbls>
            <c:spPr>
              <a:noFill/>
            </c:spPr>
            <c:txPr>
              <a:bodyPr/>
              <a:lstStyle/>
              <a:p>
                <a:pPr>
                  <a:defRPr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'K2.1.3.1 Nezamestnanosť ÚPSVR'!$N$92:$N$93</c:f>
              <c:strCache>
                <c:ptCount val="2"/>
                <c:pt idx="0">
                  <c:v>MEN</c:v>
                </c:pt>
                <c:pt idx="1">
                  <c:v>Miera nezamestnanosti z celkového počtu UoZ</c:v>
                </c:pt>
              </c:strCache>
            </c:strRef>
          </c:cat>
          <c:val>
            <c:numRef>
              <c:f>'K2.1.3.1 Nezamestnanosť ÚPSVR'!$P$92:$P$93</c:f>
              <c:numCache>
                <c:formatCode>0.00</c:formatCode>
                <c:ptCount val="2"/>
                <c:pt idx="0">
                  <c:v>5.4166666666666679</c:v>
                </c:pt>
                <c:pt idx="1">
                  <c:v>6.5941666666666654</c:v>
                </c:pt>
              </c:numCache>
            </c:numRef>
          </c:val>
          <c:extLst xmlns:c16r2="http://schemas.microsoft.com/office/drawing/2015/06/char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273579440"/>
        <c:axId val="286050000"/>
      </c:barChart>
      <c:catAx>
        <c:axId val="273579440"/>
        <c:scaling>
          <c:orientation val="minMax"/>
        </c:scaling>
        <c:delete val="0"/>
        <c:axPos val="b"/>
        <c:numFmt formatCode="General" sourceLinked="1"/>
        <c:majorTickMark val="out"/>
        <c:minorTickMark val="none"/>
        <c:tickLblPos val="nextTo"/>
        <c:txPr>
          <a:bodyPr rot="0" vert="horz"/>
          <a:lstStyle/>
          <a:p>
            <a:pPr>
              <a:defRPr/>
            </a:pPr>
            <a:endParaRPr lang="sk-SK"/>
          </a:p>
        </c:txPr>
        <c:crossAx val="286050000"/>
        <c:crosses val="autoZero"/>
        <c:auto val="1"/>
        <c:lblAlgn val="ctr"/>
        <c:lblOffset val="100"/>
        <c:noMultiLvlLbl val="0"/>
      </c:catAx>
      <c:valAx>
        <c:axId val="286050000"/>
        <c:scaling>
          <c:orientation val="minMax"/>
          <c:max val="9"/>
          <c:min val="0"/>
        </c:scaling>
        <c:delete val="0"/>
        <c:axPos val="l"/>
        <c:majorGridlines/>
        <c:title>
          <c:tx>
            <c:rich>
              <a:bodyPr rot="-5400000" vert="horz"/>
              <a:lstStyle/>
              <a:p>
                <a:pPr algn="ctr">
                  <a:defRPr/>
                </a:pPr>
                <a:r>
                  <a:rPr lang="sk-SK"/>
                  <a:t>Miera nezamestnanosti v %</a:t>
                </a:r>
              </a:p>
            </c:rich>
          </c:tx>
          <c:layout>
            <c:manualLayout>
              <c:xMode val="edge"/>
              <c:yMode val="edge"/>
              <c:x val="1.6271745101629737E-2"/>
              <c:y val="8.5854268216475613E-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273579440"/>
        <c:crosses val="autoZero"/>
        <c:crossBetween val="between"/>
      </c:valAx>
    </c:plotArea>
    <c:legend>
      <c:legendPos val="t"/>
      <c:layout>
        <c:manualLayout>
          <c:xMode val="edge"/>
          <c:yMode val="edge"/>
          <c:x val="0.12808547214010441"/>
          <c:y val="5.7938665561541723E-2"/>
          <c:w val="0.35178894290249724"/>
          <c:h val="8.9263259599493244E-2"/>
        </c:manualLayout>
      </c:layout>
      <c:overlay val="1"/>
      <c:spPr>
        <a:noFill/>
      </c:spPr>
    </c:legend>
    <c:plotVisOnly val="1"/>
    <c:dispBlanksAs val="gap"/>
    <c:showDLblsOverMax val="0"/>
  </c:chart>
  <c:spPr>
    <a:ln>
      <a:noFill/>
    </a:ln>
  </c:spPr>
  <c:txPr>
    <a:bodyPr/>
    <a:lstStyle/>
    <a:p>
      <a:pPr>
        <a:defRPr sz="1100" b="0" i="0" u="none" strike="noStrike" baseline="0">
          <a:solidFill>
            <a:srgbClr val="000000"/>
          </a:solidFill>
          <a:latin typeface="Arial Narrow" panose="020B0606020202030204" pitchFamily="34" charset="0"/>
          <a:ea typeface="Calibri"/>
          <a:cs typeface="Times New Roman"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5865959232972E-2"/>
          <c:y val="8.2556824448794267E-2"/>
          <c:w val="0.83400765169841184"/>
          <c:h val="0.64915171910565117"/>
        </c:manualLayout>
      </c:layout>
      <c:barChart>
        <c:barDir val="col"/>
        <c:grouping val="clustered"/>
        <c:varyColors val="0"/>
        <c:ser>
          <c:idx val="1"/>
          <c:order val="1"/>
          <c:tx>
            <c:v>Priemerný počet UoZ</c:v>
          </c:tx>
          <c:spPr>
            <a:solidFill>
              <a:srgbClr val="E85E89"/>
            </a:solidFill>
            <a:ln>
              <a:solidFill>
                <a:srgbClr val="FF9999"/>
              </a:solidFill>
            </a:ln>
          </c:spPr>
          <c:invertIfNegative val="0"/>
          <c:dLbls>
            <c:dLbl>
              <c:idx val="6"/>
              <c:dLblPos val="ctr"/>
              <c:showLegendKey val="0"/>
              <c:showVal val="1"/>
              <c:showCatName val="0"/>
              <c:showSerName val="0"/>
              <c:showPercent val="0"/>
              <c:showBubbleSize val="0"/>
              <c:separator> </c:separator>
              <c:extLst>
                <c:ext xmlns:c15="http://schemas.microsoft.com/office/drawing/2012/chart" uri="{CE6537A1-D6FC-4f65-9D91-7224C49458BB}"/>
              </c:extLst>
            </c:dLbl>
            <c:spPr>
              <a:noFill/>
              <a:ln>
                <a:noFill/>
              </a:ln>
              <a:effectLst/>
            </c:spPr>
            <c:txPr>
              <a:bodyPr rot="-5400000" vert="horz"/>
              <a:lstStyle/>
              <a:p>
                <a:pPr>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'K2.1.3.1 Nezamestnanosť ÚPSVR'!$N$73:$N$80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ÚPSVR'!$O$73:$O$80</c:f>
              <c:numCache>
                <c:formatCode>#,##0</c:formatCode>
                <c:ptCount val="8"/>
                <c:pt idx="0">
                  <c:v>11173.25</c:v>
                </c:pt>
                <c:pt idx="1">
                  <c:v>9330.5833333333339</c:v>
                </c:pt>
                <c:pt idx="2">
                  <c:v>11861.666666666666</c:v>
                </c:pt>
                <c:pt idx="3">
                  <c:v>16063.166666666666</c:v>
                </c:pt>
                <c:pt idx="4">
                  <c:v>17418.333333333332</c:v>
                </c:pt>
                <c:pt idx="5">
                  <c:v>31751</c:v>
                </c:pt>
                <c:pt idx="6">
                  <c:v>43873.583333333336</c:v>
                </c:pt>
                <c:pt idx="7">
                  <c:v>40231.666666666664</c:v>
                </c:pt>
              </c:numCache>
            </c:numRef>
          </c:val>
          <c:extLst xmlns:c16r2="http://schemas.microsoft.com/office/drawing/2015/06/chart">
            <c:ext xmlns:c16="http://schemas.microsoft.com/office/drawing/2014/chart" uri="{C3380CC4-5D6E-409C-BE32-E72D297353CC}">
              <c16:uniqueId val="{00000000-3FAB-4A76-9E1B-54DD474C537A}"/>
            </c:ext>
          </c:extLst>
        </c:ser>
        <c:dLbls>
          <c:showLegendKey val="0"/>
          <c:showVal val="0"/>
          <c:showCatName val="0"/>
          <c:showSerName val="0"/>
          <c:showPercent val="0"/>
          <c:showBubbleSize val="0"/>
        </c:dLbls>
        <c:gapWidth val="75"/>
        <c:axId val="286048432"/>
        <c:axId val="286054312"/>
      </c:barChart>
      <c:lineChart>
        <c:grouping val="standard"/>
        <c:varyColors val="0"/>
        <c:ser>
          <c:idx val="0"/>
          <c:order val="0"/>
          <c:tx>
            <c:v>Priemerná MEN</c:v>
          </c:tx>
          <c:spPr>
            <a:ln w="19050">
              <a:noFill/>
            </a:ln>
          </c:spPr>
          <c:marker>
            <c:symbol val="square"/>
            <c:size val="7"/>
            <c:spPr>
              <a:solidFill>
                <a:srgbClr val="B7194A"/>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Lit>
          </c:cat>
          <c:val>
            <c:numRef>
              <c:f>'K2.1.3.1 Nezamestnanosť ÚPSVR'!$R$73:$R$80</c:f>
              <c:numCache>
                <c:formatCode>0.00%</c:formatCode>
                <c:ptCount val="8"/>
                <c:pt idx="0">
                  <c:v>2.8825E-2</c:v>
                </c:pt>
                <c:pt idx="1">
                  <c:v>2.5191666666666664E-2</c:v>
                </c:pt>
                <c:pt idx="2">
                  <c:v>3.1516666666666665E-2</c:v>
                </c:pt>
                <c:pt idx="3">
                  <c:v>3.5158333333333333E-2</c:v>
                </c:pt>
                <c:pt idx="4">
                  <c:v>4.2058333333333336E-2</c:v>
                </c:pt>
                <c:pt idx="5">
                  <c:v>7.5725000000000001E-2</c:v>
                </c:pt>
                <c:pt idx="6">
                  <c:v>9.0899999999999995E-2</c:v>
                </c:pt>
                <c:pt idx="7">
                  <c:v>8.8100000000000012E-2</c:v>
                </c:pt>
              </c:numCache>
            </c:numRef>
          </c:val>
          <c:smooth val="0"/>
          <c:extLst xmlns:c16r2="http://schemas.microsoft.com/office/drawing/2015/06/chart">
            <c:ext xmlns:c16="http://schemas.microsoft.com/office/drawing/2014/chart" uri="{C3380CC4-5D6E-409C-BE32-E72D297353CC}">
              <c16:uniqueId val="{0000000A-3FAB-4A76-9E1B-54DD474C537A}"/>
            </c:ext>
          </c:extLst>
        </c:ser>
        <c:dLbls>
          <c:showLegendKey val="0"/>
          <c:showVal val="0"/>
          <c:showCatName val="0"/>
          <c:showSerName val="0"/>
          <c:showPercent val="0"/>
          <c:showBubbleSize val="0"/>
        </c:dLbls>
        <c:marker val="1"/>
        <c:smooth val="0"/>
        <c:axId val="286049216"/>
        <c:axId val="286050784"/>
      </c:lineChart>
      <c:catAx>
        <c:axId val="286048432"/>
        <c:scaling>
          <c:orientation val="minMax"/>
        </c:scaling>
        <c:delete val="0"/>
        <c:axPos val="b"/>
        <c:numFmt formatCode="General" sourceLinked="0"/>
        <c:majorTickMark val="out"/>
        <c:minorTickMark val="none"/>
        <c:tickLblPos val="nextTo"/>
        <c:crossAx val="286054312"/>
        <c:crosses val="autoZero"/>
        <c:auto val="1"/>
        <c:lblAlgn val="ctr"/>
        <c:lblOffset val="100"/>
        <c:noMultiLvlLbl val="0"/>
      </c:catAx>
      <c:valAx>
        <c:axId val="286054312"/>
        <c:scaling>
          <c:orientation val="minMax"/>
          <c:max val="60000"/>
        </c:scaling>
        <c:delete val="0"/>
        <c:axPos val="l"/>
        <c:majorGridlines/>
        <c:title>
          <c:tx>
            <c:rich>
              <a:bodyPr rot="0" vert="horz"/>
              <a:lstStyle/>
              <a:p>
                <a:pPr>
                  <a:defRPr/>
                </a:pPr>
                <a:r>
                  <a:rPr lang="sk-SK"/>
                  <a:t>Počet UoZ</a:t>
                </a:r>
              </a:p>
            </c:rich>
          </c:tx>
          <c:layout>
            <c:manualLayout>
              <c:xMode val="edge"/>
              <c:yMode val="edge"/>
              <c:x val="9.0197633668631788E-3"/>
              <c:y val="1.5540324408147708E-2"/>
            </c:manualLayout>
          </c:layout>
          <c:overlay val="0"/>
        </c:title>
        <c:numFmt formatCode="#,##0" sourceLinked="1"/>
        <c:majorTickMark val="out"/>
        <c:minorTickMark val="none"/>
        <c:tickLblPos val="nextTo"/>
        <c:crossAx val="286048432"/>
        <c:crosses val="autoZero"/>
        <c:crossBetween val="between"/>
        <c:majorUnit val="10000"/>
      </c:valAx>
      <c:valAx>
        <c:axId val="286050784"/>
        <c:scaling>
          <c:orientation val="minMax"/>
          <c:max val="0.12000000000000001"/>
          <c:min val="0"/>
        </c:scaling>
        <c:delete val="0"/>
        <c:axPos val="r"/>
        <c:title>
          <c:tx>
            <c:rich>
              <a:bodyPr rot="0" vert="horz"/>
              <a:lstStyle/>
              <a:p>
                <a:pPr>
                  <a:defRPr/>
                </a:pPr>
                <a:r>
                  <a:rPr lang="sk-SK"/>
                  <a:t>Miera</a:t>
                </a:r>
              </a:p>
            </c:rich>
          </c:tx>
          <c:layout>
            <c:manualLayout>
              <c:xMode val="edge"/>
              <c:yMode val="edge"/>
              <c:x val="0.90469718026572354"/>
              <c:y val="4.3358440275834426E-3"/>
            </c:manualLayout>
          </c:layout>
          <c:overlay val="0"/>
        </c:title>
        <c:numFmt formatCode="0%" sourceLinked="0"/>
        <c:majorTickMark val="out"/>
        <c:minorTickMark val="none"/>
        <c:tickLblPos val="nextTo"/>
        <c:crossAx val="286049216"/>
        <c:crosses val="max"/>
        <c:crossBetween val="between"/>
        <c:minorUnit val="4.0000000000000022E-2"/>
      </c:valAx>
      <c:catAx>
        <c:axId val="286049216"/>
        <c:scaling>
          <c:orientation val="minMax"/>
        </c:scaling>
        <c:delete val="1"/>
        <c:axPos val="b"/>
        <c:numFmt formatCode="General" sourceLinked="1"/>
        <c:majorTickMark val="out"/>
        <c:minorTickMark val="none"/>
        <c:tickLblPos val="none"/>
        <c:crossAx val="286050784"/>
        <c:crosses val="autoZero"/>
        <c:auto val="1"/>
        <c:lblAlgn val="ctr"/>
        <c:lblOffset val="100"/>
        <c:noMultiLvlLbl val="0"/>
      </c:catAx>
      <c:spPr>
        <a:ln>
          <a:solidFill>
            <a:srgbClr val="000000"/>
          </a:solidFill>
        </a:ln>
      </c:spPr>
    </c:plotArea>
    <c:legend>
      <c:legendPos val="r"/>
      <c:layout>
        <c:manualLayout>
          <c:xMode val="edge"/>
          <c:yMode val="edge"/>
          <c:x val="9.9901401213737154E-2"/>
          <c:y val="7.6156876399058979E-2"/>
          <c:w val="0.42786326836049438"/>
          <c:h val="0.14169762229225968"/>
        </c:manualLayout>
      </c:layout>
      <c:overlay val="0"/>
    </c:legend>
    <c:plotVisOnly val="1"/>
    <c:dispBlanksAs val="gap"/>
    <c:showDLblsOverMax val="0"/>
  </c:chart>
  <c:spPr>
    <a:ln>
      <a:noFill/>
    </a:ln>
  </c:spPr>
  <c:txPr>
    <a:bodyPr/>
    <a:lstStyle/>
    <a:p>
      <a:pPr>
        <a:defRPr>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4"/>
          <c:order val="0"/>
          <c:tx>
            <c:strRef>
              <c:f>'K2.1.3.1 Nezamestnanosť ÚPSVR'!$O$109</c:f>
              <c:strCache>
                <c:ptCount val="1"/>
                <c:pt idx="0">
                  <c:v>st. 10 a 11</c:v>
                </c:pt>
              </c:strCache>
            </c:strRef>
          </c:tx>
          <c:spPr>
            <a:solidFill>
              <a:srgbClr val="E85E86"/>
            </a:solidFill>
          </c:spPr>
          <c:invertIfNegative val="0"/>
          <c:cat>
            <c:strRef>
              <c:f>'K2.1.3.1 Nezamestnanosť ÚPSVR'!$N$110:$N$118</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ÚPSVR'!$O$110:$O$118</c:f>
              <c:numCache>
                <c:formatCode>0.00%</c:formatCode>
                <c:ptCount val="9"/>
                <c:pt idx="0">
                  <c:v>9.8315172398362155E-2</c:v>
                </c:pt>
                <c:pt idx="1">
                  <c:v>0.19376244786410282</c:v>
                </c:pt>
                <c:pt idx="2">
                  <c:v>0.13271041169031897</c:v>
                </c:pt>
                <c:pt idx="3">
                  <c:v>0.21679515247097397</c:v>
                </c:pt>
                <c:pt idx="4">
                  <c:v>0.15677447134245528</c:v>
                </c:pt>
                <c:pt idx="5">
                  <c:v>0.40314740743073713</c:v>
                </c:pt>
                <c:pt idx="6">
                  <c:v>0.43410138598967113</c:v>
                </c:pt>
                <c:pt idx="7">
                  <c:v>0.42845188284518826</c:v>
                </c:pt>
                <c:pt idx="8">
                  <c:v>0.32898145740376133</c:v>
                </c:pt>
              </c:numCache>
            </c:numRef>
          </c:val>
          <c:extLst xmlns:c16r2="http://schemas.microsoft.com/office/drawing/2015/06/chart">
            <c:ext xmlns:c16="http://schemas.microsoft.com/office/drawing/2014/chart" uri="{C3380CC4-5D6E-409C-BE32-E72D297353CC}">
              <c16:uniqueId val="{00000000-2772-44A2-A3B4-392859DB7E5C}"/>
            </c:ext>
          </c:extLst>
        </c:ser>
        <c:ser>
          <c:idx val="3"/>
          <c:order val="1"/>
          <c:tx>
            <c:strRef>
              <c:f>'K2.1.3.1 Nezamestnanosť ÚPSVR'!$P$109</c:f>
              <c:strCache>
                <c:ptCount val="1"/>
                <c:pt idx="0">
                  <c:v>st. 12 a 13</c:v>
                </c:pt>
              </c:strCache>
            </c:strRef>
          </c:tx>
          <c:spPr>
            <a:solidFill>
              <a:schemeClr val="bg1">
                <a:lumMod val="65000"/>
              </a:schemeClr>
            </a:solidFill>
          </c:spPr>
          <c:invertIfNegative val="0"/>
          <c:cat>
            <c:strRef>
              <c:f>'K2.1.3.1 Nezamestnanosť ÚPSVR'!$N$110:$N$118</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ÚPSVR'!$P$110:$P$118</c:f>
              <c:numCache>
                <c:formatCode>0.00%</c:formatCode>
                <c:ptCount val="9"/>
                <c:pt idx="0">
                  <c:v>0.16311279171234869</c:v>
                </c:pt>
                <c:pt idx="1">
                  <c:v>0.29990979485026836</c:v>
                </c:pt>
                <c:pt idx="2">
                  <c:v>0.32068989742869186</c:v>
                </c:pt>
                <c:pt idx="3">
                  <c:v>0.30892621836707168</c:v>
                </c:pt>
                <c:pt idx="4">
                  <c:v>0.32926035786049185</c:v>
                </c:pt>
                <c:pt idx="5">
                  <c:v>0.27319874439650199</c:v>
                </c:pt>
                <c:pt idx="6">
                  <c:v>0.2451190256855397</c:v>
                </c:pt>
                <c:pt idx="7">
                  <c:v>0.24894568954803431</c:v>
                </c:pt>
                <c:pt idx="8">
                  <c:v>0.26728379009914971</c:v>
                </c:pt>
              </c:numCache>
            </c:numRef>
          </c:val>
          <c:extLst xmlns:c16r2="http://schemas.microsoft.com/office/drawing/2015/06/chart">
            <c:ext xmlns:c16="http://schemas.microsoft.com/office/drawing/2014/chart" uri="{C3380CC4-5D6E-409C-BE32-E72D297353CC}">
              <c16:uniqueId val="{00000001-2772-44A2-A3B4-392859DB7E5C}"/>
            </c:ext>
          </c:extLst>
        </c:ser>
        <c:ser>
          <c:idx val="2"/>
          <c:order val="2"/>
          <c:tx>
            <c:strRef>
              <c:f>'K2.1.3.1 Nezamestnanosť ÚPSVR'!$Q$109</c:f>
              <c:strCache>
                <c:ptCount val="1"/>
                <c:pt idx="0">
                  <c:v>st. 15</c:v>
                </c:pt>
              </c:strCache>
            </c:strRef>
          </c:tx>
          <c:spPr>
            <a:solidFill>
              <a:srgbClr val="FAACBF"/>
            </a:solidFill>
          </c:spPr>
          <c:invertIfNegative val="0"/>
          <c:cat>
            <c:strRef>
              <c:f>'K2.1.3.1 Nezamestnanosť ÚPSVR'!$N$110:$N$118</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ÚPSVR'!$Q$110:$Q$118</c:f>
              <c:numCache>
                <c:formatCode>0.00%</c:formatCode>
                <c:ptCount val="9"/>
                <c:pt idx="0">
                  <c:v>7.912499347399668E-2</c:v>
                </c:pt>
                <c:pt idx="1">
                  <c:v>4.9836112425982654E-2</c:v>
                </c:pt>
                <c:pt idx="2">
                  <c:v>4.0466488689054378E-2</c:v>
                </c:pt>
                <c:pt idx="3">
                  <c:v>4.6643978460037976E-2</c:v>
                </c:pt>
                <c:pt idx="4">
                  <c:v>4.3373839823940295E-2</c:v>
                </c:pt>
                <c:pt idx="5">
                  <c:v>3.112762852613566E-2</c:v>
                </c:pt>
                <c:pt idx="6">
                  <c:v>2.4619978232915403E-2</c:v>
                </c:pt>
                <c:pt idx="7">
                  <c:v>3.4264054020464813E-2</c:v>
                </c:pt>
                <c:pt idx="8">
                  <c:v>3.7318173083493736E-2</c:v>
                </c:pt>
              </c:numCache>
            </c:numRef>
          </c:val>
          <c:extLst xmlns:c16r2="http://schemas.microsoft.com/office/drawing/2015/06/chart">
            <c:ext xmlns:c16="http://schemas.microsoft.com/office/drawing/2014/chart" uri="{C3380CC4-5D6E-409C-BE32-E72D297353CC}">
              <c16:uniqueId val="{00000002-2772-44A2-A3B4-392859DB7E5C}"/>
            </c:ext>
          </c:extLst>
        </c:ser>
        <c:ser>
          <c:idx val="1"/>
          <c:order val="3"/>
          <c:tx>
            <c:strRef>
              <c:f>'K2.1.3.1 Nezamestnanosť ÚPSVR'!$R$109</c:f>
              <c:strCache>
                <c:ptCount val="1"/>
                <c:pt idx="0">
                  <c:v>st. 14 a 16</c:v>
                </c:pt>
              </c:strCache>
            </c:strRef>
          </c:tx>
          <c:spPr>
            <a:solidFill>
              <a:schemeClr val="bg1">
                <a:lumMod val="85000"/>
              </a:schemeClr>
            </a:solidFill>
          </c:spPr>
          <c:invertIfNegative val="0"/>
          <c:cat>
            <c:strRef>
              <c:f>'K2.1.3.1 Nezamestnanosť ÚPSVR'!$N$110:$N$118</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ÚPSVR'!$R$110:$R$118</c:f>
              <c:numCache>
                <c:formatCode>0.00%</c:formatCode>
                <c:ptCount val="9"/>
                <c:pt idx="0">
                  <c:v>0.29421460482253003</c:v>
                </c:pt>
                <c:pt idx="1">
                  <c:v>0.28779908365857793</c:v>
                </c:pt>
                <c:pt idx="2">
                  <c:v>0.32541801320781227</c:v>
                </c:pt>
                <c:pt idx="3">
                  <c:v>0.27958372674545284</c:v>
                </c:pt>
                <c:pt idx="4">
                  <c:v>0.30575064587120854</c:v>
                </c:pt>
                <c:pt idx="5">
                  <c:v>0.21594332986887554</c:v>
                </c:pt>
                <c:pt idx="6">
                  <c:v>0.20293912623959365</c:v>
                </c:pt>
                <c:pt idx="7">
                  <c:v>0.20006835411574631</c:v>
                </c:pt>
                <c:pt idx="8">
                  <c:v>0.23917293719292307</c:v>
                </c:pt>
              </c:numCache>
            </c:numRef>
          </c:val>
          <c:extLst xmlns:c16r2="http://schemas.microsoft.com/office/drawing/2015/06/chart">
            <c:ext xmlns:c16="http://schemas.microsoft.com/office/drawing/2014/chart" uri="{C3380CC4-5D6E-409C-BE32-E72D297353CC}">
              <c16:uniqueId val="{00000003-2772-44A2-A3B4-392859DB7E5C}"/>
            </c:ext>
          </c:extLst>
        </c:ser>
        <c:ser>
          <c:idx val="0"/>
          <c:order val="4"/>
          <c:tx>
            <c:strRef>
              <c:f>'K2.1.3.1 Nezamestnanosť ÚPSVR'!$S$109</c:f>
              <c:strCache>
                <c:ptCount val="1"/>
                <c:pt idx="0">
                  <c:v>st. 17, 18 a 19</c:v>
                </c:pt>
              </c:strCache>
            </c:strRef>
          </c:tx>
          <c:spPr>
            <a:solidFill>
              <a:srgbClr val="B7194A"/>
            </a:solidFill>
          </c:spPr>
          <c:invertIfNegative val="0"/>
          <c:cat>
            <c:strRef>
              <c:f>'K2.1.3.1 Nezamestnanosť ÚPSVR'!$N$110:$N$118</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ÚPSVR'!$S$110:$S$118</c:f>
              <c:numCache>
                <c:formatCode>0.00%</c:formatCode>
                <c:ptCount val="9"/>
                <c:pt idx="0">
                  <c:v>0.3608096719098442</c:v>
                </c:pt>
                <c:pt idx="1">
                  <c:v>0.16796020255968275</c:v>
                </c:pt>
                <c:pt idx="2">
                  <c:v>0.18040606997330336</c:v>
                </c:pt>
                <c:pt idx="3">
                  <c:v>0.14658276180495752</c:v>
                </c:pt>
                <c:pt idx="4">
                  <c:v>0.1611855324849297</c:v>
                </c:pt>
                <c:pt idx="5">
                  <c:v>7.5181359117298147E-2</c:v>
                </c:pt>
                <c:pt idx="6">
                  <c:v>9.2039059190895042E-2</c:v>
                </c:pt>
                <c:pt idx="7">
                  <c:v>8.7787397986660604E-2</c:v>
                </c:pt>
                <c:pt idx="8">
                  <c:v>0.12579668589673915</c:v>
                </c:pt>
              </c:numCache>
            </c:numRef>
          </c:val>
          <c:extLst xmlns:c16r2="http://schemas.microsoft.com/office/drawing/2015/06/char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gapDepth val="100"/>
        <c:shape val="box"/>
        <c:axId val="286049608"/>
        <c:axId val="286051176"/>
        <c:axId val="0"/>
      </c:bar3DChart>
      <c:catAx>
        <c:axId val="286049608"/>
        <c:scaling>
          <c:orientation val="minMax"/>
        </c:scaling>
        <c:delete val="0"/>
        <c:axPos val="b"/>
        <c:numFmt formatCode="General" sourceLinked="1"/>
        <c:majorTickMark val="out"/>
        <c:minorTickMark val="none"/>
        <c:tickLblPos val="nextTo"/>
        <c:crossAx val="286051176"/>
        <c:crosses val="autoZero"/>
        <c:auto val="1"/>
        <c:lblAlgn val="ctr"/>
        <c:lblOffset val="100"/>
        <c:noMultiLvlLbl val="0"/>
      </c:catAx>
      <c:valAx>
        <c:axId val="286051176"/>
        <c:scaling>
          <c:orientation val="minMax"/>
        </c:scaling>
        <c:delete val="0"/>
        <c:axPos val="l"/>
        <c:majorGridlines/>
        <c:numFmt formatCode="0%" sourceLinked="0"/>
        <c:majorTickMark val="out"/>
        <c:minorTickMark val="none"/>
        <c:tickLblPos val="nextTo"/>
        <c:crossAx val="286049608"/>
        <c:crosses val="autoZero"/>
        <c:crossBetween val="between"/>
      </c:valAx>
      <c:spPr>
        <a:noFill/>
        <a:ln w="25400">
          <a:noFill/>
        </a:ln>
      </c:spPr>
    </c:plotArea>
    <c:legend>
      <c:legendPos val="b"/>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23477375350886"/>
          <c:y val="5.1867839677685428E-2"/>
          <c:w val="0.81635339615559654"/>
          <c:h val="0.75660988510763161"/>
        </c:manualLayout>
      </c:layout>
      <c:barChart>
        <c:barDir val="col"/>
        <c:grouping val="clustered"/>
        <c:varyColors val="0"/>
        <c:ser>
          <c:idx val="0"/>
          <c:order val="0"/>
          <c:tx>
            <c:strRef>
              <c:f>'K2.1.3.1 Nezamestnanosť ÚPSVR'!$N$3</c:f>
              <c:strCache>
                <c:ptCount val="1"/>
                <c:pt idx="0">
                  <c:v>UoZ celkom 2017</c:v>
                </c:pt>
              </c:strCache>
            </c:strRef>
          </c:tx>
          <c:spPr>
            <a:solidFill>
              <a:srgbClr val="E85E89"/>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ÚPSVR'!$N$4:$N$15</c:f>
              <c:numCache>
                <c:formatCode>#,##0</c:formatCode>
                <c:ptCount val="12"/>
                <c:pt idx="0">
                  <c:v>273894</c:v>
                </c:pt>
                <c:pt idx="1">
                  <c:v>267219</c:v>
                </c:pt>
                <c:pt idx="2">
                  <c:v>257558</c:v>
                </c:pt>
                <c:pt idx="3">
                  <c:v>248753</c:v>
                </c:pt>
                <c:pt idx="4">
                  <c:v>236934</c:v>
                </c:pt>
                <c:pt idx="5">
                  <c:v>221933</c:v>
                </c:pt>
                <c:pt idx="6">
                  <c:v>215495</c:v>
                </c:pt>
                <c:pt idx="7">
                  <c:v>209918</c:v>
                </c:pt>
                <c:pt idx="8">
                  <c:v>206887</c:v>
                </c:pt>
                <c:pt idx="9">
                  <c:v>200272</c:v>
                </c:pt>
                <c:pt idx="10">
                  <c:v>196055</c:v>
                </c:pt>
                <c:pt idx="11">
                  <c:v>195583</c:v>
                </c:pt>
              </c:numCache>
            </c:numRef>
          </c:val>
          <c:extLst xmlns:c16r2="http://schemas.microsoft.com/office/drawing/2015/06/chart">
            <c:ext xmlns:c16="http://schemas.microsoft.com/office/drawing/2014/chart" uri="{C3380CC4-5D6E-409C-BE32-E72D297353CC}">
              <c16:uniqueId val="{00000000-83A4-4F08-BFAE-D50127A49A4E}"/>
            </c:ext>
          </c:extLst>
        </c:ser>
        <c:ser>
          <c:idx val="1"/>
          <c:order val="1"/>
          <c:tx>
            <c:strRef>
              <c:f>'K2.1.3.1 Nezamestnanosť ÚPSVR'!$O$3</c:f>
              <c:strCache>
                <c:ptCount val="1"/>
                <c:pt idx="0">
                  <c:v>UoZ celkom 2018</c:v>
                </c:pt>
              </c:strCache>
            </c:strRef>
          </c:tx>
          <c:spPr>
            <a:solidFill>
              <a:srgbClr val="B7194A"/>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ÚPSVR'!$O$4:$O$15</c:f>
              <c:numCache>
                <c:formatCode>#,##0</c:formatCode>
                <c:ptCount val="12"/>
                <c:pt idx="0">
                  <c:v>197268</c:v>
                </c:pt>
                <c:pt idx="1">
                  <c:v>193321</c:v>
                </c:pt>
                <c:pt idx="2">
                  <c:v>187759</c:v>
                </c:pt>
                <c:pt idx="3">
                  <c:v>183518</c:v>
                </c:pt>
                <c:pt idx="4">
                  <c:v>181494</c:v>
                </c:pt>
                <c:pt idx="5">
                  <c:v>181447</c:v>
                </c:pt>
                <c:pt idx="6">
                  <c:v>181322</c:v>
                </c:pt>
                <c:pt idx="7">
                  <c:v>179343</c:v>
                </c:pt>
                <c:pt idx="8">
                  <c:v>179123</c:v>
                </c:pt>
                <c:pt idx="9">
                  <c:v>174171</c:v>
                </c:pt>
                <c:pt idx="10">
                  <c:v>171871</c:v>
                </c:pt>
                <c:pt idx="11">
                  <c:v>169802</c:v>
                </c:pt>
              </c:numCache>
            </c:numRef>
          </c:val>
          <c:extLst xmlns:c16r2="http://schemas.microsoft.com/office/drawing/2015/06/char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286048040"/>
        <c:axId val="286050392"/>
      </c:barChart>
      <c:catAx>
        <c:axId val="286048040"/>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286050392"/>
        <c:crosses val="autoZero"/>
        <c:auto val="1"/>
        <c:lblAlgn val="ctr"/>
        <c:lblOffset val="100"/>
        <c:tickMarkSkip val="1"/>
        <c:noMultiLvlLbl val="0"/>
      </c:catAx>
      <c:valAx>
        <c:axId val="286050392"/>
        <c:scaling>
          <c:orientation val="minMax"/>
          <c:max val="300000"/>
          <c:min val="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a:pPr>
            <a:endParaRPr lang="sk-SK"/>
          </a:p>
        </c:txPr>
        <c:crossAx val="286048040"/>
        <c:crosses val="autoZero"/>
        <c:crossBetween val="between"/>
        <c:majorUnit val="50000"/>
        <c:minorUnit val="1000"/>
      </c:valAx>
      <c:spPr>
        <a:solidFill>
          <a:srgbClr val="FFFFFF"/>
        </a:solidFill>
        <a:ln w="6350">
          <a:solidFill>
            <a:schemeClr val="bg1">
              <a:lumMod val="85000"/>
            </a:schemeClr>
          </a:solidFill>
          <a:prstDash val="solid"/>
        </a:ln>
      </c:spPr>
    </c:plotArea>
    <c:legend>
      <c:legendPos val="t"/>
      <c:layout>
        <c:manualLayout>
          <c:xMode val="edge"/>
          <c:yMode val="edge"/>
          <c:x val="0.50606135719974055"/>
          <c:y val="6.9878037902317516E-2"/>
          <c:w val="0.45673123746336264"/>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'K2.1.3.1 Nezamestnanosť ÚPSVR'!$Q$3</c:f>
              <c:strCache>
                <c:ptCount val="1"/>
                <c:pt idx="0">
                  <c:v>UoZ muži 2017</c:v>
                </c:pt>
              </c:strCache>
            </c:strRef>
          </c:tx>
          <c:spPr>
            <a:ln>
              <a:solidFill>
                <a:srgbClr val="E85E89"/>
              </a:solidFill>
              <a:prstDash val="sys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ÚPSVR'!$Q$4:$Q$15</c:f>
              <c:numCache>
                <c:formatCode>#,##0</c:formatCode>
                <c:ptCount val="12"/>
                <c:pt idx="0">
                  <c:v>133507</c:v>
                </c:pt>
                <c:pt idx="1">
                  <c:v>130085</c:v>
                </c:pt>
                <c:pt idx="2">
                  <c:v>124502</c:v>
                </c:pt>
                <c:pt idx="3">
                  <c:v>119120</c:v>
                </c:pt>
                <c:pt idx="4">
                  <c:v>111246</c:v>
                </c:pt>
                <c:pt idx="5">
                  <c:v>102133</c:v>
                </c:pt>
                <c:pt idx="6">
                  <c:v>97798</c:v>
                </c:pt>
                <c:pt idx="7">
                  <c:v>94370</c:v>
                </c:pt>
                <c:pt idx="8">
                  <c:v>93605</c:v>
                </c:pt>
                <c:pt idx="9">
                  <c:v>90472</c:v>
                </c:pt>
                <c:pt idx="10">
                  <c:v>88929</c:v>
                </c:pt>
                <c:pt idx="11">
                  <c:v>90358</c:v>
                </c:pt>
              </c:numCache>
            </c:numRef>
          </c:val>
          <c:smooth val="0"/>
          <c:extLst xmlns:c16r2="http://schemas.microsoft.com/office/drawing/2015/06/chart">
            <c:ext xmlns:c16="http://schemas.microsoft.com/office/drawing/2014/chart" uri="{C3380CC4-5D6E-409C-BE32-E72D297353CC}">
              <c16:uniqueId val="{00000000-AE22-493C-A5ED-3712A6855C78}"/>
            </c:ext>
          </c:extLst>
        </c:ser>
        <c:ser>
          <c:idx val="1"/>
          <c:order val="1"/>
          <c:tx>
            <c:strRef>
              <c:f>'K2.1.3.1 Nezamestnanosť ÚPSVR'!$R$3</c:f>
              <c:strCache>
                <c:ptCount val="1"/>
                <c:pt idx="0">
                  <c:v>UoZ muži 2018</c:v>
                </c:pt>
              </c:strCache>
            </c:strRef>
          </c:tx>
          <c:spPr>
            <a:ln>
              <a:solidFill>
                <a:srgbClr val="B7194A"/>
              </a:solidFill>
              <a:prstDash val="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ÚPSVR'!$R$4:$R$15</c:f>
              <c:numCache>
                <c:formatCode>#,##0</c:formatCode>
                <c:ptCount val="12"/>
                <c:pt idx="0">
                  <c:v>92558</c:v>
                </c:pt>
                <c:pt idx="1">
                  <c:v>90734</c:v>
                </c:pt>
                <c:pt idx="2">
                  <c:v>87457</c:v>
                </c:pt>
                <c:pt idx="3">
                  <c:v>84135</c:v>
                </c:pt>
                <c:pt idx="4">
                  <c:v>80751</c:v>
                </c:pt>
                <c:pt idx="5">
                  <c:v>79050</c:v>
                </c:pt>
                <c:pt idx="6">
                  <c:v>77868</c:v>
                </c:pt>
                <c:pt idx="7">
                  <c:v>76425</c:v>
                </c:pt>
                <c:pt idx="8">
                  <c:v>76918</c:v>
                </c:pt>
                <c:pt idx="9">
                  <c:v>74540</c:v>
                </c:pt>
                <c:pt idx="10">
                  <c:v>74141</c:v>
                </c:pt>
                <c:pt idx="11">
                  <c:v>74613</c:v>
                </c:pt>
              </c:numCache>
            </c:numRef>
          </c:val>
          <c:smooth val="0"/>
          <c:extLst xmlns:c16r2="http://schemas.microsoft.com/office/drawing/2015/06/chart">
            <c:ext xmlns:c16="http://schemas.microsoft.com/office/drawing/2014/chart" uri="{C3380CC4-5D6E-409C-BE32-E72D297353CC}">
              <c16:uniqueId val="{00000001-AE22-493C-A5ED-3712A6855C78}"/>
            </c:ext>
          </c:extLst>
        </c:ser>
        <c:ser>
          <c:idx val="2"/>
          <c:order val="2"/>
          <c:tx>
            <c:strRef>
              <c:f>'K2.1.3.1 Nezamestnanosť ÚPSVR'!$T$3</c:f>
              <c:strCache>
                <c:ptCount val="1"/>
                <c:pt idx="0">
                  <c:v>UoZ ženy 2017</c:v>
                </c:pt>
              </c:strCache>
            </c:strRef>
          </c:tx>
          <c:spPr>
            <a:ln>
              <a:solidFill>
                <a:srgbClr val="E85E89"/>
              </a:solidFill>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ÚPSVR'!$T$4:$T$15</c:f>
              <c:numCache>
                <c:formatCode>#,##0</c:formatCode>
                <c:ptCount val="12"/>
                <c:pt idx="0">
                  <c:v>140387</c:v>
                </c:pt>
                <c:pt idx="1">
                  <c:v>137134</c:v>
                </c:pt>
                <c:pt idx="2">
                  <c:v>133056</c:v>
                </c:pt>
                <c:pt idx="3">
                  <c:v>129633</c:v>
                </c:pt>
                <c:pt idx="4">
                  <c:v>125688</c:v>
                </c:pt>
                <c:pt idx="5">
                  <c:v>119800</c:v>
                </c:pt>
                <c:pt idx="6">
                  <c:v>117697</c:v>
                </c:pt>
                <c:pt idx="7">
                  <c:v>115548</c:v>
                </c:pt>
                <c:pt idx="8">
                  <c:v>113282</c:v>
                </c:pt>
                <c:pt idx="9">
                  <c:v>109800</c:v>
                </c:pt>
                <c:pt idx="10">
                  <c:v>107126</c:v>
                </c:pt>
                <c:pt idx="11">
                  <c:v>105225</c:v>
                </c:pt>
              </c:numCache>
            </c:numRef>
          </c:val>
          <c:smooth val="0"/>
          <c:extLst xmlns:c16r2="http://schemas.microsoft.com/office/drawing/2015/06/chart">
            <c:ext xmlns:c16="http://schemas.microsoft.com/office/drawing/2014/chart" uri="{C3380CC4-5D6E-409C-BE32-E72D297353CC}">
              <c16:uniqueId val="{00000002-AE22-493C-A5ED-3712A6855C78}"/>
            </c:ext>
          </c:extLst>
        </c:ser>
        <c:ser>
          <c:idx val="3"/>
          <c:order val="3"/>
          <c:tx>
            <c:strRef>
              <c:f>'K2.1.3.1 Nezamestnanosť ÚPSVR'!$U$3</c:f>
              <c:strCache>
                <c:ptCount val="1"/>
                <c:pt idx="0">
                  <c:v>UoZ ženy 2018</c:v>
                </c:pt>
              </c:strCache>
            </c:strRef>
          </c:tx>
          <c:spPr>
            <a:ln>
              <a:solidFill>
                <a:srgbClr val="B7194A"/>
              </a:solidFill>
              <a:prstDash val="solid"/>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ÚPSVR'!$U$4:$U$15</c:f>
              <c:numCache>
                <c:formatCode>#,##0</c:formatCode>
                <c:ptCount val="12"/>
                <c:pt idx="0">
                  <c:v>104710</c:v>
                </c:pt>
                <c:pt idx="1">
                  <c:v>102587</c:v>
                </c:pt>
                <c:pt idx="2">
                  <c:v>100302</c:v>
                </c:pt>
                <c:pt idx="3">
                  <c:v>99383</c:v>
                </c:pt>
                <c:pt idx="4">
                  <c:v>100743</c:v>
                </c:pt>
                <c:pt idx="5">
                  <c:v>102397</c:v>
                </c:pt>
                <c:pt idx="6">
                  <c:v>103454</c:v>
                </c:pt>
                <c:pt idx="7">
                  <c:v>102918</c:v>
                </c:pt>
                <c:pt idx="8">
                  <c:v>102205</c:v>
                </c:pt>
                <c:pt idx="9">
                  <c:v>99631</c:v>
                </c:pt>
                <c:pt idx="10">
                  <c:v>97730</c:v>
                </c:pt>
                <c:pt idx="11">
                  <c:v>95189</c:v>
                </c:pt>
              </c:numCache>
            </c:numRef>
          </c:val>
          <c:smooth val="0"/>
          <c:extLst xmlns:c16r2="http://schemas.microsoft.com/office/drawing/2015/06/char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286051568"/>
        <c:axId val="286054704"/>
      </c:lineChart>
      <c:catAx>
        <c:axId val="286051568"/>
        <c:scaling>
          <c:orientation val="minMax"/>
        </c:scaling>
        <c:delete val="0"/>
        <c:axPos val="b"/>
        <c:numFmt formatCode="General" sourceLinked="1"/>
        <c:majorTickMark val="none"/>
        <c:minorTickMark val="none"/>
        <c:tickLblPos val="nextTo"/>
        <c:crossAx val="286054704"/>
        <c:crosses val="autoZero"/>
        <c:auto val="1"/>
        <c:lblAlgn val="ctr"/>
        <c:lblOffset val="100"/>
        <c:noMultiLvlLbl val="0"/>
      </c:catAx>
      <c:valAx>
        <c:axId val="286054704"/>
        <c:scaling>
          <c:orientation val="minMax"/>
          <c:min val="65000"/>
        </c:scaling>
        <c:delete val="0"/>
        <c:axPos val="l"/>
        <c:majorGridlines/>
        <c:numFmt formatCode="#,##0" sourceLinked="0"/>
        <c:majorTickMark val="none"/>
        <c:minorTickMark val="none"/>
        <c:tickLblPos val="nextTo"/>
        <c:crossAx val="286051568"/>
        <c:crosses val="autoZero"/>
        <c:crossBetween val="between"/>
        <c:majorUnit val="10000"/>
      </c:valAx>
    </c:plotArea>
    <c:legend>
      <c:legendPos val="r"/>
      <c:layout>
        <c:manualLayout>
          <c:xMode val="edge"/>
          <c:yMode val="edge"/>
          <c:x val="0.55189715868849731"/>
          <c:y val="2.3533997209056232E-2"/>
          <c:w val="0.44641763529558803"/>
          <c:h val="0.2351610447257827"/>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6594402223774"/>
          <c:y val="0.16660792191651136"/>
          <c:w val="0.55521179381373997"/>
          <c:h val="0.72472185150158064"/>
        </c:manualLayout>
      </c:layout>
      <c:pieChart>
        <c:varyColors val="1"/>
        <c:ser>
          <c:idx val="0"/>
          <c:order val="0"/>
          <c:explosion val="10"/>
          <c:dPt>
            <c:idx val="0"/>
            <c:bubble3D val="0"/>
            <c:spPr>
              <a:solidFill>
                <a:schemeClr val="bg1">
                  <a:lumMod val="65000"/>
                </a:schemeClr>
              </a:solidFill>
              <a:ln>
                <a:solidFill>
                  <a:schemeClr val="bg1">
                    <a:lumMod val="50000"/>
                  </a:schemeClr>
                </a:solidFill>
              </a:ln>
            </c:spPr>
          </c:dPt>
          <c:dPt>
            <c:idx val="1"/>
            <c:bubble3D val="0"/>
            <c:explosion val="13"/>
            <c:spPr>
              <a:pattFill prst="ltUpDiag">
                <a:fgClr>
                  <a:srgbClr val="B7194A"/>
                </a:fgClr>
                <a:bgClr>
                  <a:schemeClr val="bg1"/>
                </a:bgClr>
              </a:pattFill>
              <a:ln>
                <a:solidFill>
                  <a:srgbClr val="B7194A"/>
                </a:solidFill>
              </a:ln>
            </c:spPr>
            <c:extLst xmlns:c16r2="http://schemas.microsoft.com/office/drawing/2015/06/chart">
              <c:ext xmlns:c16="http://schemas.microsoft.com/office/drawing/2014/chart" uri="{C3380CC4-5D6E-409C-BE32-E72D297353CC}">
                <c16:uniqueId val="{00000003-71E0-4AA3-BDBE-3BCD689587E8}"/>
              </c:ext>
            </c:extLst>
          </c:dPt>
          <c:dPt>
            <c:idx val="2"/>
            <c:bubble3D val="0"/>
            <c:spPr>
              <a:solidFill>
                <a:srgbClr val="B7194A"/>
              </a:solidFill>
              <a:ln>
                <a:solidFill>
                  <a:srgbClr val="B7194A"/>
                </a:solidFill>
              </a:ln>
            </c:spPr>
            <c:extLst xmlns:c16r2="http://schemas.microsoft.com/office/drawing/2015/06/chart">
              <c:ext xmlns:c16="http://schemas.microsoft.com/office/drawing/2014/chart" uri="{C3380CC4-5D6E-409C-BE32-E72D297353CC}">
                <c16:uniqueId val="{00000005-71E0-4AA3-BDBE-3BCD689587E8}"/>
              </c:ext>
            </c:extLst>
          </c:dPt>
          <c:dPt>
            <c:idx val="3"/>
            <c:bubble3D val="0"/>
            <c:spPr>
              <a:pattFill prst="shingle">
                <a:fgClr>
                  <a:srgbClr val="B7194A"/>
                </a:fgClr>
                <a:bgClr>
                  <a:schemeClr val="bg1"/>
                </a:bgClr>
              </a:pattFill>
              <a:ln>
                <a:solidFill>
                  <a:srgbClr val="B7194A"/>
                </a:solidFill>
              </a:ln>
            </c:spPr>
            <c:extLst xmlns:c16r2="http://schemas.microsoft.com/office/drawing/2015/06/chart">
              <c:ext xmlns:c16="http://schemas.microsoft.com/office/drawing/2014/chart" uri="{C3380CC4-5D6E-409C-BE32-E72D297353CC}">
                <c16:uniqueId val="{00000007-71E0-4AA3-BDBE-3BCD689587E8}"/>
              </c:ext>
            </c:extLst>
          </c:dPt>
          <c:dPt>
            <c:idx val="4"/>
            <c:bubble3D val="0"/>
            <c:explosion val="8"/>
            <c:spPr>
              <a:pattFill prst="smGrid">
                <a:fgClr>
                  <a:schemeClr val="bg1">
                    <a:lumMod val="5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9-71E0-4AA3-BDBE-3BCD689587E8}"/>
              </c:ext>
            </c:extLst>
          </c:dPt>
          <c:dPt>
            <c:idx val="5"/>
            <c:bubble3D val="0"/>
            <c:spPr>
              <a:solidFill>
                <a:srgbClr val="FFCCCC"/>
              </a:solidFill>
              <a:ln>
                <a:solidFill>
                  <a:srgbClr val="FFCCCC"/>
                </a:solidFill>
              </a:ln>
            </c:spPr>
            <c:extLst xmlns:c16r2="http://schemas.microsoft.com/office/drawing/2015/06/chart">
              <c:ext xmlns:c16="http://schemas.microsoft.com/office/drawing/2014/chart" uri="{C3380CC4-5D6E-409C-BE32-E72D297353CC}">
                <c16:uniqueId val="{0000000B-71E0-4AA3-BDBE-3BCD689587E8}"/>
              </c:ext>
            </c:extLst>
          </c:dPt>
          <c:dPt>
            <c:idx val="6"/>
            <c:bubble3D val="0"/>
            <c:spPr>
              <a:solidFill>
                <a:srgbClr val="B7194A"/>
              </a:solidFill>
              <a:ln>
                <a:solidFill>
                  <a:srgbClr val="A50021"/>
                </a:solidFill>
              </a:ln>
            </c:spPr>
            <c:extLst xmlns:c16r2="http://schemas.microsoft.com/office/drawing/2015/06/chart">
              <c:ext xmlns:c16="http://schemas.microsoft.com/office/drawing/2014/chart" uri="{C3380CC4-5D6E-409C-BE32-E72D297353CC}">
                <c16:uniqueId val="{0000000D-71E0-4AA3-BDBE-3BCD689587E8}"/>
              </c:ext>
            </c:extLst>
          </c:dPt>
          <c:dPt>
            <c:idx val="7"/>
            <c:bubble3D val="0"/>
            <c:spPr>
              <a:pattFill prst="lgConfetti">
                <a:fgClr>
                  <a:srgbClr val="E85E86"/>
                </a:fgClr>
                <a:bgClr>
                  <a:schemeClr val="bg1"/>
                </a:bgClr>
              </a:pattFill>
              <a:ln>
                <a:solidFill>
                  <a:srgbClr val="E85E86"/>
                </a:solidFill>
              </a:ln>
            </c:spPr>
            <c:extLst xmlns:c16r2="http://schemas.microsoft.com/office/drawing/2015/06/chart">
              <c:ext xmlns:c16="http://schemas.microsoft.com/office/drawing/2014/chart" uri="{C3380CC4-5D6E-409C-BE32-E72D297353CC}">
                <c16:uniqueId val="{0000000F-71E0-4AA3-BDBE-3BCD689587E8}"/>
              </c:ext>
            </c:extLst>
          </c:dPt>
          <c:dPt>
            <c:idx val="8"/>
            <c:bubble3D val="0"/>
            <c:spPr>
              <a:solidFill>
                <a:srgbClr val="FFCCCC"/>
              </a:solidFill>
              <a:ln>
                <a:solidFill>
                  <a:srgbClr val="FAACBF"/>
                </a:solidFill>
              </a:ln>
            </c:spPr>
            <c:extLst xmlns:c16r2="http://schemas.microsoft.com/office/drawing/2015/06/chart">
              <c:ext xmlns:c16="http://schemas.microsoft.com/office/drawing/2014/chart" uri="{C3380CC4-5D6E-409C-BE32-E72D297353CC}">
                <c16:uniqueId val="{00000011-71E0-4AA3-BDBE-3BCD689587E8}"/>
              </c:ext>
            </c:extLst>
          </c:dPt>
          <c:dPt>
            <c:idx val="10"/>
            <c:bubble3D val="0"/>
            <c:spPr>
              <a:solidFill>
                <a:srgbClr val="E02C64"/>
              </a:solidFill>
              <a:ln>
                <a:solidFill>
                  <a:srgbClr val="E02C64"/>
                </a:solidFill>
              </a:ln>
            </c:spPr>
            <c:extLst xmlns:c16r2="http://schemas.microsoft.com/office/drawing/2015/06/chart">
              <c:ext xmlns:c16="http://schemas.microsoft.com/office/drawing/2014/chart" uri="{C3380CC4-5D6E-409C-BE32-E72D297353CC}">
                <c16:uniqueId val="{00000015-71E0-4AA3-BDBE-3BCD689587E8}"/>
              </c:ext>
            </c:extLst>
          </c:dPt>
          <c:dLbls>
            <c:dLbl>
              <c:idx val="0"/>
              <c:layout>
                <c:manualLayout>
                  <c:x val="0.15314156380819452"/>
                  <c:y val="2.223934866081408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3.9940213305240793E-2"/>
                  <c:y val="-3.632902944870054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0.1155968539953089"/>
                  <c:y val="-2.141320408858277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2.1701129554346027E-2"/>
                  <c:y val="-3.387873787031970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0.18133603641036911"/>
                  <c:y val="7.09503637604549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0.15795707783525345"/>
                  <c:y val="-2.38748662552104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10"/>
              <c:layout>
                <c:manualLayout>
                  <c:x val="0.29022612390539715"/>
                  <c:y val="-1.901832372118786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txPr>
              <a:bodyPr/>
              <a:lstStyle/>
              <a:p>
                <a:pPr>
                  <a:defRPr sz="1100"/>
                </a:pPr>
                <a:endParaRPr lang="sk-SK"/>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'K2.1.3.1 VPM podľa ÚPSVR'!$O$15:$Y$15</c:f>
              <c:strCache>
                <c:ptCount val="11"/>
                <c:pt idx="0">
                  <c:v>st. 10</c:v>
                </c:pt>
                <c:pt idx="1">
                  <c:v>st. 11</c:v>
                </c:pt>
                <c:pt idx="2">
                  <c:v>st. 12</c:v>
                </c:pt>
                <c:pt idx="3">
                  <c:v>st. 13</c:v>
                </c:pt>
                <c:pt idx="4">
                  <c:v>st. 14</c:v>
                </c:pt>
                <c:pt idx="5">
                  <c:v>st. 15</c:v>
                </c:pt>
                <c:pt idx="6">
                  <c:v>st. 16</c:v>
                </c:pt>
                <c:pt idx="7">
                  <c:v>st. 17</c:v>
                </c:pt>
                <c:pt idx="8">
                  <c:v>st. 18</c:v>
                </c:pt>
                <c:pt idx="9">
                  <c:v>st. 19</c:v>
                </c:pt>
                <c:pt idx="10">
                  <c:v>nezistené</c:v>
                </c:pt>
              </c:strCache>
            </c:strRef>
          </c:cat>
          <c:val>
            <c:numRef>
              <c:f>'K2.1.3.1 VPM podľa ÚPSVR'!$O$16:$Y$16</c:f>
              <c:numCache>
                <c:formatCode>0.00%</c:formatCode>
                <c:ptCount val="11"/>
                <c:pt idx="0">
                  <c:v>3.0682510188467123E-2</c:v>
                </c:pt>
                <c:pt idx="1">
                  <c:v>0.3896746456807666</c:v>
                </c:pt>
                <c:pt idx="2">
                  <c:v>0.25333812178276055</c:v>
                </c:pt>
                <c:pt idx="3">
                  <c:v>0.22827058903132794</c:v>
                </c:pt>
                <c:pt idx="4">
                  <c:v>6.0474993363833676E-2</c:v>
                </c:pt>
                <c:pt idx="5">
                  <c:v>3.4341510131213927E-3</c:v>
                </c:pt>
                <c:pt idx="6">
                  <c:v>3.1281066366868095E-3</c:v>
                </c:pt>
                <c:pt idx="7">
                  <c:v>1.2668571636764882E-2</c:v>
                </c:pt>
                <c:pt idx="8">
                  <c:v>1.7564240692451424E-2</c:v>
                </c:pt>
                <c:pt idx="9">
                  <c:v>1.7696443535333031E-4</c:v>
                </c:pt>
                <c:pt idx="10">
                  <c:v>5.871055384663429E-4</c:v>
                </c:pt>
              </c:numCache>
            </c:numRef>
          </c:val>
          <c:extLst xmlns:c16r2="http://schemas.microsoft.com/office/drawing/2015/06/chart">
            <c:ext xmlns:c16="http://schemas.microsoft.com/office/drawing/2014/chart" uri="{C3380CC4-5D6E-409C-BE32-E72D297353CC}">
              <c16:uniqueId val="{00000016-71E0-4AA3-BDBE-3BCD689587E8}"/>
            </c:ext>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029221347331591"/>
          <c:y val="0.20612648080477849"/>
          <c:w val="0.39444444444444804"/>
          <c:h val="0.65740740740741144"/>
        </c:manualLayout>
      </c:layout>
      <c:pieChart>
        <c:varyColors val="1"/>
        <c:ser>
          <c:idx val="0"/>
          <c:order val="0"/>
          <c:dPt>
            <c:idx val="0"/>
            <c:bubble3D val="0"/>
            <c:spPr>
              <a:solidFill>
                <a:schemeClr val="tx1"/>
              </a:solidFill>
              <a:ln>
                <a:solidFill>
                  <a:schemeClr val="tx1"/>
                </a:solidFill>
              </a:ln>
            </c:spPr>
            <c:extLst xmlns:c16r2="http://schemas.microsoft.com/office/drawing/2015/06/chart">
              <c:ext xmlns:c16="http://schemas.microsoft.com/office/drawing/2014/chart" uri="{C3380CC4-5D6E-409C-BE32-E72D297353CC}">
                <c16:uniqueId val="{00000001-7C2E-4A0C-8888-F8255E3E01A4}"/>
              </c:ext>
            </c:extLst>
          </c:dPt>
          <c:dPt>
            <c:idx val="1"/>
            <c:bubble3D val="0"/>
            <c:spPr>
              <a:solidFill>
                <a:srgbClr val="E85E86"/>
              </a:solidFill>
              <a:ln>
                <a:solidFill>
                  <a:srgbClr val="E85E86"/>
                </a:solidFill>
              </a:ln>
            </c:spPr>
            <c:extLst xmlns:c16r2="http://schemas.microsoft.com/office/drawing/2015/06/chart">
              <c:ext xmlns:c16="http://schemas.microsoft.com/office/drawing/2014/chart" uri="{C3380CC4-5D6E-409C-BE32-E72D297353CC}">
                <c16:uniqueId val="{00000003-7C2E-4A0C-8888-F8255E3E01A4}"/>
              </c:ext>
            </c:extLst>
          </c:dPt>
          <c:dPt>
            <c:idx val="2"/>
            <c:bubble3D val="0"/>
            <c:spPr>
              <a:pattFill prst="dkDnDiag">
                <a:fgClr>
                  <a:srgbClr val="E85E86"/>
                </a:fgClr>
                <a:bgClr>
                  <a:sysClr val="window" lastClr="FFFFFF"/>
                </a:bgClr>
              </a:pattFill>
              <a:ln>
                <a:solidFill>
                  <a:srgbClr val="E85E86"/>
                </a:solidFill>
              </a:ln>
            </c:spPr>
            <c:extLst xmlns:c16r2="http://schemas.microsoft.com/office/drawing/2015/06/chart">
              <c:ext xmlns:c16="http://schemas.microsoft.com/office/drawing/2014/chart" uri="{C3380CC4-5D6E-409C-BE32-E72D297353CC}">
                <c16:uniqueId val="{00000005-7C2E-4A0C-8888-F8255E3E01A4}"/>
              </c:ext>
            </c:extLst>
          </c:dPt>
          <c:dPt>
            <c:idx val="3"/>
            <c:bubble3D val="0"/>
            <c:spPr>
              <a:solidFill>
                <a:srgbClr val="E02C64"/>
              </a:solidFill>
              <a:ln>
                <a:solidFill>
                  <a:srgbClr val="E02C64"/>
                </a:solidFill>
              </a:ln>
            </c:spPr>
            <c:extLst xmlns:c16r2="http://schemas.microsoft.com/office/drawing/2015/06/chart">
              <c:ext xmlns:c16="http://schemas.microsoft.com/office/drawing/2014/chart" uri="{C3380CC4-5D6E-409C-BE32-E72D297353CC}">
                <c16:uniqueId val="{00000007-7C2E-4A0C-8888-F8255E3E01A4}"/>
              </c:ext>
            </c:extLst>
          </c:dPt>
          <c:dPt>
            <c:idx val="4"/>
            <c:bubble3D val="0"/>
            <c:spPr>
              <a:pattFill prst="pct40">
                <a:fgClr>
                  <a:sysClr val="window" lastClr="FFFFFF">
                    <a:lumMod val="65000"/>
                  </a:sysClr>
                </a:fgClr>
                <a:bgClr>
                  <a:sysClr val="window" lastClr="FFFFFF"/>
                </a:bgClr>
              </a:pattFill>
              <a:ln>
                <a:solidFill>
                  <a:sysClr val="window" lastClr="FFFFFF">
                    <a:lumMod val="65000"/>
                  </a:sysClr>
                </a:solidFill>
              </a:ln>
            </c:spPr>
            <c:extLst xmlns:c16r2="http://schemas.microsoft.com/office/drawing/2015/06/chart">
              <c:ext xmlns:c16="http://schemas.microsoft.com/office/drawing/2014/chart" uri="{C3380CC4-5D6E-409C-BE32-E72D297353CC}">
                <c16:uniqueId val="{00000009-7C2E-4A0C-8888-F8255E3E01A4}"/>
              </c:ext>
            </c:extLst>
          </c:dPt>
          <c:dPt>
            <c:idx val="5"/>
            <c:bubble3D val="0"/>
            <c:spPr>
              <a:solidFill>
                <a:srgbClr val="FF7C80">
                  <a:lumMod val="40000"/>
                  <a:lumOff val="60000"/>
                </a:srgbClr>
              </a:solidFill>
              <a:ln>
                <a:solidFill>
                  <a:srgbClr val="FAACBF"/>
                </a:solidFill>
              </a:ln>
            </c:spPr>
            <c:extLst xmlns:c16r2="http://schemas.microsoft.com/office/drawing/2015/06/chart">
              <c:ext xmlns:c16="http://schemas.microsoft.com/office/drawing/2014/chart" uri="{C3380CC4-5D6E-409C-BE32-E72D297353CC}">
                <c16:uniqueId val="{0000000B-7C2E-4A0C-8888-F8255E3E01A4}"/>
              </c:ext>
            </c:extLst>
          </c:dPt>
          <c:dPt>
            <c:idx val="6"/>
            <c:bubble3D val="0"/>
            <c:spPr>
              <a:solidFill>
                <a:sysClr val="window" lastClr="FFFFFF">
                  <a:lumMod val="50000"/>
                </a:sysClr>
              </a:solidFill>
              <a:ln>
                <a:solidFill>
                  <a:sysClr val="window" lastClr="FFFFFF">
                    <a:lumMod val="50000"/>
                  </a:sysClr>
                </a:solidFill>
              </a:ln>
            </c:spPr>
            <c:extLst xmlns:c16r2="http://schemas.microsoft.com/office/drawing/2015/06/chart">
              <c:ext xmlns:c16="http://schemas.microsoft.com/office/drawing/2014/chart" uri="{C3380CC4-5D6E-409C-BE32-E72D297353CC}">
                <c16:uniqueId val="{0000000D-7C2E-4A0C-8888-F8255E3E01A4}"/>
              </c:ext>
            </c:extLst>
          </c:dPt>
          <c:dPt>
            <c:idx val="7"/>
            <c:bubble3D val="0"/>
            <c:spPr>
              <a:pattFill prst="dashVert">
                <a:fgClr>
                  <a:srgbClr val="B7194A"/>
                </a:fgClr>
                <a:bgClr>
                  <a:sysClr val="window" lastClr="FFFFFF"/>
                </a:bgClr>
              </a:pattFill>
              <a:ln>
                <a:solidFill>
                  <a:srgbClr val="B7194A"/>
                </a:solidFill>
              </a:ln>
            </c:spPr>
            <c:extLst xmlns:c16r2="http://schemas.microsoft.com/office/drawing/2015/06/chart">
              <c:ext xmlns:c16="http://schemas.microsoft.com/office/drawing/2014/chart" uri="{C3380CC4-5D6E-409C-BE32-E72D297353CC}">
                <c16:uniqueId val="{0000000F-7C2E-4A0C-8888-F8255E3E01A4}"/>
              </c:ext>
            </c:extLst>
          </c:dPt>
          <c:dPt>
            <c:idx val="8"/>
            <c:bubble3D val="0"/>
            <c:spPr>
              <a:pattFill prst="horzBrick">
                <a:fgClr>
                  <a:sysClr val="window" lastClr="FFFFFF">
                    <a:lumMod val="65000"/>
                  </a:sysClr>
                </a:fgClr>
                <a:bgClr>
                  <a:sysClr val="window" lastClr="FFFFFF"/>
                </a:bgClr>
              </a:pattFill>
              <a:ln>
                <a:solidFill>
                  <a:sysClr val="window" lastClr="FFFFFF">
                    <a:lumMod val="50000"/>
                  </a:sysClr>
                </a:solidFill>
              </a:ln>
            </c:spPr>
            <c:extLst xmlns:c16r2="http://schemas.microsoft.com/office/drawing/2015/06/chart">
              <c:ext xmlns:c16="http://schemas.microsoft.com/office/drawing/2014/chart" uri="{C3380CC4-5D6E-409C-BE32-E72D297353CC}">
                <c16:uniqueId val="{00000011-7C2E-4A0C-8888-F8255E3E01A4}"/>
              </c:ext>
            </c:extLst>
          </c:dPt>
          <c:dPt>
            <c:idx val="9"/>
            <c:bubble3D val="0"/>
            <c:spPr>
              <a:pattFill prst="narHorz">
                <a:fgClr>
                  <a:srgbClr val="E85E86"/>
                </a:fgClr>
                <a:bgClr>
                  <a:sysClr val="window" lastClr="FFFFFF"/>
                </a:bgClr>
              </a:pattFill>
              <a:ln>
                <a:solidFill>
                  <a:srgbClr val="E85E86"/>
                </a:solidFill>
              </a:ln>
            </c:spPr>
            <c:extLst xmlns:c16r2="http://schemas.microsoft.com/office/drawing/2015/06/chart">
              <c:ext xmlns:c16="http://schemas.microsoft.com/office/drawing/2014/chart" uri="{C3380CC4-5D6E-409C-BE32-E72D297353CC}">
                <c16:uniqueId val="{00000013-7C2E-4A0C-8888-F8255E3E01A4}"/>
              </c:ext>
            </c:extLst>
          </c:dPt>
          <c:dLbls>
            <c:dLbl>
              <c:idx val="0"/>
              <c:layout>
                <c:manualLayout>
                  <c:x val="-6.753356892533223E-2"/>
                  <c:y val="-5.8765295439178133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4.0974628171478497E-2"/>
                  <c:y val="-7.6274216771287207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0.10918600086681027"/>
                  <c:y val="-6.9028275422891999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5.4920603674540734E-2"/>
                  <c:y val="1.1544099827506741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0.117023958404777"/>
                  <c:y val="3.3915997952545522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4.9640966754155726E-2"/>
                  <c:y val="-2.047615031148578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6"/>
              <c:layout>
                <c:manualLayout>
                  <c:x val="4.5903871391076122E-2"/>
                  <c:y val="2.3273819989261046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7"/>
              <c:layout>
                <c:manualLayout>
                  <c:x val="-3.4564792614892501E-3"/>
                  <c:y val="9.9420425370698035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8"/>
              <c:layout>
                <c:manualLayout>
                  <c:x val="-0.11699629738586786"/>
                  <c:y val="0.15902921674264406"/>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9"/>
              <c:layout>
                <c:manualLayout>
                  <c:x val="-0.11905632108486439"/>
                  <c:y val="2.5392267739958087E-2"/>
                </c:manualLayout>
              </c:layou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'K2.1.3.1 VPM podľa ÚPSVR'!$P$39:$Y$39</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'K2.1.3.1 VPM podľa ÚPSVR'!$P$60:$Y$60</c:f>
              <c:numCache>
                <c:formatCode>0.00%</c:formatCode>
                <c:ptCount val="10"/>
                <c:pt idx="0">
                  <c:v>3.612156415741507E-4</c:v>
                </c:pt>
                <c:pt idx="1">
                  <c:v>6.8943262079123914E-3</c:v>
                </c:pt>
                <c:pt idx="2">
                  <c:v>3.5910247802257857E-2</c:v>
                </c:pt>
                <c:pt idx="3">
                  <c:v>3.4797453794065444E-2</c:v>
                </c:pt>
                <c:pt idx="4">
                  <c:v>4.6613473239333993E-2</c:v>
                </c:pt>
                <c:pt idx="5">
                  <c:v>9.5563917992598724E-2</c:v>
                </c:pt>
                <c:pt idx="6">
                  <c:v>7.9207199329617093E-3</c:v>
                </c:pt>
                <c:pt idx="7">
                  <c:v>0.22132317349280953</c:v>
                </c:pt>
                <c:pt idx="8">
                  <c:v>0.42596068266633358</c:v>
                </c:pt>
                <c:pt idx="9">
                  <c:v>0.12465478923015266</c:v>
                </c:pt>
              </c:numCache>
            </c:numRef>
          </c:val>
          <c:extLst xmlns:c16r2="http://schemas.microsoft.com/office/drawing/2015/06/chart">
            <c:ext xmlns:c16="http://schemas.microsoft.com/office/drawing/2014/chart" uri="{C3380CC4-5D6E-409C-BE32-E72D297353CC}">
              <c16:uniqueId val="{00000014-7C2E-4A0C-8888-F8255E3E01A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'K1.2 Demografické ukazovatele'!$N$10:$N$11</c:f>
              <c:strCache>
                <c:ptCount val="2"/>
                <c:pt idx="0">
                  <c:v>ženy 2008</c:v>
                </c:pt>
              </c:strCache>
            </c:strRef>
          </c:tx>
          <c:spPr>
            <a:solidFill>
              <a:srgbClr val="E85E89">
                <a:alpha val="45000"/>
              </a:srgb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ukazovatele'!$N$13:$N$113</c:f>
              <c:numCache>
                <c:formatCode>General</c:formatCode>
                <c:ptCount val="101"/>
                <c:pt idx="0">
                  <c:v>27920</c:v>
                </c:pt>
                <c:pt idx="1">
                  <c:v>26445</c:v>
                </c:pt>
                <c:pt idx="2">
                  <c:v>26128</c:v>
                </c:pt>
                <c:pt idx="3">
                  <c:v>26329</c:v>
                </c:pt>
                <c:pt idx="4">
                  <c:v>25948</c:v>
                </c:pt>
                <c:pt idx="5">
                  <c:v>25042</c:v>
                </c:pt>
                <c:pt idx="6">
                  <c:v>24648</c:v>
                </c:pt>
                <c:pt idx="7">
                  <c:v>24585</c:v>
                </c:pt>
                <c:pt idx="8">
                  <c:v>26393</c:v>
                </c:pt>
                <c:pt idx="9">
                  <c:v>27253</c:v>
                </c:pt>
                <c:pt idx="10">
                  <c:v>27471</c:v>
                </c:pt>
                <c:pt idx="11">
                  <c:v>28193</c:v>
                </c:pt>
                <c:pt idx="12">
                  <c:v>29117</c:v>
                </c:pt>
                <c:pt idx="13">
                  <c:v>29849</c:v>
                </c:pt>
                <c:pt idx="14">
                  <c:v>32343</c:v>
                </c:pt>
                <c:pt idx="15">
                  <c:v>35099</c:v>
                </c:pt>
                <c:pt idx="16">
                  <c:v>36240</c:v>
                </c:pt>
                <c:pt idx="17">
                  <c:v>37886</c:v>
                </c:pt>
                <c:pt idx="18">
                  <c:v>38337</c:v>
                </c:pt>
                <c:pt idx="19">
                  <c:v>38741</c:v>
                </c:pt>
                <c:pt idx="20">
                  <c:v>40249</c:v>
                </c:pt>
                <c:pt idx="21">
                  <c:v>40732</c:v>
                </c:pt>
                <c:pt idx="22">
                  <c:v>42192</c:v>
                </c:pt>
                <c:pt idx="23">
                  <c:v>43560</c:v>
                </c:pt>
                <c:pt idx="24">
                  <c:v>43696</c:v>
                </c:pt>
                <c:pt idx="25">
                  <c:v>43780</c:v>
                </c:pt>
                <c:pt idx="26">
                  <c:v>44137</c:v>
                </c:pt>
                <c:pt idx="27">
                  <c:v>44479</c:v>
                </c:pt>
                <c:pt idx="28">
                  <c:v>45038</c:v>
                </c:pt>
                <c:pt idx="29">
                  <c:v>47344</c:v>
                </c:pt>
                <c:pt idx="30">
                  <c:v>46746</c:v>
                </c:pt>
                <c:pt idx="31">
                  <c:v>46033</c:v>
                </c:pt>
                <c:pt idx="32">
                  <c:v>46105</c:v>
                </c:pt>
                <c:pt idx="33">
                  <c:v>45321</c:v>
                </c:pt>
                <c:pt idx="34">
                  <c:v>44883</c:v>
                </c:pt>
                <c:pt idx="35">
                  <c:v>42905</c:v>
                </c:pt>
                <c:pt idx="36">
                  <c:v>40546</c:v>
                </c:pt>
                <c:pt idx="37">
                  <c:v>37981</c:v>
                </c:pt>
                <c:pt idx="38">
                  <c:v>36730</c:v>
                </c:pt>
                <c:pt idx="39">
                  <c:v>36169</c:v>
                </c:pt>
                <c:pt idx="40">
                  <c:v>34560</c:v>
                </c:pt>
                <c:pt idx="41">
                  <c:v>34886</c:v>
                </c:pt>
                <c:pt idx="42">
                  <c:v>36826</c:v>
                </c:pt>
                <c:pt idx="43">
                  <c:v>37796</c:v>
                </c:pt>
                <c:pt idx="44">
                  <c:v>38847</c:v>
                </c:pt>
                <c:pt idx="45">
                  <c:v>38446</c:v>
                </c:pt>
                <c:pt idx="46">
                  <c:v>37200</c:v>
                </c:pt>
                <c:pt idx="47">
                  <c:v>38461</c:v>
                </c:pt>
                <c:pt idx="48">
                  <c:v>38383</c:v>
                </c:pt>
                <c:pt idx="49">
                  <c:v>37805</c:v>
                </c:pt>
                <c:pt idx="50">
                  <c:v>39685</c:v>
                </c:pt>
                <c:pt idx="51">
                  <c:v>40861</c:v>
                </c:pt>
                <c:pt idx="52">
                  <c:v>42380</c:v>
                </c:pt>
                <c:pt idx="53">
                  <c:v>41987</c:v>
                </c:pt>
                <c:pt idx="54">
                  <c:v>40783</c:v>
                </c:pt>
                <c:pt idx="55">
                  <c:v>40072</c:v>
                </c:pt>
                <c:pt idx="56">
                  <c:v>40469</c:v>
                </c:pt>
                <c:pt idx="57">
                  <c:v>39654</c:v>
                </c:pt>
                <c:pt idx="58">
                  <c:v>37607</c:v>
                </c:pt>
                <c:pt idx="59">
                  <c:v>34560</c:v>
                </c:pt>
                <c:pt idx="60">
                  <c:v>33908</c:v>
                </c:pt>
                <c:pt idx="61">
                  <c:v>32468</c:v>
                </c:pt>
                <c:pt idx="62">
                  <c:v>28221</c:v>
                </c:pt>
                <c:pt idx="63">
                  <c:v>26242</c:v>
                </c:pt>
                <c:pt idx="64">
                  <c:v>27344</c:v>
                </c:pt>
                <c:pt idx="65">
                  <c:v>25129</c:v>
                </c:pt>
                <c:pt idx="66">
                  <c:v>25130</c:v>
                </c:pt>
                <c:pt idx="67">
                  <c:v>24590</c:v>
                </c:pt>
                <c:pt idx="68">
                  <c:v>23897</c:v>
                </c:pt>
                <c:pt idx="69">
                  <c:v>22598</c:v>
                </c:pt>
                <c:pt idx="70">
                  <c:v>21367</c:v>
                </c:pt>
                <c:pt idx="71">
                  <c:v>20318</c:v>
                </c:pt>
                <c:pt idx="72">
                  <c:v>19977</c:v>
                </c:pt>
                <c:pt idx="73">
                  <c:v>19749</c:v>
                </c:pt>
                <c:pt idx="74">
                  <c:v>19007</c:v>
                </c:pt>
                <c:pt idx="75">
                  <c:v>18676</c:v>
                </c:pt>
                <c:pt idx="76">
                  <c:v>19069</c:v>
                </c:pt>
                <c:pt idx="77">
                  <c:v>18002</c:v>
                </c:pt>
                <c:pt idx="78">
                  <c:v>17107</c:v>
                </c:pt>
                <c:pt idx="79">
                  <c:v>15807</c:v>
                </c:pt>
                <c:pt idx="80">
                  <c:v>14657</c:v>
                </c:pt>
                <c:pt idx="81">
                  <c:v>13259</c:v>
                </c:pt>
                <c:pt idx="82">
                  <c:v>12251</c:v>
                </c:pt>
                <c:pt idx="83">
                  <c:v>10802</c:v>
                </c:pt>
                <c:pt idx="84">
                  <c:v>9778</c:v>
                </c:pt>
                <c:pt idx="85">
                  <c:v>9036</c:v>
                </c:pt>
                <c:pt idx="86">
                  <c:v>7724</c:v>
                </c:pt>
                <c:pt idx="87">
                  <c:v>6530</c:v>
                </c:pt>
                <c:pt idx="88">
                  <c:v>4441</c:v>
                </c:pt>
                <c:pt idx="89">
                  <c:v>3492</c:v>
                </c:pt>
                <c:pt idx="90">
                  <c:v>1349</c:v>
                </c:pt>
                <c:pt idx="91">
                  <c:v>1131</c:v>
                </c:pt>
                <c:pt idx="92">
                  <c:v>930</c:v>
                </c:pt>
                <c:pt idx="93">
                  <c:v>969</c:v>
                </c:pt>
                <c:pt idx="94">
                  <c:v>1054</c:v>
                </c:pt>
                <c:pt idx="95">
                  <c:v>702</c:v>
                </c:pt>
                <c:pt idx="96">
                  <c:v>561</c:v>
                </c:pt>
                <c:pt idx="97">
                  <c:v>362</c:v>
                </c:pt>
                <c:pt idx="98">
                  <c:v>268</c:v>
                </c:pt>
                <c:pt idx="99">
                  <c:v>188</c:v>
                </c:pt>
                <c:pt idx="100">
                  <c:v>499</c:v>
                </c:pt>
              </c:numCache>
            </c:numRef>
          </c:val>
        </c:ser>
        <c:ser>
          <c:idx val="3"/>
          <c:order val="1"/>
          <c:tx>
            <c:strRef>
              <c:f>'K1.2 Demografické ukazovatele'!$M$10:$M$11</c:f>
              <c:strCache>
                <c:ptCount val="2"/>
                <c:pt idx="0">
                  <c:v>muži 2008</c:v>
                </c:pt>
              </c:strCache>
            </c:strRef>
          </c:tx>
          <c:spPr>
            <a:solidFill>
              <a:schemeClr val="bg1">
                <a:lumMod val="75000"/>
                <a:alpha val="65000"/>
              </a:scheme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ukazovatele'!$R$13:$R$113</c:f>
              <c:numCache>
                <c:formatCode>#,##0</c:formatCode>
                <c:ptCount val="101"/>
                <c:pt idx="0">
                  <c:v>-29231</c:v>
                </c:pt>
                <c:pt idx="1">
                  <c:v>-27776</c:v>
                </c:pt>
                <c:pt idx="2">
                  <c:v>-27520</c:v>
                </c:pt>
                <c:pt idx="3">
                  <c:v>-27792</c:v>
                </c:pt>
                <c:pt idx="4">
                  <c:v>-27461</c:v>
                </c:pt>
                <c:pt idx="5">
                  <c:v>-26370</c:v>
                </c:pt>
                <c:pt idx="6">
                  <c:v>-25824</c:v>
                </c:pt>
                <c:pt idx="7">
                  <c:v>-26260</c:v>
                </c:pt>
                <c:pt idx="8">
                  <c:v>-27557</c:v>
                </c:pt>
                <c:pt idx="9">
                  <c:v>-28383</c:v>
                </c:pt>
                <c:pt idx="10">
                  <c:v>-28947</c:v>
                </c:pt>
                <c:pt idx="11">
                  <c:v>-29723</c:v>
                </c:pt>
                <c:pt idx="12">
                  <c:v>-30857</c:v>
                </c:pt>
                <c:pt idx="13">
                  <c:v>-31212</c:v>
                </c:pt>
                <c:pt idx="14">
                  <c:v>-33492</c:v>
                </c:pt>
                <c:pt idx="15">
                  <c:v>-37156</c:v>
                </c:pt>
                <c:pt idx="16">
                  <c:v>-37580</c:v>
                </c:pt>
                <c:pt idx="17">
                  <c:v>-39444</c:v>
                </c:pt>
                <c:pt idx="18">
                  <c:v>-40524</c:v>
                </c:pt>
                <c:pt idx="19">
                  <c:v>-40505</c:v>
                </c:pt>
                <c:pt idx="20">
                  <c:v>-41992</c:v>
                </c:pt>
                <c:pt idx="21">
                  <c:v>-41994</c:v>
                </c:pt>
                <c:pt idx="22">
                  <c:v>-44088</c:v>
                </c:pt>
                <c:pt idx="23">
                  <c:v>-45401</c:v>
                </c:pt>
                <c:pt idx="24">
                  <c:v>-45344</c:v>
                </c:pt>
                <c:pt idx="25">
                  <c:v>-45681</c:v>
                </c:pt>
                <c:pt idx="26">
                  <c:v>-46675</c:v>
                </c:pt>
                <c:pt idx="27">
                  <c:v>-46507</c:v>
                </c:pt>
                <c:pt idx="28">
                  <c:v>-47312</c:v>
                </c:pt>
                <c:pt idx="29">
                  <c:v>-48872</c:v>
                </c:pt>
                <c:pt idx="30">
                  <c:v>-48398</c:v>
                </c:pt>
                <c:pt idx="31">
                  <c:v>-48509</c:v>
                </c:pt>
                <c:pt idx="32">
                  <c:v>-48547</c:v>
                </c:pt>
                <c:pt idx="33">
                  <c:v>-46860</c:v>
                </c:pt>
                <c:pt idx="34">
                  <c:v>-46874</c:v>
                </c:pt>
                <c:pt idx="35">
                  <c:v>-44001</c:v>
                </c:pt>
                <c:pt idx="36">
                  <c:v>-41671</c:v>
                </c:pt>
                <c:pt idx="37">
                  <c:v>-39182</c:v>
                </c:pt>
                <c:pt idx="38">
                  <c:v>-37938</c:v>
                </c:pt>
                <c:pt idx="39">
                  <c:v>-37122</c:v>
                </c:pt>
                <c:pt idx="40">
                  <c:v>-35283</c:v>
                </c:pt>
                <c:pt idx="41">
                  <c:v>-35519</c:v>
                </c:pt>
                <c:pt idx="42">
                  <c:v>-36870</c:v>
                </c:pt>
                <c:pt idx="43">
                  <c:v>-37905</c:v>
                </c:pt>
                <c:pt idx="44">
                  <c:v>-39168</c:v>
                </c:pt>
                <c:pt idx="45">
                  <c:v>-38586</c:v>
                </c:pt>
                <c:pt idx="46">
                  <c:v>-37164</c:v>
                </c:pt>
                <c:pt idx="47">
                  <c:v>-38124</c:v>
                </c:pt>
                <c:pt idx="48">
                  <c:v>-38251</c:v>
                </c:pt>
                <c:pt idx="49">
                  <c:v>-37706</c:v>
                </c:pt>
                <c:pt idx="50">
                  <c:v>-38924</c:v>
                </c:pt>
                <c:pt idx="51">
                  <c:v>-39867</c:v>
                </c:pt>
                <c:pt idx="52">
                  <c:v>-40212</c:v>
                </c:pt>
                <c:pt idx="53">
                  <c:v>-39494</c:v>
                </c:pt>
                <c:pt idx="54">
                  <c:v>-38516</c:v>
                </c:pt>
                <c:pt idx="55">
                  <c:v>-37679</c:v>
                </c:pt>
                <c:pt idx="56">
                  <c:v>-37421</c:v>
                </c:pt>
                <c:pt idx="57">
                  <c:v>-36205</c:v>
                </c:pt>
                <c:pt idx="58">
                  <c:v>-33869</c:v>
                </c:pt>
                <c:pt idx="59">
                  <c:v>-30436</c:v>
                </c:pt>
                <c:pt idx="60">
                  <c:v>-29502</c:v>
                </c:pt>
                <c:pt idx="61">
                  <c:v>-27604</c:v>
                </c:pt>
                <c:pt idx="62">
                  <c:v>-23260</c:v>
                </c:pt>
                <c:pt idx="63">
                  <c:v>-20728</c:v>
                </c:pt>
                <c:pt idx="64">
                  <c:v>-21030</c:v>
                </c:pt>
                <c:pt idx="65">
                  <c:v>-19259</c:v>
                </c:pt>
                <c:pt idx="66">
                  <c:v>-18570</c:v>
                </c:pt>
                <c:pt idx="67">
                  <c:v>-17927</c:v>
                </c:pt>
                <c:pt idx="68">
                  <c:v>-17232</c:v>
                </c:pt>
                <c:pt idx="69">
                  <c:v>-15432</c:v>
                </c:pt>
                <c:pt idx="70">
                  <c:v>-14095</c:v>
                </c:pt>
                <c:pt idx="71">
                  <c:v>-13119</c:v>
                </c:pt>
                <c:pt idx="72">
                  <c:v>-12494</c:v>
                </c:pt>
                <c:pt idx="73">
                  <c:v>-12127</c:v>
                </c:pt>
                <c:pt idx="74">
                  <c:v>-11580</c:v>
                </c:pt>
                <c:pt idx="75">
                  <c:v>-10881</c:v>
                </c:pt>
                <c:pt idx="76">
                  <c:v>-10827</c:v>
                </c:pt>
                <c:pt idx="77">
                  <c:v>-9835</c:v>
                </c:pt>
                <c:pt idx="78">
                  <c:v>-8927</c:v>
                </c:pt>
                <c:pt idx="79">
                  <c:v>-8115</c:v>
                </c:pt>
                <c:pt idx="80">
                  <c:v>-7057</c:v>
                </c:pt>
                <c:pt idx="81">
                  <c:v>-6413</c:v>
                </c:pt>
                <c:pt idx="82">
                  <c:v>-5574</c:v>
                </c:pt>
                <c:pt idx="83">
                  <c:v>-4684</c:v>
                </c:pt>
                <c:pt idx="84">
                  <c:v>-4130</c:v>
                </c:pt>
                <c:pt idx="85">
                  <c:v>-3579</c:v>
                </c:pt>
                <c:pt idx="86">
                  <c:v>-3163</c:v>
                </c:pt>
                <c:pt idx="87">
                  <c:v>-2587</c:v>
                </c:pt>
                <c:pt idx="88">
                  <c:v>-1791</c:v>
                </c:pt>
                <c:pt idx="89">
                  <c:v>-1411</c:v>
                </c:pt>
                <c:pt idx="90">
                  <c:v>-549</c:v>
                </c:pt>
                <c:pt idx="91">
                  <c:v>-395</c:v>
                </c:pt>
                <c:pt idx="92">
                  <c:v>-371</c:v>
                </c:pt>
                <c:pt idx="93">
                  <c:v>-364</c:v>
                </c:pt>
                <c:pt idx="94">
                  <c:v>-369</c:v>
                </c:pt>
                <c:pt idx="95">
                  <c:v>-260</c:v>
                </c:pt>
                <c:pt idx="96">
                  <c:v>-186</c:v>
                </c:pt>
                <c:pt idx="97">
                  <c:v>-135</c:v>
                </c:pt>
                <c:pt idx="98">
                  <c:v>-95</c:v>
                </c:pt>
                <c:pt idx="99">
                  <c:v>-74</c:v>
                </c:pt>
                <c:pt idx="100" formatCode="General">
                  <c:v>-254</c:v>
                </c:pt>
              </c:numCache>
            </c:numRef>
          </c:val>
        </c:ser>
        <c:ser>
          <c:idx val="0"/>
          <c:order val="2"/>
          <c:tx>
            <c:strRef>
              <c:f>'K1.2 Demografické ukazovatele'!$P$10:$P$11</c:f>
              <c:strCache>
                <c:ptCount val="2"/>
                <c:pt idx="0">
                  <c:v>ženy 2018</c:v>
                </c:pt>
              </c:strCache>
            </c:strRef>
          </c:tx>
          <c:spPr>
            <a:solidFill>
              <a:srgbClr val="E02C64">
                <a:alpha val="0"/>
              </a:srgb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ukazovatele'!$P$13:$P$113</c:f>
              <c:numCache>
                <c:formatCode>General</c:formatCode>
                <c:ptCount val="101"/>
                <c:pt idx="0">
                  <c:v>28368</c:v>
                </c:pt>
                <c:pt idx="1">
                  <c:v>28963</c:v>
                </c:pt>
                <c:pt idx="2">
                  <c:v>29009</c:v>
                </c:pt>
                <c:pt idx="3">
                  <c:v>27851</c:v>
                </c:pt>
                <c:pt idx="4">
                  <c:v>27808</c:v>
                </c:pt>
                <c:pt idx="5">
                  <c:v>27520</c:v>
                </c:pt>
                <c:pt idx="6">
                  <c:v>27560</c:v>
                </c:pt>
                <c:pt idx="7">
                  <c:v>30086</c:v>
                </c:pt>
                <c:pt idx="8">
                  <c:v>28704</c:v>
                </c:pt>
                <c:pt idx="9">
                  <c:v>28980</c:v>
                </c:pt>
                <c:pt idx="10">
                  <c:v>27724</c:v>
                </c:pt>
                <c:pt idx="11">
                  <c:v>26519</c:v>
                </c:pt>
                <c:pt idx="12">
                  <c:v>26179</c:v>
                </c:pt>
                <c:pt idx="13">
                  <c:v>26402</c:v>
                </c:pt>
                <c:pt idx="14">
                  <c:v>26236</c:v>
                </c:pt>
                <c:pt idx="15">
                  <c:v>25101</c:v>
                </c:pt>
                <c:pt idx="16">
                  <c:v>24821</c:v>
                </c:pt>
                <c:pt idx="17">
                  <c:v>24887</c:v>
                </c:pt>
                <c:pt idx="18">
                  <c:v>26785</c:v>
                </c:pt>
                <c:pt idx="19">
                  <c:v>27431</c:v>
                </c:pt>
                <c:pt idx="20">
                  <c:v>27665</c:v>
                </c:pt>
                <c:pt idx="21">
                  <c:v>28488</c:v>
                </c:pt>
                <c:pt idx="22">
                  <c:v>28978</c:v>
                </c:pt>
                <c:pt idx="23">
                  <c:v>29857</c:v>
                </c:pt>
                <c:pt idx="24">
                  <c:v>32416</c:v>
                </c:pt>
                <c:pt idx="25">
                  <c:v>35336</c:v>
                </c:pt>
                <c:pt idx="26">
                  <c:v>36088</c:v>
                </c:pt>
                <c:pt idx="27">
                  <c:v>37855</c:v>
                </c:pt>
                <c:pt idx="28">
                  <c:v>38284</c:v>
                </c:pt>
                <c:pt idx="29">
                  <c:v>38531</c:v>
                </c:pt>
                <c:pt idx="30">
                  <c:v>39674</c:v>
                </c:pt>
                <c:pt idx="31">
                  <c:v>40147</c:v>
                </c:pt>
                <c:pt idx="32">
                  <c:v>41011</c:v>
                </c:pt>
                <c:pt idx="33">
                  <c:v>42318</c:v>
                </c:pt>
                <c:pt idx="34">
                  <c:v>42311</c:v>
                </c:pt>
                <c:pt idx="35">
                  <c:v>42271</c:v>
                </c:pt>
                <c:pt idx="36">
                  <c:v>42070</c:v>
                </c:pt>
                <c:pt idx="37">
                  <c:v>42575</c:v>
                </c:pt>
                <c:pt idx="38">
                  <c:v>42591</c:v>
                </c:pt>
                <c:pt idx="39">
                  <c:v>45114</c:v>
                </c:pt>
                <c:pt idx="40">
                  <c:v>44694</c:v>
                </c:pt>
                <c:pt idx="41">
                  <c:v>44268</c:v>
                </c:pt>
                <c:pt idx="42">
                  <c:v>44025</c:v>
                </c:pt>
                <c:pt idx="43">
                  <c:v>43566</c:v>
                </c:pt>
                <c:pt idx="44">
                  <c:v>43322</c:v>
                </c:pt>
                <c:pt idx="45">
                  <c:v>41476</c:v>
                </c:pt>
                <c:pt idx="46">
                  <c:v>39096</c:v>
                </c:pt>
                <c:pt idx="47">
                  <c:v>36857</c:v>
                </c:pt>
                <c:pt idx="48">
                  <c:v>35742</c:v>
                </c:pt>
                <c:pt idx="49">
                  <c:v>35181</c:v>
                </c:pt>
                <c:pt idx="50">
                  <c:v>33670</c:v>
                </c:pt>
                <c:pt idx="51">
                  <c:v>33891</c:v>
                </c:pt>
                <c:pt idx="52">
                  <c:v>35347</c:v>
                </c:pt>
                <c:pt idx="53">
                  <c:v>36408</c:v>
                </c:pt>
                <c:pt idx="54">
                  <c:v>37546</c:v>
                </c:pt>
                <c:pt idx="55">
                  <c:v>36936</c:v>
                </c:pt>
                <c:pt idx="56">
                  <c:v>35547</c:v>
                </c:pt>
                <c:pt idx="57">
                  <c:v>36913</c:v>
                </c:pt>
                <c:pt idx="58">
                  <c:v>36636</c:v>
                </c:pt>
                <c:pt idx="59">
                  <c:v>35981</c:v>
                </c:pt>
                <c:pt idx="60">
                  <c:v>37623</c:v>
                </c:pt>
                <c:pt idx="61">
                  <c:v>38604</c:v>
                </c:pt>
                <c:pt idx="62">
                  <c:v>39761</c:v>
                </c:pt>
                <c:pt idx="63">
                  <c:v>39291</c:v>
                </c:pt>
                <c:pt idx="64">
                  <c:v>38060</c:v>
                </c:pt>
                <c:pt idx="65">
                  <c:v>37221</c:v>
                </c:pt>
                <c:pt idx="66">
                  <c:v>37283</c:v>
                </c:pt>
                <c:pt idx="67">
                  <c:v>36466</c:v>
                </c:pt>
                <c:pt idx="68">
                  <c:v>34352</c:v>
                </c:pt>
                <c:pt idx="69">
                  <c:v>31260</c:v>
                </c:pt>
                <c:pt idx="70">
                  <c:v>30267</c:v>
                </c:pt>
                <c:pt idx="71">
                  <c:v>28856</c:v>
                </c:pt>
                <c:pt idx="72">
                  <c:v>24484</c:v>
                </c:pt>
                <c:pt idx="73">
                  <c:v>22618</c:v>
                </c:pt>
                <c:pt idx="74">
                  <c:v>23227</c:v>
                </c:pt>
                <c:pt idx="75">
                  <c:v>21081</c:v>
                </c:pt>
                <c:pt idx="76">
                  <c:v>20663</c:v>
                </c:pt>
                <c:pt idx="77">
                  <c:v>19813</c:v>
                </c:pt>
                <c:pt idx="78">
                  <c:v>18892</c:v>
                </c:pt>
                <c:pt idx="79">
                  <c:v>17112</c:v>
                </c:pt>
                <c:pt idx="80">
                  <c:v>15697</c:v>
                </c:pt>
                <c:pt idx="81">
                  <c:v>14237</c:v>
                </c:pt>
                <c:pt idx="82">
                  <c:v>13171</c:v>
                </c:pt>
                <c:pt idx="83">
                  <c:v>12447</c:v>
                </c:pt>
                <c:pt idx="84">
                  <c:v>10893</c:v>
                </c:pt>
                <c:pt idx="85">
                  <c:v>9991</c:v>
                </c:pt>
                <c:pt idx="86">
                  <c:v>9390</c:v>
                </c:pt>
                <c:pt idx="87">
                  <c:v>7926</c:v>
                </c:pt>
                <c:pt idx="88">
                  <c:v>6781</c:v>
                </c:pt>
                <c:pt idx="89">
                  <c:v>5610</c:v>
                </c:pt>
                <c:pt idx="90">
                  <c:v>4393</c:v>
                </c:pt>
                <c:pt idx="91">
                  <c:v>3508</c:v>
                </c:pt>
                <c:pt idx="92">
                  <c:v>2749</c:v>
                </c:pt>
                <c:pt idx="93">
                  <c:v>2184</c:v>
                </c:pt>
                <c:pt idx="94">
                  <c:v>1684</c:v>
                </c:pt>
                <c:pt idx="95">
                  <c:v>1196</c:v>
                </c:pt>
                <c:pt idx="96">
                  <c:v>889</c:v>
                </c:pt>
                <c:pt idx="97">
                  <c:v>641</c:v>
                </c:pt>
                <c:pt idx="98">
                  <c:v>413</c:v>
                </c:pt>
                <c:pt idx="99">
                  <c:v>273</c:v>
                </c:pt>
                <c:pt idx="100">
                  <c:v>0</c:v>
                </c:pt>
              </c:numCache>
            </c:numRef>
          </c:val>
        </c:ser>
        <c:ser>
          <c:idx val="1"/>
          <c:order val="3"/>
          <c:tx>
            <c:strRef>
              <c:f>'K1.2 Demografické ukazovatele'!$O$10:$O$11</c:f>
              <c:strCache>
                <c:ptCount val="2"/>
                <c:pt idx="0">
                  <c:v>muži 2018</c:v>
                </c:pt>
              </c:strCache>
            </c:strRef>
          </c:tx>
          <c:spPr>
            <a:solidFill>
              <a:schemeClr val="bg1">
                <a:lumMod val="50000"/>
                <a:alpha val="0"/>
              </a:scheme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ukazovatele'!$Q$13:$Q$113</c:f>
              <c:numCache>
                <c:formatCode>#,##0</c:formatCode>
                <c:ptCount val="101"/>
                <c:pt idx="0">
                  <c:v>-30077</c:v>
                </c:pt>
                <c:pt idx="1">
                  <c:v>-30521</c:v>
                </c:pt>
                <c:pt idx="2">
                  <c:v>-30349</c:v>
                </c:pt>
                <c:pt idx="3">
                  <c:v>-29648</c:v>
                </c:pt>
                <c:pt idx="4">
                  <c:v>-28938</c:v>
                </c:pt>
                <c:pt idx="5">
                  <c:v>-28840</c:v>
                </c:pt>
                <c:pt idx="6">
                  <c:v>-29390</c:v>
                </c:pt>
                <c:pt idx="7">
                  <c:v>-31440</c:v>
                </c:pt>
                <c:pt idx="8">
                  <c:v>-29452</c:v>
                </c:pt>
                <c:pt idx="9">
                  <c:v>-30850</c:v>
                </c:pt>
                <c:pt idx="10">
                  <c:v>-29278</c:v>
                </c:pt>
                <c:pt idx="11">
                  <c:v>-27919</c:v>
                </c:pt>
                <c:pt idx="12">
                  <c:v>-27713</c:v>
                </c:pt>
                <c:pt idx="13">
                  <c:v>-28033</c:v>
                </c:pt>
                <c:pt idx="14">
                  <c:v>-27685</c:v>
                </c:pt>
                <c:pt idx="15">
                  <c:v>-26507</c:v>
                </c:pt>
                <c:pt idx="16">
                  <c:v>-25971</c:v>
                </c:pt>
                <c:pt idx="17">
                  <c:v>-26630</c:v>
                </c:pt>
                <c:pt idx="18">
                  <c:v>-28175</c:v>
                </c:pt>
                <c:pt idx="19">
                  <c:v>-28469</c:v>
                </c:pt>
                <c:pt idx="20">
                  <c:v>-29145</c:v>
                </c:pt>
                <c:pt idx="21">
                  <c:v>-30087</c:v>
                </c:pt>
                <c:pt idx="22">
                  <c:v>-30820</c:v>
                </c:pt>
                <c:pt idx="23">
                  <c:v>-31254</c:v>
                </c:pt>
                <c:pt idx="24">
                  <c:v>-33527</c:v>
                </c:pt>
                <c:pt idx="25">
                  <c:v>-37159</c:v>
                </c:pt>
                <c:pt idx="26">
                  <c:v>-37650</c:v>
                </c:pt>
                <c:pt idx="27">
                  <c:v>-39314</c:v>
                </c:pt>
                <c:pt idx="28">
                  <c:v>-40229</c:v>
                </c:pt>
                <c:pt idx="29">
                  <c:v>-39939</c:v>
                </c:pt>
                <c:pt idx="30">
                  <c:v>-41268</c:v>
                </c:pt>
                <c:pt idx="31">
                  <c:v>-41492</c:v>
                </c:pt>
                <c:pt idx="32">
                  <c:v>-42896</c:v>
                </c:pt>
                <c:pt idx="33">
                  <c:v>-44458</c:v>
                </c:pt>
                <c:pt idx="34">
                  <c:v>-44461</c:v>
                </c:pt>
                <c:pt idx="35">
                  <c:v>-44734</c:v>
                </c:pt>
                <c:pt idx="36">
                  <c:v>-45247</c:v>
                </c:pt>
                <c:pt idx="37">
                  <c:v>-44824</c:v>
                </c:pt>
                <c:pt idx="38">
                  <c:v>-45757</c:v>
                </c:pt>
                <c:pt idx="39">
                  <c:v>-47550</c:v>
                </c:pt>
                <c:pt idx="40">
                  <c:v>-47197</c:v>
                </c:pt>
                <c:pt idx="41">
                  <c:v>-47255</c:v>
                </c:pt>
                <c:pt idx="42">
                  <c:v>-47062</c:v>
                </c:pt>
                <c:pt idx="43">
                  <c:v>-45486</c:v>
                </c:pt>
                <c:pt idx="44">
                  <c:v>-45624</c:v>
                </c:pt>
                <c:pt idx="45">
                  <c:v>-42814</c:v>
                </c:pt>
                <c:pt idx="46">
                  <c:v>-40218</c:v>
                </c:pt>
                <c:pt idx="47">
                  <c:v>-37904</c:v>
                </c:pt>
                <c:pt idx="48">
                  <c:v>-36607</c:v>
                </c:pt>
                <c:pt idx="49">
                  <c:v>-35815</c:v>
                </c:pt>
                <c:pt idx="50">
                  <c:v>-33821</c:v>
                </c:pt>
                <c:pt idx="51">
                  <c:v>-34060</c:v>
                </c:pt>
                <c:pt idx="52">
                  <c:v>-34788</c:v>
                </c:pt>
                <c:pt idx="53">
                  <c:v>-35647</c:v>
                </c:pt>
                <c:pt idx="54">
                  <c:v>-36844</c:v>
                </c:pt>
                <c:pt idx="55">
                  <c:v>-36144</c:v>
                </c:pt>
                <c:pt idx="56">
                  <c:v>-34294</c:v>
                </c:pt>
                <c:pt idx="57">
                  <c:v>-34996</c:v>
                </c:pt>
                <c:pt idx="58">
                  <c:v>-34797</c:v>
                </c:pt>
                <c:pt idx="59">
                  <c:v>-34031</c:v>
                </c:pt>
                <c:pt idx="60">
                  <c:v>-34764</c:v>
                </c:pt>
                <c:pt idx="61">
                  <c:v>-35233</c:v>
                </c:pt>
                <c:pt idx="62">
                  <c:v>-34914</c:v>
                </c:pt>
                <c:pt idx="63">
                  <c:v>-34234</c:v>
                </c:pt>
                <c:pt idx="64">
                  <c:v>-32902</c:v>
                </c:pt>
                <c:pt idx="65">
                  <c:v>-31741</c:v>
                </c:pt>
                <c:pt idx="66">
                  <c:v>-30759</c:v>
                </c:pt>
                <c:pt idx="67">
                  <c:v>-29405</c:v>
                </c:pt>
                <c:pt idx="68">
                  <c:v>-27195</c:v>
                </c:pt>
                <c:pt idx="69">
                  <c:v>-24118</c:v>
                </c:pt>
                <c:pt idx="70">
                  <c:v>-22887</c:v>
                </c:pt>
                <c:pt idx="71">
                  <c:v>-20942</c:v>
                </c:pt>
                <c:pt idx="72">
                  <c:v>-17100</c:v>
                </c:pt>
                <c:pt idx="73">
                  <c:v>-15081</c:v>
                </c:pt>
                <c:pt idx="74">
                  <c:v>-14799</c:v>
                </c:pt>
                <c:pt idx="75">
                  <c:v>-13293</c:v>
                </c:pt>
                <c:pt idx="76">
                  <c:v>-12431</c:v>
                </c:pt>
                <c:pt idx="77">
                  <c:v>-11672</c:v>
                </c:pt>
                <c:pt idx="78">
                  <c:v>-10684</c:v>
                </c:pt>
                <c:pt idx="79">
                  <c:v>-9104</c:v>
                </c:pt>
                <c:pt idx="80">
                  <c:v>-7918</c:v>
                </c:pt>
                <c:pt idx="81">
                  <c:v>-7011</c:v>
                </c:pt>
                <c:pt idx="82">
                  <c:v>-6277</c:v>
                </c:pt>
                <c:pt idx="83">
                  <c:v>-5625</c:v>
                </c:pt>
                <c:pt idx="84">
                  <c:v>-5030</c:v>
                </c:pt>
                <c:pt idx="85">
                  <c:v>-4433</c:v>
                </c:pt>
                <c:pt idx="86">
                  <c:v>-3869</c:v>
                </c:pt>
                <c:pt idx="87">
                  <c:v>-3219</c:v>
                </c:pt>
                <c:pt idx="88">
                  <c:v>-2674</c:v>
                </c:pt>
                <c:pt idx="89">
                  <c:v>-2071</c:v>
                </c:pt>
                <c:pt idx="90">
                  <c:v>-1570</c:v>
                </c:pt>
                <c:pt idx="91">
                  <c:v>-1199</c:v>
                </c:pt>
                <c:pt idx="92">
                  <c:v>-894</c:v>
                </c:pt>
                <c:pt idx="93">
                  <c:v>-681</c:v>
                </c:pt>
                <c:pt idx="94">
                  <c:v>-546</c:v>
                </c:pt>
                <c:pt idx="95">
                  <c:v>-407</c:v>
                </c:pt>
                <c:pt idx="96">
                  <c:v>-327</c:v>
                </c:pt>
                <c:pt idx="97">
                  <c:v>-234</c:v>
                </c:pt>
                <c:pt idx="98">
                  <c:v>-172</c:v>
                </c:pt>
                <c:pt idx="99">
                  <c:v>-134</c:v>
                </c:pt>
                <c:pt idx="100" formatCode="General">
                  <c:v>-380</c:v>
                </c:pt>
              </c:numCache>
            </c:numRef>
          </c:val>
        </c:ser>
        <c:dLbls>
          <c:showLegendKey val="0"/>
          <c:showVal val="0"/>
          <c:showCatName val="0"/>
          <c:showSerName val="0"/>
          <c:showPercent val="0"/>
          <c:showBubbleSize val="0"/>
        </c:dLbls>
        <c:gapWidth val="0"/>
        <c:overlap val="100"/>
        <c:axId val="271433984"/>
        <c:axId val="271433200"/>
      </c:barChart>
      <c:catAx>
        <c:axId val="271433984"/>
        <c:scaling>
          <c:orientation val="minMax"/>
        </c:scaling>
        <c:delete val="0"/>
        <c:axPos val="l"/>
        <c:majorGridlines>
          <c:spPr>
            <a:ln>
              <a:solidFill>
                <a:srgbClr val="B7194A">
                  <a:alpha val="12000"/>
                </a:srgbClr>
              </a:solidFill>
            </a:ln>
          </c:spPr>
        </c:majorGridlines>
        <c:numFmt formatCode="General" sourceLinked="1"/>
        <c:majorTickMark val="out"/>
        <c:minorTickMark val="none"/>
        <c:tickLblPos val="low"/>
        <c:crossAx val="271433200"/>
        <c:crossesAt val="0"/>
        <c:auto val="1"/>
        <c:lblAlgn val="ctr"/>
        <c:lblOffset val="100"/>
        <c:tickLblSkip val="5"/>
        <c:tickMarkSkip val="5"/>
        <c:noMultiLvlLbl val="0"/>
      </c:catAx>
      <c:valAx>
        <c:axId val="271433200"/>
        <c:scaling>
          <c:orientation val="minMax"/>
          <c:max val="50000"/>
          <c:min val="-50000"/>
        </c:scaling>
        <c:delete val="0"/>
        <c:axPos val="b"/>
        <c:majorGridlines>
          <c:spPr>
            <a:ln>
              <a:solidFill>
                <a:srgbClr val="B7194A">
                  <a:alpha val="9000"/>
                </a:srgbClr>
              </a:solidFill>
            </a:ln>
          </c:spPr>
        </c:majorGridlines>
        <c:numFmt formatCode="#,##0;#,##0" sourceLinked="0"/>
        <c:majorTickMark val="out"/>
        <c:minorTickMark val="none"/>
        <c:tickLblPos val="nextTo"/>
        <c:crossAx val="271433984"/>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'K2.1.3.1 Dlhodobo nezamestnaní'!$Q$4</c:f>
              <c:strCache>
                <c:ptCount val="1"/>
                <c:pt idx="0">
                  <c:v>2017 - počet UoZ - dlhodobo nezamestnaných občanov</c:v>
                </c:pt>
              </c:strCache>
            </c:strRef>
          </c:tx>
          <c:spPr>
            <a:solidFill>
              <a:schemeClr val="bg1">
                <a:lumMod val="65000"/>
              </a:schemeClr>
            </a:solidFill>
            <a:ln>
              <a:solidFill>
                <a:schemeClr val="bg1">
                  <a:lumMod val="65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nezamestnaní'!$Q$5:$Q$16</c:f>
              <c:numCache>
                <c:formatCode>General</c:formatCode>
                <c:ptCount val="12"/>
                <c:pt idx="0">
                  <c:v>134555</c:v>
                </c:pt>
                <c:pt idx="1">
                  <c:v>131544</c:v>
                </c:pt>
                <c:pt idx="2">
                  <c:v>127507</c:v>
                </c:pt>
                <c:pt idx="3">
                  <c:v>123352</c:v>
                </c:pt>
                <c:pt idx="4">
                  <c:v>117203</c:v>
                </c:pt>
                <c:pt idx="5">
                  <c:v>107227</c:v>
                </c:pt>
                <c:pt idx="6">
                  <c:v>102519</c:v>
                </c:pt>
                <c:pt idx="7">
                  <c:v>99990</c:v>
                </c:pt>
                <c:pt idx="8">
                  <c:v>96061</c:v>
                </c:pt>
                <c:pt idx="9">
                  <c:v>92284</c:v>
                </c:pt>
                <c:pt idx="10">
                  <c:v>89390</c:v>
                </c:pt>
                <c:pt idx="11">
                  <c:v>87850</c:v>
                </c:pt>
              </c:numCache>
            </c:numRef>
          </c:val>
        </c:ser>
        <c:ser>
          <c:idx val="1"/>
          <c:order val="1"/>
          <c:tx>
            <c:strRef>
              <c:f>'K2.1.3.1 Dlhodobo nezamestnaní'!$T$4</c:f>
              <c:strCache>
                <c:ptCount val="1"/>
                <c:pt idx="0">
                  <c:v>2018 - počet UoZ - dlhodobo nezamestnaných občanov</c:v>
                </c:pt>
              </c:strCache>
            </c:strRef>
          </c:tx>
          <c:spPr>
            <a:solidFill>
              <a:srgbClr val="B7194A"/>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nezamestnaní'!$T$5:$T$16</c:f>
              <c:numCache>
                <c:formatCode>General</c:formatCode>
                <c:ptCount val="12"/>
                <c:pt idx="0">
                  <c:v>85775</c:v>
                </c:pt>
                <c:pt idx="1">
                  <c:v>83990</c:v>
                </c:pt>
                <c:pt idx="2">
                  <c:v>81904</c:v>
                </c:pt>
                <c:pt idx="3">
                  <c:v>79295</c:v>
                </c:pt>
                <c:pt idx="4">
                  <c:v>77119</c:v>
                </c:pt>
                <c:pt idx="5">
                  <c:v>75084</c:v>
                </c:pt>
                <c:pt idx="6">
                  <c:v>73490</c:v>
                </c:pt>
                <c:pt idx="7">
                  <c:v>73102</c:v>
                </c:pt>
                <c:pt idx="8">
                  <c:v>71258</c:v>
                </c:pt>
                <c:pt idx="9">
                  <c:v>69368</c:v>
                </c:pt>
                <c:pt idx="10">
                  <c:v>67885</c:v>
                </c:pt>
                <c:pt idx="11">
                  <c:v>67549</c:v>
                </c:pt>
              </c:numCache>
            </c:numRef>
          </c:val>
        </c:ser>
        <c:dLbls>
          <c:showLegendKey val="0"/>
          <c:showVal val="0"/>
          <c:showCatName val="0"/>
          <c:showSerName val="0"/>
          <c:showPercent val="0"/>
          <c:showBubbleSize val="0"/>
        </c:dLbls>
        <c:gapWidth val="150"/>
        <c:axId val="286053528"/>
        <c:axId val="286378200"/>
      </c:barChart>
      <c:lineChart>
        <c:grouping val="standard"/>
        <c:varyColors val="0"/>
        <c:ser>
          <c:idx val="2"/>
          <c:order val="2"/>
          <c:tx>
            <c:strRef>
              <c:f>'K2.1.3.1 Dlhodobo nezamestnaní'!$R$4</c:f>
              <c:strCache>
                <c:ptCount val="1"/>
                <c:pt idx="0">
                  <c:v>2017 - podiel UoZ - dlhodobo nezamestnaných občanov</c:v>
                </c:pt>
              </c:strCache>
            </c:strRef>
          </c:tx>
          <c:spPr>
            <a:ln w="25400">
              <a:solidFill>
                <a:srgbClr val="E85E86"/>
              </a:solidFill>
            </a:ln>
          </c:spPr>
          <c:marker>
            <c:symbol val="diamond"/>
            <c:size val="8"/>
            <c:spPr>
              <a:solidFill>
                <a:srgbClr val="E85E86"/>
              </a:solidFill>
              <a:ln w="19050" cap="sq">
                <a:solidFill>
                  <a:srgbClr val="E85E86"/>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nezamestnaní'!$R$5:$R$16</c:f>
              <c:numCache>
                <c:formatCode>0.00%</c:formatCode>
                <c:ptCount val="12"/>
                <c:pt idx="0">
                  <c:v>0.49126669441462756</c:v>
                </c:pt>
                <c:pt idx="1">
                  <c:v>0.49227038496514097</c:v>
                </c:pt>
                <c:pt idx="2">
                  <c:v>0.49506130657948888</c:v>
                </c:pt>
                <c:pt idx="3">
                  <c:v>0.49588145670604977</c:v>
                </c:pt>
                <c:pt idx="4">
                  <c:v>0.49466518102087503</c:v>
                </c:pt>
                <c:pt idx="5">
                  <c:v>0.48315032014166437</c:v>
                </c:pt>
                <c:pt idx="6">
                  <c:v>0.47573725608482798</c:v>
                </c:pt>
                <c:pt idx="7">
                  <c:v>0.47632885221848531</c:v>
                </c:pt>
                <c:pt idx="8">
                  <c:v>0.46431626926776454</c:v>
                </c:pt>
                <c:pt idx="9">
                  <c:v>0.46079332108332666</c:v>
                </c:pt>
                <c:pt idx="10">
                  <c:v>0.45594348524648698</c:v>
                </c:pt>
                <c:pt idx="11">
                  <c:v>0.44916991763087794</c:v>
                </c:pt>
              </c:numCache>
            </c:numRef>
          </c:val>
          <c:smooth val="0"/>
        </c:ser>
        <c:ser>
          <c:idx val="3"/>
          <c:order val="3"/>
          <c:tx>
            <c:strRef>
              <c:f>'K2.1.3.1 Dlhodobo nezamestnaní'!$U$4</c:f>
              <c:strCache>
                <c:ptCount val="1"/>
                <c:pt idx="0">
                  <c:v>2018 - podiel UoZ - dlhodobo nezamestnaných občanov</c:v>
                </c:pt>
              </c:strCache>
            </c:strRef>
          </c:tx>
          <c:spPr>
            <a:ln w="25400">
              <a:solidFill>
                <a:srgbClr val="B7194A"/>
              </a:solidFill>
            </a:ln>
          </c:spPr>
          <c:marker>
            <c:symbol val="square"/>
            <c:size val="8"/>
            <c:spPr>
              <a:solidFill>
                <a:schemeClr val="bg1"/>
              </a:solidFill>
              <a:ln w="19050"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nezamestnaní'!$U$5:$U$16</c:f>
              <c:numCache>
                <c:formatCode>0.00%</c:formatCode>
                <c:ptCount val="12"/>
                <c:pt idx="0">
                  <c:v>0.43481456698501531</c:v>
                </c:pt>
                <c:pt idx="1">
                  <c:v>0.43445874995473849</c:v>
                </c:pt>
                <c:pt idx="2">
                  <c:v>0.43621876980597468</c:v>
                </c:pt>
                <c:pt idx="3">
                  <c:v>0.4320829564402402</c:v>
                </c:pt>
                <c:pt idx="4">
                  <c:v>0.42491211830694126</c:v>
                </c:pt>
                <c:pt idx="5">
                  <c:v>0.4138067865547515</c:v>
                </c:pt>
                <c:pt idx="6">
                  <c:v>0.4053010666107808</c:v>
                </c:pt>
                <c:pt idx="7">
                  <c:v>0.40760999871754122</c:v>
                </c:pt>
                <c:pt idx="8">
                  <c:v>0.39781602585932574</c:v>
                </c:pt>
                <c:pt idx="9">
                  <c:v>0.39827525822324039</c:v>
                </c:pt>
                <c:pt idx="10">
                  <c:v>0.39497646490681965</c:v>
                </c:pt>
                <c:pt idx="11">
                  <c:v>0.39781039092590192</c:v>
                </c:pt>
              </c:numCache>
            </c:numRef>
          </c:val>
          <c:smooth val="0"/>
        </c:ser>
        <c:dLbls>
          <c:showLegendKey val="0"/>
          <c:showVal val="0"/>
          <c:showCatName val="0"/>
          <c:showSerName val="0"/>
          <c:showPercent val="0"/>
          <c:showBubbleSize val="0"/>
        </c:dLbls>
        <c:marker val="1"/>
        <c:smooth val="0"/>
        <c:axId val="286383296"/>
        <c:axId val="286379376"/>
      </c:lineChart>
      <c:catAx>
        <c:axId val="286053528"/>
        <c:scaling>
          <c:orientation val="minMax"/>
        </c:scaling>
        <c:delete val="0"/>
        <c:axPos val="b"/>
        <c:numFmt formatCode="General" sourceLinked="1"/>
        <c:majorTickMark val="out"/>
        <c:minorTickMark val="none"/>
        <c:tickLblPos val="nextTo"/>
        <c:crossAx val="286378200"/>
        <c:crosses val="autoZero"/>
        <c:auto val="1"/>
        <c:lblAlgn val="ctr"/>
        <c:lblOffset val="100"/>
        <c:noMultiLvlLbl val="0"/>
      </c:catAx>
      <c:valAx>
        <c:axId val="286378200"/>
        <c:scaling>
          <c:orientation val="minMax"/>
          <c:max val="140000"/>
          <c:min val="60000"/>
        </c:scaling>
        <c:delete val="0"/>
        <c:axPos val="l"/>
        <c:majorGridlines>
          <c:spPr>
            <a:ln>
              <a:solidFill>
                <a:schemeClr val="bg1">
                  <a:lumMod val="75000"/>
                </a:schemeClr>
              </a:solidFill>
            </a:ln>
          </c:spPr>
        </c:majorGridlines>
        <c:numFmt formatCode="#,##0" sourceLinked="0"/>
        <c:majorTickMark val="out"/>
        <c:minorTickMark val="none"/>
        <c:tickLblPos val="nextTo"/>
        <c:crossAx val="286053528"/>
        <c:crosses val="autoZero"/>
        <c:crossBetween val="between"/>
        <c:majorUnit val="10000"/>
      </c:valAx>
      <c:valAx>
        <c:axId val="286379376"/>
        <c:scaling>
          <c:orientation val="minMax"/>
          <c:max val="0.55000000000000004"/>
          <c:min val="0.30000000000000004"/>
        </c:scaling>
        <c:delete val="0"/>
        <c:axPos val="r"/>
        <c:numFmt formatCode="0%" sourceLinked="0"/>
        <c:majorTickMark val="out"/>
        <c:minorTickMark val="none"/>
        <c:tickLblPos val="nextTo"/>
        <c:crossAx val="286383296"/>
        <c:crosses val="max"/>
        <c:crossBetween val="between"/>
      </c:valAx>
      <c:catAx>
        <c:axId val="286383296"/>
        <c:scaling>
          <c:orientation val="minMax"/>
        </c:scaling>
        <c:delete val="1"/>
        <c:axPos val="b"/>
        <c:numFmt formatCode="General" sourceLinked="1"/>
        <c:majorTickMark val="out"/>
        <c:minorTickMark val="none"/>
        <c:tickLblPos val="none"/>
        <c:crossAx val="286379376"/>
        <c:crossesAt val="44"/>
        <c:auto val="1"/>
        <c:lblAlgn val="ctr"/>
        <c:lblOffset val="100"/>
        <c:noMultiLvlLbl val="0"/>
      </c:catAx>
    </c:plotArea>
    <c:legend>
      <c:legendPos val="b"/>
      <c:layout>
        <c:manualLayout>
          <c:xMode val="edge"/>
          <c:yMode val="edge"/>
          <c:x val="0"/>
          <c:y val="0.86981068525511784"/>
          <c:w val="1"/>
          <c:h val="0.13017249889284471"/>
        </c:manualLayout>
      </c:layout>
      <c:overlay val="0"/>
    </c:legend>
    <c:plotVisOnly val="1"/>
    <c:dispBlanksAs val="zero"/>
    <c:showDLblsOverMax val="0"/>
  </c:chart>
  <c:spPr>
    <a:solidFill>
      <a:schemeClr val="bg1"/>
    </a:solidFill>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'K2.2.1 Mzdy'!$L$7</c:f>
              <c:strCache>
                <c:ptCount val="1"/>
                <c:pt idx="0">
                  <c:v>Priemerná mesačná mzda nominálna</c:v>
                </c:pt>
              </c:strCache>
            </c:strRef>
          </c:tx>
          <c:spPr>
            <a:ln w="25400">
              <a:solidFill>
                <a:srgbClr val="B7194A"/>
              </a:solid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'K2.2.1 Mzdy'!$M$6:$W$6</c:f>
              <c:strCache>
                <c:ptCount val="11"/>
                <c:pt idx="0">
                  <c:v>2008</c:v>
                </c:pt>
                <c:pt idx="1">
                  <c:v>2009</c:v>
                </c:pt>
                <c:pt idx="2">
                  <c:v>2010</c:v>
                </c:pt>
                <c:pt idx="3">
                  <c:v>2011</c:v>
                </c:pt>
                <c:pt idx="4">
                  <c:v>2012</c:v>
                </c:pt>
                <c:pt idx="5">
                  <c:v>2013</c:v>
                </c:pt>
                <c:pt idx="6">
                  <c:v>2014</c:v>
                </c:pt>
                <c:pt idx="7">
                  <c:v>2015</c:v>
                </c:pt>
                <c:pt idx="8">
                  <c:v>2016</c:v>
                </c:pt>
                <c:pt idx="9">
                  <c:v>2017</c:v>
                </c:pt>
                <c:pt idx="10">
                  <c:v>2018</c:v>
                </c:pt>
              </c:strCache>
            </c:strRef>
          </c:cat>
          <c:val>
            <c:numRef>
              <c:f>'K2.2.1 Mzdy'!$M$7:$W$7</c:f>
              <c:numCache>
                <c:formatCode>General</c:formatCode>
                <c:ptCount val="11"/>
                <c:pt idx="0">
                  <c:v>108.1</c:v>
                </c:pt>
                <c:pt idx="1">
                  <c:v>103</c:v>
                </c:pt>
                <c:pt idx="2">
                  <c:v>103.2</c:v>
                </c:pt>
                <c:pt idx="3">
                  <c:v>102.2</c:v>
                </c:pt>
                <c:pt idx="4">
                  <c:v>102.4</c:v>
                </c:pt>
                <c:pt idx="5">
                  <c:v>102.4</c:v>
                </c:pt>
                <c:pt idx="6">
                  <c:v>104.1</c:v>
                </c:pt>
                <c:pt idx="7">
                  <c:v>102.9</c:v>
                </c:pt>
                <c:pt idx="8">
                  <c:v>103.3</c:v>
                </c:pt>
                <c:pt idx="9">
                  <c:v>104.6</c:v>
                </c:pt>
                <c:pt idx="10">
                  <c:v>106.2</c:v>
                </c:pt>
              </c:numCache>
            </c:numRef>
          </c:val>
          <c:smooth val="0"/>
          <c:extLst xmlns:c16r2="http://schemas.microsoft.com/office/drawing/2015/06/chart">
            <c:ext xmlns:c16="http://schemas.microsoft.com/office/drawing/2014/chart" uri="{C3380CC4-5D6E-409C-BE32-E72D297353CC}">
              <c16:uniqueId val="{00000010-E7FB-4E61-8968-45B80DC2EF88}"/>
            </c:ext>
          </c:extLst>
        </c:ser>
        <c:ser>
          <c:idx val="1"/>
          <c:order val="1"/>
          <c:tx>
            <c:strRef>
              <c:f>'K2.2.1 Mzdy'!$L$8</c:f>
              <c:strCache>
                <c:ptCount val="1"/>
                <c:pt idx="0">
                  <c:v>Priemerná mesačná mzda reálna</c:v>
                </c:pt>
              </c:strCache>
            </c:strRef>
          </c:tx>
          <c:spPr>
            <a:ln w="25400">
              <a:solidFill>
                <a:schemeClr val="bg1">
                  <a:lumMod val="50000"/>
                </a:schemeClr>
              </a:solidFill>
            </a:ln>
          </c:spPr>
          <c:marker>
            <c:spPr>
              <a:solidFill>
                <a:schemeClr val="bg1">
                  <a:lumMod val="50000"/>
                </a:schemeClr>
              </a:solidFill>
              <a:ln>
                <a:solidFill>
                  <a:schemeClr val="bg1">
                    <a:lumMod val="50000"/>
                  </a:schemeClr>
                </a:solidFill>
              </a:ln>
            </c:spPr>
          </c:marker>
          <c:dLbls>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'K2.2.1 Mzdy'!$M$6:$W$6</c:f>
              <c:strCache>
                <c:ptCount val="11"/>
                <c:pt idx="0">
                  <c:v>2008</c:v>
                </c:pt>
                <c:pt idx="1">
                  <c:v>2009</c:v>
                </c:pt>
                <c:pt idx="2">
                  <c:v>2010</c:v>
                </c:pt>
                <c:pt idx="3">
                  <c:v>2011</c:v>
                </c:pt>
                <c:pt idx="4">
                  <c:v>2012</c:v>
                </c:pt>
                <c:pt idx="5">
                  <c:v>2013</c:v>
                </c:pt>
                <c:pt idx="6">
                  <c:v>2014</c:v>
                </c:pt>
                <c:pt idx="7">
                  <c:v>2015</c:v>
                </c:pt>
                <c:pt idx="8">
                  <c:v>2016</c:v>
                </c:pt>
                <c:pt idx="9">
                  <c:v>2017</c:v>
                </c:pt>
                <c:pt idx="10">
                  <c:v>2018</c:v>
                </c:pt>
              </c:strCache>
            </c:strRef>
          </c:cat>
          <c:val>
            <c:numRef>
              <c:f>'K2.2.1 Mzdy'!$M$8:$W$8</c:f>
              <c:numCache>
                <c:formatCode>General</c:formatCode>
                <c:ptCount val="11"/>
                <c:pt idx="0">
                  <c:v>103.3</c:v>
                </c:pt>
                <c:pt idx="1">
                  <c:v>101.4</c:v>
                </c:pt>
                <c:pt idx="2">
                  <c:v>102.2</c:v>
                </c:pt>
                <c:pt idx="3">
                  <c:v>98.4</c:v>
                </c:pt>
                <c:pt idx="4">
                  <c:v>98.8</c:v>
                </c:pt>
                <c:pt idx="5">
                  <c:v>101</c:v>
                </c:pt>
                <c:pt idx="6">
                  <c:v>104.2</c:v>
                </c:pt>
                <c:pt idx="7">
                  <c:v>103.2</c:v>
                </c:pt>
                <c:pt idx="8">
                  <c:v>103.8</c:v>
                </c:pt>
                <c:pt idx="9">
                  <c:v>103.3</c:v>
                </c:pt>
                <c:pt idx="10">
                  <c:v>103.6</c:v>
                </c:pt>
              </c:numCache>
            </c:numRef>
          </c:val>
          <c:smooth val="0"/>
          <c:extLst xmlns:c16r2="http://schemas.microsoft.com/office/drawing/2015/06/char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286378984"/>
        <c:axId val="286380944"/>
      </c:lineChart>
      <c:catAx>
        <c:axId val="286378984"/>
        <c:scaling>
          <c:orientation val="minMax"/>
        </c:scaling>
        <c:delete val="0"/>
        <c:axPos val="b"/>
        <c:numFmt formatCode="General" sourceLinked="1"/>
        <c:majorTickMark val="out"/>
        <c:minorTickMark val="none"/>
        <c:tickLblPos val="nextTo"/>
        <c:txPr>
          <a:bodyPr rot="0" vert="horz"/>
          <a:lstStyle/>
          <a:p>
            <a:pPr>
              <a:defRPr/>
            </a:pPr>
            <a:endParaRPr lang="sk-SK"/>
          </a:p>
        </c:txPr>
        <c:crossAx val="286380944"/>
        <c:crossesAt val="94"/>
        <c:auto val="0"/>
        <c:lblAlgn val="ctr"/>
        <c:lblOffset val="100"/>
        <c:noMultiLvlLbl val="0"/>
      </c:catAx>
      <c:valAx>
        <c:axId val="286380944"/>
        <c:scaling>
          <c:orientation val="minMax"/>
          <c:max val="111"/>
          <c:min val="96"/>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286378984"/>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99829799432072E-2"/>
          <c:y val="0.17624391184022892"/>
          <c:w val="0.42253294276781955"/>
          <c:h val="0.78231994753642442"/>
        </c:manualLayout>
      </c:layout>
      <c:pieChart>
        <c:varyColors val="1"/>
        <c:ser>
          <c:idx val="0"/>
          <c:order val="0"/>
          <c:dPt>
            <c:idx val="0"/>
            <c:bubble3D val="0"/>
            <c:spPr>
              <a:solidFill>
                <a:srgbClr val="E02C64"/>
              </a:solidFill>
            </c:spPr>
          </c:dPt>
          <c:dPt>
            <c:idx val="1"/>
            <c:bubble3D val="0"/>
            <c:spPr>
              <a:solidFill>
                <a:srgbClr val="FAACBF"/>
              </a:solidFill>
            </c:spPr>
          </c:dPt>
          <c:dPt>
            <c:idx val="2"/>
            <c:bubble3D val="0"/>
            <c:spPr>
              <a:solidFill>
                <a:srgbClr val="B7194A"/>
              </a:solidFill>
              <a:ln>
                <a:solidFill>
                  <a:srgbClr val="B7194A"/>
                </a:solidFill>
              </a:ln>
            </c:spPr>
          </c:dPt>
          <c:dPt>
            <c:idx val="3"/>
            <c:bubble3D val="0"/>
            <c:spPr>
              <a:solidFill>
                <a:schemeClr val="bg1">
                  <a:lumMod val="65000"/>
                </a:schemeClr>
              </a:solidFill>
            </c:spPr>
          </c:dPt>
          <c:dPt>
            <c:idx val="4"/>
            <c:bubble3D val="0"/>
            <c:spPr>
              <a:solidFill>
                <a:schemeClr val="bg1">
                  <a:lumMod val="85000"/>
                </a:schemeClr>
              </a:solidFill>
            </c:spPr>
          </c:dPt>
          <c:dPt>
            <c:idx val="5"/>
            <c:bubble3D val="0"/>
            <c:spPr>
              <a:solidFill>
                <a:srgbClr val="E593AA"/>
              </a:solidFill>
            </c:spPr>
          </c:dPt>
          <c:dPt>
            <c:idx val="6"/>
            <c:bubble3D val="0"/>
            <c:spPr>
              <a:solidFill>
                <a:srgbClr val="FCC4DD"/>
              </a:solidFill>
            </c:spPr>
          </c:dPt>
          <c:dPt>
            <c:idx val="7"/>
            <c:bubble3D val="0"/>
            <c:spPr>
              <a:solidFill>
                <a:schemeClr val="bg2">
                  <a:lumMod val="25000"/>
                </a:schemeClr>
              </a:solidFill>
            </c:spPr>
          </c:dPt>
          <c:dPt>
            <c:idx val="9"/>
            <c:bubble3D val="0"/>
            <c:spPr>
              <a:solidFill>
                <a:schemeClr val="accent3">
                  <a:lumMod val="20000"/>
                  <a:lumOff val="80000"/>
                </a:schemeClr>
              </a:solidFill>
            </c:spPr>
          </c:dPt>
          <c:dPt>
            <c:idx val="10"/>
            <c:bubble3D val="0"/>
            <c:spPr>
              <a:solidFill>
                <a:srgbClr val="F56486"/>
              </a:solidFill>
            </c:spPr>
          </c:dPt>
          <c:dLbls>
            <c:dLbl>
              <c:idx val="0"/>
              <c:layout>
                <c:manualLayout>
                  <c:x val="7.3953580034577679E-2"/>
                  <c:y val="0.1502575909811478"/>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6715809841175996"/>
                  <c:y val="0.14055866277590562"/>
                </c:manualLayout>
              </c:layout>
              <c:showLegendKey val="0"/>
              <c:showVal val="0"/>
              <c:showCatName val="1"/>
              <c:showSerName val="0"/>
              <c:showPercent val="1"/>
              <c:showBubbleSize val="0"/>
              <c:extLst>
                <c:ext xmlns:c15="http://schemas.microsoft.com/office/drawing/2012/chart" uri="{CE6537A1-D6FC-4f65-9D91-7224C49458BB}"/>
              </c:extLst>
            </c:dLbl>
            <c:dLbl>
              <c:idx val="2"/>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dLbl>
            <c:dLbl>
              <c:idx val="3"/>
              <c:layout>
                <c:manualLayout>
                  <c:x val="6.8381139716886877E-2"/>
                  <c:y val="-0.10524035466410593"/>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8112510650979435"/>
                      <c:h val="0.21136054614233718"/>
                    </c:manualLayout>
                  </c15:layout>
                </c:ext>
              </c:extLst>
            </c:dLbl>
            <c:dLbl>
              <c:idx val="5"/>
              <c:layout>
                <c:manualLayout>
                  <c:x val="-0.10888791408037787"/>
                  <c:y val="1.1476433853857219E-2"/>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0.22816676072487527"/>
                  <c:y val="0.2640358142850461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3.8306146032087283E-2"/>
                  <c:y val="0.13730788482825443"/>
                </c:manualLayout>
              </c:layou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BOZP'!$P$4:$P$14</c:f>
              <c:strCache>
                <c:ptCount val="11"/>
                <c:pt idx="0">
                  <c:v>Dopravné prostriedky</c:v>
                </c:pt>
                <c:pt idx="1">
                  <c:v>Zdvíhadlá a dopravníky, zdvíhacie a dopravné pomôcky</c:v>
                </c:pt>
                <c:pt idx="2">
                  <c:v>Stroje - hnacie, pomocné, obrábacie a pracovné</c:v>
                </c:pt>
                <c:pt idx="3">
                  <c:v>Pracovné, príp. cestné dopravné priestory ako zdroje pádov osôb</c:v>
                </c:pt>
                <c:pt idx="4">
                  <c:v>Materiál, bremená, predmety</c:v>
                </c:pt>
                <c:pt idx="5">
                  <c:v>Náradie, nástroje, ručne ovládané strojčeky a prístroje</c:v>
                </c:pt>
                <c:pt idx="6">
                  <c:v>Priemyselné škodliviny, horúce látky a predmety, oheň a výbušniny</c:v>
                </c:pt>
                <c:pt idx="7">
                  <c:v>Kotly, nádoby a vedenia (potrubia) pod tlakom</c:v>
                </c:pt>
                <c:pt idx="8">
                  <c:v>Elektrina</c:v>
                </c:pt>
                <c:pt idx="9">
                  <c:v>Ľudia, zvieratá a prírodné živly</c:v>
                </c:pt>
                <c:pt idx="10">
                  <c:v>Iné zdroje</c:v>
                </c:pt>
              </c:strCache>
            </c:strRef>
          </c:cat>
          <c:val>
            <c:numRef>
              <c:f>'K2.2.4 BOZP'!$Q$4:$Q$14</c:f>
              <c:numCache>
                <c:formatCode>General</c:formatCode>
                <c:ptCount val="11"/>
                <c:pt idx="0">
                  <c:v>658</c:v>
                </c:pt>
                <c:pt idx="1">
                  <c:v>252</c:v>
                </c:pt>
                <c:pt idx="2">
                  <c:v>1059</c:v>
                </c:pt>
                <c:pt idx="3">
                  <c:v>2465</c:v>
                </c:pt>
                <c:pt idx="4">
                  <c:v>2760</c:v>
                </c:pt>
                <c:pt idx="5">
                  <c:v>865</c:v>
                </c:pt>
                <c:pt idx="6">
                  <c:v>211</c:v>
                </c:pt>
                <c:pt idx="7">
                  <c:v>16</c:v>
                </c:pt>
                <c:pt idx="8">
                  <c:v>14</c:v>
                </c:pt>
                <c:pt idx="9">
                  <c:v>326</c:v>
                </c:pt>
                <c:pt idx="10">
                  <c:v>347</c:v>
                </c:pt>
              </c:numCache>
            </c:numRef>
          </c:val>
        </c:ser>
        <c:dLbls>
          <c:showLegendKey val="0"/>
          <c:showVal val="0"/>
          <c:showCatName val="0"/>
          <c:showSerName val="0"/>
          <c:showPercent val="0"/>
          <c:showBubbleSize val="0"/>
          <c:showLeaderLines val="1"/>
        </c:dLbls>
        <c:firstSliceAng val="64"/>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2999829799432072E-2"/>
          <c:y val="0.17624391184022892"/>
          <c:w val="0.42253294276781955"/>
          <c:h val="0.78231994753642442"/>
        </c:manualLayout>
      </c:layout>
      <c:pieChart>
        <c:varyColors val="1"/>
        <c:ser>
          <c:idx val="0"/>
          <c:order val="0"/>
          <c:dPt>
            <c:idx val="0"/>
            <c:bubble3D val="0"/>
            <c:spPr>
              <a:solidFill>
                <a:srgbClr val="E02C64"/>
              </a:solidFill>
              <a:ln>
                <a:solidFill>
                  <a:srgbClr val="B7194A"/>
                </a:solidFill>
              </a:ln>
            </c:spPr>
          </c:dPt>
          <c:dPt>
            <c:idx val="1"/>
            <c:bubble3D val="0"/>
            <c:spPr>
              <a:solidFill>
                <a:srgbClr val="E85E89"/>
              </a:solidFill>
            </c:spPr>
          </c:dPt>
          <c:dPt>
            <c:idx val="2"/>
            <c:bubble3D val="0"/>
            <c:spPr>
              <a:solidFill>
                <a:srgbClr val="B7194A"/>
              </a:solidFill>
              <a:ln>
                <a:solidFill>
                  <a:srgbClr val="B7194A"/>
                </a:solidFill>
              </a:ln>
            </c:spPr>
          </c:dPt>
          <c:dPt>
            <c:idx val="3"/>
            <c:bubble3D val="0"/>
            <c:spPr>
              <a:solidFill>
                <a:sysClr val="window" lastClr="FFFFFF">
                  <a:lumMod val="50000"/>
                </a:sysClr>
              </a:solidFill>
            </c:spPr>
          </c:dPt>
          <c:dPt>
            <c:idx val="4"/>
            <c:bubble3D val="0"/>
            <c:spPr>
              <a:solidFill>
                <a:schemeClr val="bg1">
                  <a:lumMod val="85000"/>
                </a:schemeClr>
              </a:solidFill>
            </c:spPr>
          </c:dPt>
          <c:dPt>
            <c:idx val="5"/>
            <c:bubble3D val="0"/>
            <c:spPr>
              <a:solidFill>
                <a:srgbClr val="FAACBF"/>
              </a:solidFill>
            </c:spPr>
          </c:dPt>
          <c:dPt>
            <c:idx val="6"/>
            <c:bubble3D val="0"/>
            <c:spPr>
              <a:solidFill>
                <a:srgbClr val="FCC4DD"/>
              </a:solidFill>
            </c:spPr>
          </c:dPt>
          <c:dPt>
            <c:idx val="7"/>
            <c:bubble3D val="0"/>
            <c:spPr>
              <a:solidFill>
                <a:sysClr val="window" lastClr="FFFFFF">
                  <a:lumMod val="50000"/>
                </a:sysClr>
              </a:solidFill>
            </c:spPr>
          </c:dPt>
          <c:dPt>
            <c:idx val="9"/>
            <c:bubble3D val="0"/>
            <c:spPr>
              <a:solidFill>
                <a:schemeClr val="accent3">
                  <a:lumMod val="20000"/>
                  <a:lumOff val="80000"/>
                </a:schemeClr>
              </a:solidFill>
            </c:spPr>
          </c:dPt>
          <c:dPt>
            <c:idx val="10"/>
            <c:bubble3D val="0"/>
            <c:spPr>
              <a:solidFill>
                <a:srgbClr val="F56486"/>
              </a:solidFill>
            </c:spPr>
          </c:dPt>
          <c:dPt>
            <c:idx val="11"/>
            <c:bubble3D val="0"/>
            <c:spPr>
              <a:solidFill>
                <a:srgbClr val="FF7C80">
                  <a:lumMod val="20000"/>
                  <a:lumOff val="80000"/>
                </a:srgbClr>
              </a:solidFill>
            </c:spPr>
          </c:dPt>
          <c:dPt>
            <c:idx val="12"/>
            <c:bubble3D val="0"/>
            <c:spPr>
              <a:solidFill>
                <a:srgbClr val="FF7C80">
                  <a:lumMod val="40000"/>
                  <a:lumOff val="60000"/>
                </a:srgbClr>
              </a:solidFill>
            </c:spPr>
          </c:dPt>
          <c:dPt>
            <c:idx val="13"/>
            <c:bubble3D val="0"/>
            <c:spPr>
              <a:solidFill>
                <a:sysClr val="windowText" lastClr="000000">
                  <a:lumMod val="50000"/>
                  <a:lumOff val="50000"/>
                </a:sysClr>
              </a:solidFill>
            </c:spPr>
          </c:dPt>
          <c:dPt>
            <c:idx val="14"/>
            <c:bubble3D val="0"/>
            <c:spPr>
              <a:solidFill>
                <a:sysClr val="window" lastClr="FFFFFF">
                  <a:lumMod val="85000"/>
                </a:sysClr>
              </a:solidFill>
            </c:spPr>
          </c:dPt>
          <c:dLbls>
            <c:dLbl>
              <c:idx val="0"/>
              <c:layout>
                <c:manualLayout>
                  <c:x val="7.3953580034577679E-2"/>
                  <c:y val="0.1502575909811478"/>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6715809841175996"/>
                  <c:y val="0.14055866277590562"/>
                </c:manualLayout>
              </c:layout>
              <c:showLegendKey val="0"/>
              <c:showVal val="0"/>
              <c:showCatName val="1"/>
              <c:showSerName val="0"/>
              <c:showPercent val="1"/>
              <c:showBubbleSize val="0"/>
              <c:extLst>
                <c:ext xmlns:c15="http://schemas.microsoft.com/office/drawing/2012/chart" uri="{CE6537A1-D6FC-4f65-9D91-7224C49458BB}"/>
              </c:extLst>
            </c:dLbl>
            <c:dLbl>
              <c:idx val="2"/>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dLbl>
            <c:dLbl>
              <c:idx val="3"/>
              <c:layout>
                <c:manualLayout>
                  <c:x val="-0.19061167860684952"/>
                  <c:y val="-3.3756267185138563E-4"/>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8457830047658766"/>
                      <c:h val="0.10151603744995512"/>
                    </c:manualLayout>
                  </c15:layout>
                </c:ext>
              </c:extLst>
            </c:dLbl>
            <c:dLbl>
              <c:idx val="4"/>
              <c:layout>
                <c:manualLayout>
                  <c:x val="-0.17291274523599282"/>
                  <c:y val="-0.1626280180118285"/>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8815987949014464E-2"/>
                  <c:y val="-0.14189137254434786"/>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0.22816676072487527"/>
                  <c:y val="0.2640358142850461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0.28693935012504396"/>
                  <c:y val="-8.238112155666899E-2"/>
                </c:manualLayout>
              </c:layout>
              <c:showLegendKey val="0"/>
              <c:showVal val="0"/>
              <c:showCatName val="1"/>
              <c:showSerName val="0"/>
              <c:showPercent val="1"/>
              <c:showBubbleSize val="0"/>
              <c:extLst>
                <c:ext xmlns:c15="http://schemas.microsoft.com/office/drawing/2012/chart" uri="{CE6537A1-D6FC-4f65-9D91-7224C49458BB}"/>
              </c:extLst>
            </c:dLbl>
            <c:dLbl>
              <c:idx val="11"/>
              <c:layout>
                <c:manualLayout>
                  <c:x val="0.49595366135017532"/>
                  <c:y val="-2.6478393133141345E-2"/>
                </c:manualLayout>
              </c:layout>
              <c:showLegendKey val="0"/>
              <c:showVal val="0"/>
              <c:showCatName val="1"/>
              <c:showSerName val="0"/>
              <c:showPercent val="1"/>
              <c:showBubbleSize val="0"/>
              <c:extLst>
                <c:ext xmlns:c15="http://schemas.microsoft.com/office/drawing/2012/chart" uri="{CE6537A1-D6FC-4f65-9D91-7224C49458BB}"/>
              </c:extLst>
            </c:dLbl>
            <c:dLbl>
              <c:idx val="12"/>
              <c:layout>
                <c:manualLayout>
                  <c:x val="0.14935255182746313"/>
                  <c:y val="2.2892901490285757E-2"/>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8273387701441721"/>
                      <c:h val="6.9430040483041827E-2"/>
                    </c:manualLayout>
                  </c15:layout>
                </c:ext>
              </c:extLst>
            </c:dLbl>
            <c:dLbl>
              <c:idx val="13"/>
              <c:layout>
                <c:manualLayout>
                  <c:x val="3.3064959624983771E-2"/>
                  <c:y val="8.0877959956271069E-3"/>
                </c:manualLayout>
              </c:layout>
              <c:showLegendKey val="0"/>
              <c:showVal val="0"/>
              <c:showCatName val="1"/>
              <c:showSerName val="0"/>
              <c:showPercent val="1"/>
              <c:showBubbleSize val="0"/>
              <c:extLst>
                <c:ext xmlns:c15="http://schemas.microsoft.com/office/drawing/2012/chart" uri="{CE6537A1-D6FC-4f65-9D91-7224C49458BB}"/>
              </c:extLst>
            </c:dLbl>
            <c:dLbl>
              <c:idx val="14"/>
              <c:layout>
                <c:manualLayout>
                  <c:x val="7.2674349441873842E-2"/>
                  <c:y val="5.8880656214653632E-2"/>
                </c:manualLayout>
              </c:layou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BOZP'!$P$26:$P$40</c:f>
              <c:strCache>
                <c:ptCount val="15"/>
                <c:pt idx="0">
                  <c:v>poľnohospodárstvo, lesníctvo a rybolov</c:v>
                </c:pt>
                <c:pt idx="1">
                  <c:v>ťažba a dobývanie</c:v>
                </c:pt>
                <c:pt idx="2">
                  <c:v>priemyselná výroba</c:v>
                </c:pt>
                <c:pt idx="3">
                  <c:v>dodávka elektriny, plynu, pary a studeného vzduchu</c:v>
                </c:pt>
                <c:pt idx="4">
                  <c:v>dodávka vody, čistenie a odvod odpadových vôd, odpady a služby odstraňovania odpadov</c:v>
                </c:pt>
                <c:pt idx="5">
                  <c:v>stavebníctvo</c:v>
                </c:pt>
                <c:pt idx="6">
                  <c:v>veľkoobchod a maloobchod</c:v>
                </c:pt>
                <c:pt idx="7">
                  <c:v>doprava a skladovanie</c:v>
                </c:pt>
                <c:pt idx="8">
                  <c:v>ubytovacie a stravovacie služby</c:v>
                </c:pt>
                <c:pt idx="9">
                  <c:v>odborné, vedecké a technické činnosti</c:v>
                </c:pt>
                <c:pt idx="10">
                  <c:v>verejná správa a obrana; povinné sociálne zabezpečenie</c:v>
                </c:pt>
                <c:pt idx="11">
                  <c:v>vzdelávanie</c:v>
                </c:pt>
                <c:pt idx="12">
                  <c:v>zdravotníctvo a sociálna pomoc</c:v>
                </c:pt>
                <c:pt idx="13">
                  <c:v>umenie, zábava a rekreácia</c:v>
                </c:pt>
                <c:pt idx="14">
                  <c:v>ostatné činnosti</c:v>
                </c:pt>
              </c:strCache>
            </c:strRef>
          </c:cat>
          <c:val>
            <c:numRef>
              <c:f>'K2.2.4 BOZP'!$Q$26:$Q$40</c:f>
              <c:numCache>
                <c:formatCode>General</c:formatCode>
                <c:ptCount val="15"/>
                <c:pt idx="0">
                  <c:v>26.5</c:v>
                </c:pt>
                <c:pt idx="1">
                  <c:v>62</c:v>
                </c:pt>
                <c:pt idx="2">
                  <c:v>200</c:v>
                </c:pt>
                <c:pt idx="3">
                  <c:v>1</c:v>
                </c:pt>
                <c:pt idx="4">
                  <c:v>2</c:v>
                </c:pt>
                <c:pt idx="5">
                  <c:v>13</c:v>
                </c:pt>
                <c:pt idx="6">
                  <c:v>1</c:v>
                </c:pt>
                <c:pt idx="7">
                  <c:v>6</c:v>
                </c:pt>
                <c:pt idx="8">
                  <c:v>1</c:v>
                </c:pt>
                <c:pt idx="9">
                  <c:v>1</c:v>
                </c:pt>
                <c:pt idx="10">
                  <c:v>3</c:v>
                </c:pt>
                <c:pt idx="11">
                  <c:v>1</c:v>
                </c:pt>
                <c:pt idx="12">
                  <c:v>28</c:v>
                </c:pt>
                <c:pt idx="13">
                  <c:v>1</c:v>
                </c:pt>
                <c:pt idx="14">
                  <c:v>2</c:v>
                </c:pt>
              </c:numCache>
            </c:numRef>
          </c:val>
        </c:ser>
        <c:dLbls>
          <c:showLegendKey val="0"/>
          <c:showVal val="0"/>
          <c:showCatName val="0"/>
          <c:showSerName val="0"/>
          <c:showPercent val="0"/>
          <c:showBubbleSize val="0"/>
          <c:showLeaderLines val="1"/>
        </c:dLbls>
        <c:firstSliceAng val="64"/>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dPt>
            <c:idx val="0"/>
            <c:bubble3D val="0"/>
            <c:spPr>
              <a:solidFill>
                <a:srgbClr val="B7194A"/>
              </a:solidFill>
            </c:spPr>
          </c:dPt>
          <c:dPt>
            <c:idx val="1"/>
            <c:bubble3D val="0"/>
            <c:spPr>
              <a:solidFill>
                <a:sysClr val="window" lastClr="FFFFFF">
                  <a:lumMod val="50000"/>
                </a:sysClr>
              </a:solidFill>
            </c:spPr>
          </c:dPt>
          <c:dPt>
            <c:idx val="2"/>
            <c:bubble3D val="0"/>
            <c:spPr>
              <a:solidFill>
                <a:srgbClr val="E85E86"/>
              </a:solidFill>
            </c:spPr>
          </c:dPt>
          <c:dPt>
            <c:idx val="3"/>
            <c:bubble3D val="0"/>
            <c:spPr>
              <a:solidFill>
                <a:sysClr val="window" lastClr="FFFFFF">
                  <a:lumMod val="75000"/>
                </a:sysClr>
              </a:solidFill>
            </c:spPr>
          </c:dPt>
          <c:dPt>
            <c:idx val="4"/>
            <c:bubble3D val="0"/>
            <c:spPr>
              <a:solidFill>
                <a:srgbClr val="FAACBF"/>
              </a:solidFill>
            </c:spPr>
          </c:dPt>
          <c:dLbls>
            <c:dLbl>
              <c:idx val="0"/>
              <c:layout>
                <c:manualLayout>
                  <c:x val="0"/>
                  <c:y val="5.6980056980056912E-2"/>
                </c:manualLayout>
              </c:layout>
              <c:tx>
                <c:rich>
                  <a:bodyPr/>
                  <a:lstStyle/>
                  <a:p>
                    <a:fld id="{DBCC56EE-44BF-41D2-B95E-AF64B64BF365}" type="VALUE">
                      <a:rPr lang="en-US"/>
                      <a:pPr/>
                      <a:t>[HODNOTA]</a:t>
                    </a:fld>
                    <a:r>
                      <a:rPr lang="en-US"/>
                      <a:t> tis.</a:t>
                    </a:r>
                    <a:endParaRPr lang="en-US" baseline="0"/>
                  </a:p>
                  <a:p>
                    <a:fld id="{D4C6E1F3-0E67-4C54-8DA9-5CDD226DC476}"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dLbl>
              <c:idx val="1"/>
              <c:layout>
                <c:manualLayout>
                  <c:x val="7.1684587813620072E-3"/>
                  <c:y val="2.3923444976076555E-2"/>
                </c:manualLayout>
              </c:layout>
              <c:tx>
                <c:rich>
                  <a:bodyPr/>
                  <a:lstStyle/>
                  <a:p>
                    <a:fld id="{51367937-32A8-4E16-93FE-8D5920BE8075}" type="VALUE">
                      <a:rPr lang="en-US"/>
                      <a:pPr/>
                      <a:t>[HODNOTA]</a:t>
                    </a:fld>
                    <a:r>
                      <a:rPr lang="en-US"/>
                      <a:t> tis. </a:t>
                    </a:r>
                    <a:endParaRPr lang="en-US" baseline="0"/>
                  </a:p>
                  <a:p>
                    <a:fld id="{9C7C1B75-420D-4084-B85B-3B19F15D6155}"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dLbl>
              <c:idx val="2"/>
              <c:layout>
                <c:manualLayout>
                  <c:x val="-2.8673835125448029E-2"/>
                  <c:y val="-1.9936204146730464E-2"/>
                </c:manualLayout>
              </c:layout>
              <c:tx>
                <c:rich>
                  <a:bodyPr/>
                  <a:lstStyle/>
                  <a:p>
                    <a:fld id="{CC25A295-00B1-4665-BF4E-4B47CBEC21CD}" type="VALUE">
                      <a:rPr lang="en-US"/>
                      <a:pPr/>
                      <a:t>[HODNOTA]</a:t>
                    </a:fld>
                    <a:r>
                      <a:rPr lang="en-US"/>
                      <a:t> tis.</a:t>
                    </a:r>
                    <a:endParaRPr lang="en-US" baseline="0"/>
                  </a:p>
                  <a:p>
                    <a:fld id="{FFE0BBAC-549D-4479-B6F3-CF60C47CF3D9}"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dLbl>
              <c:idx val="3"/>
              <c:tx>
                <c:rich>
                  <a:bodyPr/>
                  <a:lstStyle/>
                  <a:p>
                    <a:fld id="{FBF2C986-EC48-4D2F-AFC6-48E0F4900370}" type="VALUE">
                      <a:rPr lang="en-US"/>
                      <a:pPr/>
                      <a:t>[HODNOTA]</a:t>
                    </a:fld>
                    <a:r>
                      <a:rPr lang="en-US"/>
                      <a:t> tis.</a:t>
                    </a:r>
                    <a:endParaRPr lang="en-US" baseline="0"/>
                  </a:p>
                  <a:p>
                    <a:fld id="{BDC5BDFA-E69B-4E03-950D-67B207788E8D}"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dLbl>
              <c:idx val="4"/>
              <c:tx>
                <c:rich>
                  <a:bodyPr/>
                  <a:lstStyle/>
                  <a:p>
                    <a:fld id="{4B55614E-B111-42D6-A980-CB9954A07C63}" type="VALUE">
                      <a:rPr lang="en-US"/>
                      <a:pPr/>
                      <a:t>[HODNOTA]</a:t>
                    </a:fld>
                    <a:r>
                      <a:rPr lang="en-US"/>
                      <a:t> tis.</a:t>
                    </a:r>
                    <a:endParaRPr lang="en-US" baseline="0"/>
                  </a:p>
                  <a:p>
                    <a:fld id="{040E55AB-C634-44AE-B681-0C8D4AC63116}"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numFmt formatCode="0.0%" sourceLinked="0"/>
            <c:spPr>
              <a:noFill/>
              <a:ln>
                <a:noFill/>
              </a:ln>
              <a:effectLst/>
            </c:spPr>
            <c:txPr>
              <a:bodyPr/>
              <a:lstStyle/>
              <a:p>
                <a:pPr>
                  <a:defRPr>
                    <a:solidFill>
                      <a:schemeClr val="bg1"/>
                    </a:solidFill>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Ekon.aktiv.obyvateľstva'!$N$10:$N$14</c:f>
              <c:strCache>
                <c:ptCount val="5"/>
                <c:pt idx="0">
                  <c:v>pracujúci</c:v>
                </c:pt>
                <c:pt idx="1">
                  <c:v>nezamestnaní</c:v>
                </c:pt>
                <c:pt idx="2">
                  <c:v>študenti, učni</c:v>
                </c:pt>
                <c:pt idx="3">
                  <c:v>dôchodcovia</c:v>
                </c:pt>
                <c:pt idx="4">
                  <c:v>ostatní</c:v>
                </c:pt>
              </c:strCache>
            </c:strRef>
          </c:cat>
          <c:val>
            <c:numRef>
              <c:f>'K2.1.1 Ekon.aktiv.obyvateľstva'!$O$10:$O$14</c:f>
              <c:numCache>
                <c:formatCode>General</c:formatCode>
                <c:ptCount val="5"/>
                <c:pt idx="0" formatCode="#\ ##0.0">
                  <c:v>2566.6999999999998</c:v>
                </c:pt>
                <c:pt idx="1">
                  <c:v>179.5</c:v>
                </c:pt>
                <c:pt idx="2">
                  <c:v>383.4</c:v>
                </c:pt>
                <c:pt idx="3" formatCode="#\ ##0.0">
                  <c:v>1163.4000000000001</c:v>
                </c:pt>
                <c:pt idx="4" formatCode="#\ ##0.0">
                  <c:v>300.40000000000009</c:v>
                </c:pt>
              </c:numCache>
            </c:numRef>
          </c:val>
        </c:ser>
        <c:ser>
          <c:idx val="1"/>
          <c:order val="1"/>
          <c:dPt>
            <c:idx val="0"/>
            <c:bubble3D val="0"/>
            <c:spPr>
              <a:solidFill>
                <a:srgbClr val="EAEAEA"/>
              </a:solidFill>
            </c:spPr>
          </c:dPt>
          <c:dPt>
            <c:idx val="2"/>
            <c:bubble3D val="0"/>
            <c:spPr>
              <a:solidFill>
                <a:srgbClr val="E593AA"/>
              </a:solidFill>
            </c:spPr>
          </c:dPt>
          <c:dLbls>
            <c:dLbl>
              <c:idx val="0"/>
              <c:layout>
                <c:manualLayout>
                  <c:x val="7.2484573789509649E-2"/>
                  <c:y val="3.7986704653371322E-3"/>
                </c:manualLayout>
              </c:layout>
              <c:tx>
                <c:rich>
                  <a:bodyPr/>
                  <a:lstStyle/>
                  <a:p>
                    <a:fld id="{D91E058B-C53D-43CC-A851-33FFCC1428ED}" type="VALUE">
                      <a:rPr lang="en-US"/>
                      <a:pPr/>
                      <a:t>[HODNOTA]</a:t>
                    </a:fld>
                    <a:r>
                      <a:rPr lang="en-US"/>
                      <a:t> tis.</a:t>
                    </a:r>
                    <a:endParaRPr lang="en-US" baseline="0"/>
                  </a:p>
                  <a:p>
                    <a:fld id="{91D7FD7D-33DD-42D2-B1F7-F403EA3B8870}"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dLbl>
              <c:idx val="1"/>
              <c:delete val="1"/>
              <c:extLst>
                <c:ext xmlns:c15="http://schemas.microsoft.com/office/drawing/2012/chart" uri="{CE6537A1-D6FC-4f65-9D91-7224C49458BB}"/>
              </c:extLst>
            </c:dLbl>
            <c:dLbl>
              <c:idx val="2"/>
              <c:tx>
                <c:rich>
                  <a:bodyPr/>
                  <a:lstStyle/>
                  <a:p>
                    <a:fld id="{6A00BFDF-ED69-41D5-A202-036BA134435B}" type="VALUE">
                      <a:rPr lang="en-US"/>
                      <a:pPr/>
                      <a:t>[HODNOTA]</a:t>
                    </a:fld>
                    <a:r>
                      <a:rPr lang="en-US"/>
                      <a:t> tis.</a:t>
                    </a:r>
                    <a:endParaRPr lang="en-US" baseline="0"/>
                  </a:p>
                  <a:p>
                    <a:fld id="{D71B8E22-E99A-4FB8-BC7C-08FBAB740FCA}"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dlblFieldTable/>
                  <c15:showDataLabelsRange val="0"/>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0%" sourceLinked="0"/>
            <c:spPr>
              <a:noFill/>
              <a:ln>
                <a:noFill/>
              </a:ln>
              <a:effectLst/>
            </c:spPr>
            <c:txPr>
              <a:bodyPr/>
              <a:lstStyle/>
              <a:p>
                <a:pPr>
                  <a:defRPr>
                    <a:latin typeface="Arial Narrow" panose="020B0606020202030204" pitchFamily="34" charset="0"/>
                  </a:defRPr>
                </a:pPr>
                <a:endParaRPr lang="sk-SK"/>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'K2.1.1 Ekon.aktiv.obyvateľstva'!$N$10:$N$14</c:f>
              <c:strCache>
                <c:ptCount val="5"/>
                <c:pt idx="0">
                  <c:v>pracujúci</c:v>
                </c:pt>
                <c:pt idx="1">
                  <c:v>nezamestnaní</c:v>
                </c:pt>
                <c:pt idx="2">
                  <c:v>študenti, učni</c:v>
                </c:pt>
                <c:pt idx="3">
                  <c:v>dôchodcovia</c:v>
                </c:pt>
                <c:pt idx="4">
                  <c:v>ostatní</c:v>
                </c:pt>
              </c:strCache>
            </c:strRef>
          </c:cat>
          <c:val>
            <c:numRef>
              <c:f>'K2.1.1 Ekon.aktiv.obyvateľstva'!$P$10:$P$14</c:f>
              <c:numCache>
                <c:formatCode>#\ ##0.0</c:formatCode>
                <c:ptCount val="5"/>
                <c:pt idx="0">
                  <c:v>2746.2</c:v>
                </c:pt>
                <c:pt idx="2">
                  <c:v>1847.2000000000003</c:v>
                </c:pt>
              </c:numCache>
            </c:numRef>
          </c:val>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'K2.1.1 Ekon.aktiv.obyvateľstva'!$N$45</c:f>
              <c:strCache>
                <c:ptCount val="1"/>
                <c:pt idx="0">
                  <c:v>2017</c:v>
                </c:pt>
              </c:strCache>
            </c:strRef>
          </c:tx>
          <c:spPr>
            <a:solidFill>
              <a:schemeClr val="bg1">
                <a:lumMod val="85000"/>
              </a:schemeClr>
            </a:solidFill>
            <a:ln>
              <a:noFill/>
            </a:ln>
            <a:effectLst/>
          </c:spPr>
          <c:invertIfNegative val="0"/>
          <c:dLbls>
            <c:dLbl>
              <c:idx val="1"/>
              <c:layout>
                <c:manualLayout>
                  <c:x val="-1.9444444444444445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'K2.1.1 Ekon.aktiv.obyvateľstva'!$K$46:$K$49</c:f>
              <c:strCache>
                <c:ptCount val="4"/>
                <c:pt idx="0">
                  <c:v>základné a bez vzdelania</c:v>
                </c:pt>
                <c:pt idx="1">
                  <c:v>nižšie stredné</c:v>
                </c:pt>
                <c:pt idx="2">
                  <c:v>úplné stredné</c:v>
                </c:pt>
                <c:pt idx="3">
                  <c:v>vysokoškolské</c:v>
                </c:pt>
              </c:strCache>
            </c:strRef>
          </c:cat>
          <c:val>
            <c:numRef>
              <c:f>'K2.1.1 Ekon.aktiv.obyvateľstva'!$N$46:$N$49</c:f>
              <c:numCache>
                <c:formatCode>0.0%</c:formatCode>
                <c:ptCount val="4"/>
                <c:pt idx="0">
                  <c:v>6.0877772534214253E-2</c:v>
                </c:pt>
                <c:pt idx="1">
                  <c:v>0.26463861763531421</c:v>
                </c:pt>
                <c:pt idx="2">
                  <c:v>0.43892256870076596</c:v>
                </c:pt>
                <c:pt idx="3">
                  <c:v>0.23556104112970561</c:v>
                </c:pt>
              </c:numCache>
            </c:numRef>
          </c:val>
        </c:ser>
        <c:ser>
          <c:idx val="1"/>
          <c:order val="1"/>
          <c:tx>
            <c:strRef>
              <c:f>'K2.1.1 Ekon.aktiv.obyvateľstva'!$O$45</c:f>
              <c:strCache>
                <c:ptCount val="1"/>
                <c:pt idx="0">
                  <c:v>2018</c:v>
                </c:pt>
              </c:strCache>
            </c:strRef>
          </c:tx>
          <c:spPr>
            <a:solidFill>
              <a:srgbClr val="B7194A"/>
            </a:solidFill>
            <a:ln>
              <a:noFill/>
            </a:ln>
            <a:effectLst/>
          </c:spPr>
          <c:invertIfNegative val="0"/>
          <c:dLbls>
            <c:dLbl>
              <c:idx val="0"/>
              <c:tx>
                <c:rich>
                  <a:bodyPr/>
                  <a:lstStyle/>
                  <a:p>
                    <a:endParaRPr lang="en-US" baseline="0"/>
                  </a:p>
                  <a:p>
                    <a:fld id="{46077667-60B8-49D9-BBD0-4A58C9519A28}"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Lst>
            </c:dLbl>
            <c:dLbl>
              <c:idx val="1"/>
              <c:tx>
                <c:rich>
                  <a:bodyPr/>
                  <a:lstStyle/>
                  <a:p>
                    <a:endParaRPr lang="en-US" baseline="0"/>
                  </a:p>
                  <a:p>
                    <a:fld id="{7B462185-2E36-4AFB-8335-22DAFD346EA4}"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Lst>
            </c:dLbl>
            <c:dLbl>
              <c:idx val="2"/>
              <c:layout>
                <c:manualLayout>
                  <c:x val="8.3333333333333332E-3"/>
                  <c:y val="5.3047226700083302E-18"/>
                </c:manualLayout>
              </c:layout>
              <c:tx>
                <c:rich>
                  <a:bodyPr/>
                  <a:lstStyle/>
                  <a:p>
                    <a:fld id="{BFB242F4-A0EB-4BA4-A9A5-656D46E76FC5}" type="VALUE">
                      <a:rPr lang="en-US"/>
                      <a:pPr/>
                      <a:t>[HODNOTA]</a:t>
                    </a:fld>
                    <a:endParaRPr lang="sk-SK"/>
                  </a:p>
                </c:rich>
              </c:tx>
              <c:dLblPos val="outEnd"/>
              <c:showLegendKey val="0"/>
              <c:showVal val="0"/>
              <c:showCatName val="0"/>
              <c:showSerName val="0"/>
              <c:showPercent val="0"/>
              <c:showBubbleSize val="0"/>
              <c:separator>
</c:separator>
              <c:extLst>
                <c:ext xmlns:c15="http://schemas.microsoft.com/office/drawing/2012/chart" uri="{CE6537A1-D6FC-4f65-9D91-7224C49458BB}">
                  <c15:dlblFieldTable/>
                  <c15:showDataLabelsRange val="0"/>
                </c:ext>
              </c:extLst>
            </c:dLbl>
            <c:dLbl>
              <c:idx val="3"/>
              <c:layout>
                <c:manualLayout>
                  <c:x val="1.1111111111111112E-2"/>
                  <c:y val="0"/>
                </c:manualLayout>
              </c:layout>
              <c:tx>
                <c:rich>
                  <a:bodyPr/>
                  <a:lstStyle/>
                  <a:p>
                    <a:endParaRPr lang="en-US" baseline="0"/>
                  </a:p>
                  <a:p>
                    <a:fld id="{07A59577-C68A-4306-A29C-A29CCD618ACB}"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0"/>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'K2.1.1 Ekon.aktiv.obyvateľstva'!$K$46:$K$49</c:f>
              <c:strCache>
                <c:ptCount val="4"/>
                <c:pt idx="0">
                  <c:v>základné a bez vzdelania</c:v>
                </c:pt>
                <c:pt idx="1">
                  <c:v>nižšie stredné</c:v>
                </c:pt>
                <c:pt idx="2">
                  <c:v>úplné stredné</c:v>
                </c:pt>
                <c:pt idx="3">
                  <c:v>vysokoškolské</c:v>
                </c:pt>
              </c:strCache>
            </c:strRef>
          </c:cat>
          <c:val>
            <c:numRef>
              <c:f>'K2.1.1 Ekon.aktiv.obyvateľstva'!$O$46:$O$49</c:f>
              <c:numCache>
                <c:formatCode>0.0%</c:formatCode>
                <c:ptCount val="4"/>
                <c:pt idx="0">
                  <c:v>5.6840112150893927E-2</c:v>
                </c:pt>
                <c:pt idx="1">
                  <c:v>0.25150202090084839</c:v>
                </c:pt>
                <c:pt idx="2">
                  <c:v>0.44321450679095509</c:v>
                </c:pt>
                <c:pt idx="3">
                  <c:v>0.24844336015730251</c:v>
                </c:pt>
              </c:numCache>
            </c:numRef>
          </c:val>
          <c:extLst/>
        </c:ser>
        <c:dLbls>
          <c:dLblPos val="outEnd"/>
          <c:showLegendKey val="0"/>
          <c:showVal val="1"/>
          <c:showCatName val="0"/>
          <c:showSerName val="0"/>
          <c:showPercent val="0"/>
          <c:showBubbleSize val="0"/>
        </c:dLbls>
        <c:gapWidth val="219"/>
        <c:overlap val="-27"/>
        <c:axId val="271434376"/>
        <c:axId val="271434768"/>
      </c:barChart>
      <c:catAx>
        <c:axId val="271434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271434768"/>
        <c:crosses val="autoZero"/>
        <c:auto val="1"/>
        <c:lblAlgn val="ctr"/>
        <c:lblOffset val="100"/>
        <c:noMultiLvlLbl val="0"/>
      </c:catAx>
      <c:valAx>
        <c:axId val="271434768"/>
        <c:scaling>
          <c:orientation val="minMax"/>
        </c:scaling>
        <c:delete val="1"/>
        <c:axPos val="l"/>
        <c:numFmt formatCode="0.0%" sourceLinked="1"/>
        <c:majorTickMark val="out"/>
        <c:minorTickMark val="none"/>
        <c:tickLblPos val="nextTo"/>
        <c:crossAx val="271434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solidFill>
        <a:schemeClr val="bg1"/>
      </a:solid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3839607610519"/>
          <c:y val="6.837770200445599E-2"/>
          <c:w val="0.77540263503544993"/>
          <c:h val="0.72776084225715065"/>
        </c:manualLayout>
      </c:layout>
      <c:lineChart>
        <c:grouping val="standard"/>
        <c:varyColors val="0"/>
        <c:ser>
          <c:idx val="2"/>
          <c:order val="0"/>
          <c:tx>
            <c:strRef>
              <c:f>'K2.1.2.1 Zamestnanosť - SP'!$Q$5</c:f>
              <c:strCache>
                <c:ptCount val="1"/>
                <c:pt idx="0">
                  <c:v>2017</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SP'!$Q$6:$Q$17</c:f>
              <c:numCache>
                <c:formatCode>#,##0</c:formatCode>
                <c:ptCount val="12"/>
                <c:pt idx="0">
                  <c:v>173963</c:v>
                </c:pt>
                <c:pt idx="1">
                  <c:v>174116</c:v>
                </c:pt>
                <c:pt idx="2">
                  <c:v>175182</c:v>
                </c:pt>
                <c:pt idx="3">
                  <c:v>176364</c:v>
                </c:pt>
                <c:pt idx="4">
                  <c:v>177065</c:v>
                </c:pt>
                <c:pt idx="5">
                  <c:v>177597</c:v>
                </c:pt>
                <c:pt idx="6">
                  <c:v>178316</c:v>
                </c:pt>
                <c:pt idx="7">
                  <c:v>178667</c:v>
                </c:pt>
                <c:pt idx="8">
                  <c:v>178725</c:v>
                </c:pt>
                <c:pt idx="9">
                  <c:v>179010</c:v>
                </c:pt>
                <c:pt idx="10">
                  <c:v>179260</c:v>
                </c:pt>
                <c:pt idx="11">
                  <c:v>179075</c:v>
                </c:pt>
              </c:numCache>
            </c:numRef>
          </c:val>
          <c:smooth val="0"/>
          <c:extLst xmlns:c16r2="http://schemas.microsoft.com/office/drawing/2015/06/chart">
            <c:ext xmlns:c16="http://schemas.microsoft.com/office/drawing/2014/chart" uri="{C3380CC4-5D6E-409C-BE32-E72D297353CC}">
              <c16:uniqueId val="{00000001-A028-454A-8D1C-3C1A7871BCEB}"/>
            </c:ext>
          </c:extLst>
        </c:ser>
        <c:ser>
          <c:idx val="0"/>
          <c:order val="1"/>
          <c:tx>
            <c:strRef>
              <c:f>'K2.1.2.1 Zamestnanosť - SP'!$R$5</c:f>
              <c:strCache>
                <c:ptCount val="1"/>
                <c:pt idx="0">
                  <c:v>2018</c:v>
                </c:pt>
              </c:strCache>
            </c:strRef>
          </c:tx>
          <c:spPr>
            <a:ln w="25400">
              <a:solidFill>
                <a:srgbClr val="B7194A"/>
              </a:solidFill>
            </a:ln>
          </c:spPr>
          <c:marker>
            <c:symbol val="none"/>
          </c:marker>
          <c:val>
            <c:numRef>
              <c:f>'K2.1.2.1 Zamestnanosť - SP'!$R$6:$R$17</c:f>
              <c:numCache>
                <c:formatCode>#,##0</c:formatCode>
                <c:ptCount val="12"/>
                <c:pt idx="0">
                  <c:v>177503</c:v>
                </c:pt>
                <c:pt idx="1">
                  <c:v>177680</c:v>
                </c:pt>
                <c:pt idx="2">
                  <c:v>178057</c:v>
                </c:pt>
                <c:pt idx="3">
                  <c:v>179161</c:v>
                </c:pt>
                <c:pt idx="4">
                  <c:v>180094</c:v>
                </c:pt>
                <c:pt idx="5">
                  <c:v>181048</c:v>
                </c:pt>
                <c:pt idx="6">
                  <c:v>182134</c:v>
                </c:pt>
                <c:pt idx="7">
                  <c:v>182566</c:v>
                </c:pt>
                <c:pt idx="8">
                  <c:v>182885</c:v>
                </c:pt>
                <c:pt idx="9">
                  <c:v>183193</c:v>
                </c:pt>
                <c:pt idx="10">
                  <c:v>183639</c:v>
                </c:pt>
                <c:pt idx="11">
                  <c:v>183465</c:v>
                </c:pt>
              </c:numCache>
            </c:numRef>
          </c:val>
          <c:smooth val="0"/>
          <c:extLst xmlns:c16r2="http://schemas.microsoft.com/office/drawing/2015/06/char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273571024"/>
        <c:axId val="273571416"/>
      </c:lineChart>
      <c:catAx>
        <c:axId val="273571024"/>
        <c:scaling>
          <c:orientation val="minMax"/>
        </c:scaling>
        <c:delete val="0"/>
        <c:axPos val="b"/>
        <c:numFmt formatCode="General" sourceLinked="0"/>
        <c:majorTickMark val="out"/>
        <c:minorTickMark val="none"/>
        <c:tickLblPos val="nextTo"/>
        <c:crossAx val="273571416"/>
        <c:crosses val="autoZero"/>
        <c:auto val="1"/>
        <c:lblAlgn val="ctr"/>
        <c:lblOffset val="100"/>
        <c:noMultiLvlLbl val="0"/>
      </c:catAx>
      <c:valAx>
        <c:axId val="273571416"/>
        <c:scaling>
          <c:orientation val="minMax"/>
          <c:min val="170000"/>
        </c:scaling>
        <c:delete val="0"/>
        <c:axPos val="l"/>
        <c:majorGridlines/>
        <c:numFmt formatCode="#,##0" sourceLinked="1"/>
        <c:majorTickMark val="out"/>
        <c:minorTickMark val="none"/>
        <c:tickLblPos val="nextTo"/>
        <c:spPr>
          <a:ln w="12700"/>
        </c:spPr>
        <c:crossAx val="273571024"/>
        <c:crosses val="autoZero"/>
        <c:crossBetween val="between"/>
      </c:valAx>
    </c:plotArea>
    <c:legend>
      <c:legendPos val="r"/>
      <c:layout>
        <c:manualLayout>
          <c:xMode val="edge"/>
          <c:yMode val="edge"/>
          <c:x val="0.17776447574817522"/>
          <c:y val="6.0324814274787503E-2"/>
          <c:w val="0.25027458851888962"/>
          <c:h val="0.10176997272814066"/>
        </c:manualLayout>
      </c:layout>
      <c:overlay val="0"/>
    </c:legend>
    <c:plotVisOnly val="1"/>
    <c:dispBlanksAs val="zero"/>
    <c:showDLblsOverMax val="0"/>
  </c:chart>
  <c:spPr>
    <a:ln w="34925">
      <a:noFill/>
    </a:ln>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99058823389456"/>
          <c:y val="4.336713922255641E-2"/>
          <c:w val="0.76695643673061165"/>
          <c:h val="0.75748223327562425"/>
        </c:manualLayout>
      </c:layout>
      <c:lineChart>
        <c:grouping val="standard"/>
        <c:varyColors val="0"/>
        <c:ser>
          <c:idx val="2"/>
          <c:order val="0"/>
          <c:tx>
            <c:strRef>
              <c:f>'K2.1.2.1 Zamestnanosť - SP'!$S$5</c:f>
              <c:strCache>
                <c:ptCount val="1"/>
                <c:pt idx="0">
                  <c:v>2017</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SP'!$S$6:$S$17</c:f>
              <c:numCache>
                <c:formatCode>#,##0</c:formatCode>
                <c:ptCount val="12"/>
                <c:pt idx="0">
                  <c:v>1849310</c:v>
                </c:pt>
                <c:pt idx="1">
                  <c:v>1858070</c:v>
                </c:pt>
                <c:pt idx="2">
                  <c:v>1867731</c:v>
                </c:pt>
                <c:pt idx="3">
                  <c:v>1873751</c:v>
                </c:pt>
                <c:pt idx="4">
                  <c:v>1884784</c:v>
                </c:pt>
                <c:pt idx="5">
                  <c:v>1902692</c:v>
                </c:pt>
                <c:pt idx="6">
                  <c:v>1900702</c:v>
                </c:pt>
                <c:pt idx="7">
                  <c:v>1904166</c:v>
                </c:pt>
                <c:pt idx="8">
                  <c:v>1916774</c:v>
                </c:pt>
                <c:pt idx="9">
                  <c:v>1926253</c:v>
                </c:pt>
                <c:pt idx="10">
                  <c:v>1930649</c:v>
                </c:pt>
                <c:pt idx="11">
                  <c:v>1917183</c:v>
                </c:pt>
              </c:numCache>
            </c:numRef>
          </c:val>
          <c:smooth val="0"/>
          <c:extLst xmlns:c16r2="http://schemas.microsoft.com/office/drawing/2015/06/chart">
            <c:ext xmlns:c16="http://schemas.microsoft.com/office/drawing/2014/chart" uri="{C3380CC4-5D6E-409C-BE32-E72D297353CC}">
              <c16:uniqueId val="{00000001-B607-470D-9565-316E13187792}"/>
            </c:ext>
          </c:extLst>
        </c:ser>
        <c:ser>
          <c:idx val="0"/>
          <c:order val="1"/>
          <c:tx>
            <c:strRef>
              <c:f>'K2.1.2.1 Zamestnanosť - SP'!$T$5</c:f>
              <c:strCache>
                <c:ptCount val="1"/>
                <c:pt idx="0">
                  <c:v>2018</c:v>
                </c:pt>
              </c:strCache>
            </c:strRef>
          </c:tx>
          <c:spPr>
            <a:ln w="25400">
              <a:solidFill>
                <a:srgbClr val="E85E86"/>
              </a:solidFill>
            </a:ln>
          </c:spPr>
          <c:marker>
            <c:symbol val="none"/>
          </c:marker>
          <c:val>
            <c:numRef>
              <c:f>'K2.1.2.1 Zamestnanosť - SP'!$T$6:$T$17</c:f>
              <c:numCache>
                <c:formatCode>#,##0</c:formatCode>
                <c:ptCount val="12"/>
                <c:pt idx="0">
                  <c:v>1916992</c:v>
                </c:pt>
                <c:pt idx="1">
                  <c:v>1924712</c:v>
                </c:pt>
                <c:pt idx="2">
                  <c:v>1929699</c:v>
                </c:pt>
                <c:pt idx="3">
                  <c:v>1933945</c:v>
                </c:pt>
                <c:pt idx="4">
                  <c:v>1933949</c:v>
                </c:pt>
                <c:pt idx="5">
                  <c:v>1938462</c:v>
                </c:pt>
                <c:pt idx="6">
                  <c:v>1933297</c:v>
                </c:pt>
                <c:pt idx="7">
                  <c:v>1932830</c:v>
                </c:pt>
                <c:pt idx="8">
                  <c:v>1943437</c:v>
                </c:pt>
                <c:pt idx="9">
                  <c:v>1949213</c:v>
                </c:pt>
                <c:pt idx="10">
                  <c:v>1951511</c:v>
                </c:pt>
                <c:pt idx="11">
                  <c:v>1939018</c:v>
                </c:pt>
              </c:numCache>
            </c:numRef>
          </c:val>
          <c:smooth val="0"/>
          <c:extLst xmlns:c16r2="http://schemas.microsoft.com/office/drawing/2015/06/char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273571808"/>
        <c:axId val="273572200"/>
      </c:lineChart>
      <c:catAx>
        <c:axId val="273571808"/>
        <c:scaling>
          <c:orientation val="minMax"/>
        </c:scaling>
        <c:delete val="0"/>
        <c:axPos val="b"/>
        <c:numFmt formatCode="General" sourceLinked="0"/>
        <c:majorTickMark val="out"/>
        <c:minorTickMark val="none"/>
        <c:tickLblPos val="nextTo"/>
        <c:crossAx val="273572200"/>
        <c:crosses val="autoZero"/>
        <c:auto val="1"/>
        <c:lblAlgn val="ctr"/>
        <c:lblOffset val="100"/>
        <c:noMultiLvlLbl val="0"/>
      </c:catAx>
      <c:valAx>
        <c:axId val="273572200"/>
        <c:scaling>
          <c:orientation val="minMax"/>
          <c:min val="1800000"/>
        </c:scaling>
        <c:delete val="0"/>
        <c:axPos val="l"/>
        <c:majorGridlines/>
        <c:numFmt formatCode="#,##0" sourceLinked="1"/>
        <c:majorTickMark val="out"/>
        <c:minorTickMark val="none"/>
        <c:tickLblPos val="nextTo"/>
        <c:crossAx val="273571808"/>
        <c:crosses val="autoZero"/>
        <c:crossBetween val="between"/>
      </c:valAx>
      <c:spPr>
        <a:ln w="47625">
          <a:noFill/>
        </a:ln>
      </c:spPr>
    </c:plotArea>
    <c:legend>
      <c:legendPos val="r"/>
      <c:layout>
        <c:manualLayout>
          <c:xMode val="edge"/>
          <c:yMode val="edge"/>
          <c:x val="0.1773156986390918"/>
          <c:y val="6.1921649339895753E-2"/>
          <c:w val="0.23049972076581346"/>
          <c:h val="6.531330367801895E-2"/>
        </c:manualLayout>
      </c:layout>
      <c:overlay val="0"/>
      <c:txPr>
        <a:bodyPr/>
        <a:lstStyle/>
        <a:p>
          <a:pPr>
            <a:defRPr sz="1050"/>
          </a:pPr>
          <a:endParaRPr lang="sk-SK"/>
        </a:p>
      </c:txPr>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49020352502"/>
          <c:y val="3.9307401890469378E-2"/>
          <c:w val="0.78476719256124439"/>
          <c:h val="0.78018524281394852"/>
        </c:manualLayout>
      </c:layout>
      <c:lineChart>
        <c:grouping val="standard"/>
        <c:varyColors val="0"/>
        <c:ser>
          <c:idx val="2"/>
          <c:order val="0"/>
          <c:tx>
            <c:strRef>
              <c:f>'K2.1.2.1 Zamestnanosť - SP'!$W$5</c:f>
              <c:strCache>
                <c:ptCount val="1"/>
                <c:pt idx="0">
                  <c:v>2017</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SP'!$W$6:$W$17</c:f>
              <c:numCache>
                <c:formatCode>#,##0</c:formatCode>
                <c:ptCount val="12"/>
                <c:pt idx="0">
                  <c:v>208157</c:v>
                </c:pt>
                <c:pt idx="1">
                  <c:v>207237</c:v>
                </c:pt>
                <c:pt idx="2">
                  <c:v>206306</c:v>
                </c:pt>
                <c:pt idx="3">
                  <c:v>205261</c:v>
                </c:pt>
                <c:pt idx="4">
                  <c:v>204427</c:v>
                </c:pt>
                <c:pt idx="5">
                  <c:v>203351</c:v>
                </c:pt>
                <c:pt idx="6">
                  <c:v>212719</c:v>
                </c:pt>
                <c:pt idx="7">
                  <c:v>211302</c:v>
                </c:pt>
                <c:pt idx="8">
                  <c:v>207792</c:v>
                </c:pt>
                <c:pt idx="9">
                  <c:v>212636</c:v>
                </c:pt>
                <c:pt idx="10">
                  <c:v>211343</c:v>
                </c:pt>
                <c:pt idx="11">
                  <c:v>209976</c:v>
                </c:pt>
              </c:numCache>
            </c:numRef>
          </c:val>
          <c:smooth val="0"/>
          <c:extLst xmlns:c16r2="http://schemas.microsoft.com/office/drawing/2015/06/chart">
            <c:ext xmlns:c16="http://schemas.microsoft.com/office/drawing/2014/chart" uri="{C3380CC4-5D6E-409C-BE32-E72D297353CC}">
              <c16:uniqueId val="{00000001-5320-45DE-B5A9-39743C20BD8E}"/>
            </c:ext>
          </c:extLst>
        </c:ser>
        <c:ser>
          <c:idx val="0"/>
          <c:order val="1"/>
          <c:tx>
            <c:strRef>
              <c:f>'K2.1.2.1 Zamestnanosť - SP'!$X$5</c:f>
              <c:strCache>
                <c:ptCount val="1"/>
                <c:pt idx="0">
                  <c:v>2018</c:v>
                </c:pt>
              </c:strCache>
            </c:strRef>
          </c:tx>
          <c:spPr>
            <a:ln w="25400">
              <a:solidFill>
                <a:srgbClr val="B7194A"/>
              </a:solidFill>
            </a:ln>
          </c:spPr>
          <c:marker>
            <c:symbol val="none"/>
          </c:marker>
          <c:val>
            <c:numRef>
              <c:f>'K2.1.2.1 Zamestnanosť - SP'!$X$6:$X$17</c:f>
              <c:numCache>
                <c:formatCode>#,##0</c:formatCode>
                <c:ptCount val="12"/>
                <c:pt idx="0">
                  <c:v>207496</c:v>
                </c:pt>
                <c:pt idx="1">
                  <c:v>206390</c:v>
                </c:pt>
                <c:pt idx="2">
                  <c:v>205430</c:v>
                </c:pt>
                <c:pt idx="3">
                  <c:v>204727</c:v>
                </c:pt>
                <c:pt idx="4">
                  <c:v>203767</c:v>
                </c:pt>
                <c:pt idx="5">
                  <c:v>202815</c:v>
                </c:pt>
                <c:pt idx="6">
                  <c:v>216331</c:v>
                </c:pt>
                <c:pt idx="7">
                  <c:v>214806</c:v>
                </c:pt>
                <c:pt idx="8">
                  <c:v>211510</c:v>
                </c:pt>
                <c:pt idx="9">
                  <c:v>217723</c:v>
                </c:pt>
                <c:pt idx="10">
                  <c:v>216149</c:v>
                </c:pt>
                <c:pt idx="11">
                  <c:v>214395</c:v>
                </c:pt>
              </c:numCache>
            </c:numRef>
          </c:val>
          <c:smooth val="0"/>
          <c:extLst xmlns:c16r2="http://schemas.microsoft.com/office/drawing/2015/06/char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273569456"/>
        <c:axId val="273572592"/>
      </c:lineChart>
      <c:catAx>
        <c:axId val="273569456"/>
        <c:scaling>
          <c:orientation val="minMax"/>
        </c:scaling>
        <c:delete val="0"/>
        <c:axPos val="b"/>
        <c:numFmt formatCode="General" sourceLinked="0"/>
        <c:majorTickMark val="out"/>
        <c:minorTickMark val="none"/>
        <c:tickLblPos val="nextTo"/>
        <c:crossAx val="273572592"/>
        <c:crosses val="autoZero"/>
        <c:auto val="1"/>
        <c:lblAlgn val="ctr"/>
        <c:lblOffset val="100"/>
        <c:noMultiLvlLbl val="0"/>
      </c:catAx>
      <c:valAx>
        <c:axId val="273572592"/>
        <c:scaling>
          <c:orientation val="minMax"/>
        </c:scaling>
        <c:delete val="0"/>
        <c:axPos val="l"/>
        <c:majorGridlines/>
        <c:numFmt formatCode="#,##0" sourceLinked="1"/>
        <c:majorTickMark val="out"/>
        <c:minorTickMark val="none"/>
        <c:tickLblPos val="nextTo"/>
        <c:crossAx val="273569456"/>
        <c:crosses val="autoZero"/>
        <c:crossBetween val="between"/>
      </c:valAx>
    </c:plotArea>
    <c:legend>
      <c:legendPos val="r"/>
      <c:layout>
        <c:manualLayout>
          <c:xMode val="edge"/>
          <c:yMode val="edge"/>
          <c:x val="0.14456224488421282"/>
          <c:y val="7.480766849712045E-2"/>
          <c:w val="0.2167108979626661"/>
          <c:h val="7.1242689618170235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7250251165225"/>
          <c:y val="5.5877737749874527E-2"/>
          <c:w val="0.78329529967118294"/>
          <c:h val="0.75448051146043604"/>
        </c:manualLayout>
      </c:layout>
      <c:lineChart>
        <c:grouping val="standard"/>
        <c:varyColors val="0"/>
        <c:ser>
          <c:idx val="2"/>
          <c:order val="0"/>
          <c:tx>
            <c:strRef>
              <c:f>'K2.1.2.1 Zamestnanosť - SP'!$U$5</c:f>
              <c:strCache>
                <c:ptCount val="1"/>
                <c:pt idx="0">
                  <c:v>2017</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SP'!$U$6:$U$17</c:f>
              <c:numCache>
                <c:formatCode>#,##0</c:formatCode>
                <c:ptCount val="12"/>
                <c:pt idx="0">
                  <c:v>343790</c:v>
                </c:pt>
                <c:pt idx="1">
                  <c:v>359024</c:v>
                </c:pt>
                <c:pt idx="2">
                  <c:v>378744</c:v>
                </c:pt>
                <c:pt idx="3">
                  <c:v>381937</c:v>
                </c:pt>
                <c:pt idx="4">
                  <c:v>380084</c:v>
                </c:pt>
                <c:pt idx="5">
                  <c:v>378094</c:v>
                </c:pt>
                <c:pt idx="6">
                  <c:v>390583</c:v>
                </c:pt>
                <c:pt idx="7">
                  <c:v>385899</c:v>
                </c:pt>
                <c:pt idx="8">
                  <c:v>371996</c:v>
                </c:pt>
                <c:pt idx="9">
                  <c:v>376501</c:v>
                </c:pt>
                <c:pt idx="10">
                  <c:v>384589</c:v>
                </c:pt>
                <c:pt idx="11">
                  <c:v>368104</c:v>
                </c:pt>
              </c:numCache>
            </c:numRef>
          </c:val>
          <c:smooth val="0"/>
          <c:extLst xmlns:c16r2="http://schemas.microsoft.com/office/drawing/2015/06/chart">
            <c:ext xmlns:c16="http://schemas.microsoft.com/office/drawing/2014/chart" uri="{C3380CC4-5D6E-409C-BE32-E72D297353CC}">
              <c16:uniqueId val="{00000001-CC6B-43A3-ACE2-38C1BF057E99}"/>
            </c:ext>
          </c:extLst>
        </c:ser>
        <c:ser>
          <c:idx val="0"/>
          <c:order val="1"/>
          <c:tx>
            <c:strRef>
              <c:f>'K2.1.2.1 Zamestnanosť - SP'!$V$5</c:f>
              <c:strCache>
                <c:ptCount val="1"/>
                <c:pt idx="0">
                  <c:v>2018</c:v>
                </c:pt>
              </c:strCache>
            </c:strRef>
          </c:tx>
          <c:spPr>
            <a:ln w="25400">
              <a:solidFill>
                <a:srgbClr val="E85E86"/>
              </a:solidFill>
            </a:ln>
          </c:spPr>
          <c:marker>
            <c:symbol val="none"/>
          </c:marker>
          <c:val>
            <c:numRef>
              <c:f>'K2.1.2.1 Zamestnanosť - SP'!$V$6:$V$17</c:f>
              <c:numCache>
                <c:formatCode>#,##0</c:formatCode>
                <c:ptCount val="12"/>
                <c:pt idx="0">
                  <c:v>322349</c:v>
                </c:pt>
                <c:pt idx="1">
                  <c:v>336173</c:v>
                </c:pt>
                <c:pt idx="2">
                  <c:v>346342</c:v>
                </c:pt>
                <c:pt idx="3">
                  <c:v>361271</c:v>
                </c:pt>
                <c:pt idx="4">
                  <c:v>372216</c:v>
                </c:pt>
                <c:pt idx="5">
                  <c:v>385556</c:v>
                </c:pt>
                <c:pt idx="6">
                  <c:v>394618</c:v>
                </c:pt>
                <c:pt idx="7">
                  <c:v>398286</c:v>
                </c:pt>
                <c:pt idx="8">
                  <c:v>384452</c:v>
                </c:pt>
                <c:pt idx="9">
                  <c:v>389248</c:v>
                </c:pt>
                <c:pt idx="10">
                  <c:v>396277</c:v>
                </c:pt>
                <c:pt idx="11">
                  <c:v>379490</c:v>
                </c:pt>
              </c:numCache>
            </c:numRef>
          </c:val>
          <c:smooth val="0"/>
          <c:extLst xmlns:c16r2="http://schemas.microsoft.com/office/drawing/2015/06/chart">
            <c:ext xmlns:c16="http://schemas.microsoft.com/office/drawing/2014/chart" uri="{C3380CC4-5D6E-409C-BE32-E72D297353CC}">
              <c16:uniqueId val="{00000000-570F-4738-AC04-E36003518F46}"/>
            </c:ext>
          </c:extLst>
        </c:ser>
        <c:dLbls>
          <c:showLegendKey val="0"/>
          <c:showVal val="0"/>
          <c:showCatName val="0"/>
          <c:showSerName val="0"/>
          <c:showPercent val="0"/>
          <c:showBubbleSize val="0"/>
        </c:dLbls>
        <c:smooth val="0"/>
        <c:axId val="273570632"/>
        <c:axId val="271432808"/>
      </c:lineChart>
      <c:catAx>
        <c:axId val="273570632"/>
        <c:scaling>
          <c:orientation val="minMax"/>
        </c:scaling>
        <c:delete val="0"/>
        <c:axPos val="b"/>
        <c:numFmt formatCode="General" sourceLinked="0"/>
        <c:majorTickMark val="out"/>
        <c:minorTickMark val="none"/>
        <c:tickLblPos val="nextTo"/>
        <c:crossAx val="271432808"/>
        <c:crosses val="autoZero"/>
        <c:auto val="1"/>
        <c:lblAlgn val="ctr"/>
        <c:lblOffset val="100"/>
        <c:noMultiLvlLbl val="0"/>
      </c:catAx>
      <c:valAx>
        <c:axId val="271432808"/>
        <c:scaling>
          <c:orientation val="minMax"/>
          <c:min val="300000"/>
        </c:scaling>
        <c:delete val="0"/>
        <c:axPos val="l"/>
        <c:majorGridlines/>
        <c:numFmt formatCode="#,##0" sourceLinked="1"/>
        <c:majorTickMark val="out"/>
        <c:minorTickMark val="none"/>
        <c:tickLblPos val="nextTo"/>
        <c:crossAx val="273570632"/>
        <c:crosses val="autoZero"/>
        <c:crossBetween val="between"/>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'K2.1.2.4 Voľné prac. miesta'!$L$4</c:f>
              <c:strCache>
                <c:ptCount val="1"/>
                <c:pt idx="0">
                  <c:v>Voľné pracovné miesta</c:v>
                </c:pt>
              </c:strCache>
            </c:strRef>
          </c:tx>
          <c:spPr>
            <a:solidFill>
              <a:srgbClr val="B7194A"/>
            </a:solidFill>
            <a:ln w="44450" cap="sq">
              <a:solidFill>
                <a:srgbClr val="B7194A"/>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miesta'!$L$5:$L$20</c:f>
              <c:numCache>
                <c:formatCode>#,##0</c:formatCode>
                <c:ptCount val="16"/>
                <c:pt idx="0" formatCode="General">
                  <c:v>523</c:v>
                </c:pt>
                <c:pt idx="1">
                  <c:v>5744</c:v>
                </c:pt>
                <c:pt idx="2">
                  <c:v>1756</c:v>
                </c:pt>
                <c:pt idx="3">
                  <c:v>2923</c:v>
                </c:pt>
                <c:pt idx="4">
                  <c:v>2578</c:v>
                </c:pt>
                <c:pt idx="5">
                  <c:v>1478</c:v>
                </c:pt>
                <c:pt idx="6" formatCode="General">
                  <c:v>544</c:v>
                </c:pt>
                <c:pt idx="7" formatCode="General">
                  <c:v>851</c:v>
                </c:pt>
                <c:pt idx="8" formatCode="General">
                  <c:v>59</c:v>
                </c:pt>
                <c:pt idx="9" formatCode="General">
                  <c:v>497</c:v>
                </c:pt>
                <c:pt idx="10" formatCode="General">
                  <c:v>479</c:v>
                </c:pt>
                <c:pt idx="11">
                  <c:v>6301</c:v>
                </c:pt>
                <c:pt idx="12" formatCode="General">
                  <c:v>212</c:v>
                </c:pt>
                <c:pt idx="13" formatCode="General">
                  <c:v>690</c:v>
                </c:pt>
                <c:pt idx="14" formatCode="General">
                  <c:v>175</c:v>
                </c:pt>
                <c:pt idx="15" formatCode="General">
                  <c:v>280</c:v>
                </c:pt>
              </c:numCache>
            </c:numRef>
          </c:val>
        </c:ser>
        <c:dLbls>
          <c:showLegendKey val="0"/>
          <c:showVal val="0"/>
          <c:showCatName val="0"/>
          <c:showSerName val="0"/>
          <c:showPercent val="0"/>
          <c:showBubbleSize val="0"/>
        </c:dLbls>
        <c:gapWidth val="182"/>
        <c:axId val="273575520"/>
        <c:axId val="273575912"/>
      </c:barChart>
      <c:barChart>
        <c:barDir val="bar"/>
        <c:grouping val="clustered"/>
        <c:varyColors val="0"/>
        <c:ser>
          <c:idx val="1"/>
          <c:order val="1"/>
          <c:tx>
            <c:strRef>
              <c:f>'K2.1.2.4 Voľné prac. miesta'!$M$4</c:f>
              <c:strCache>
                <c:ptCount val="1"/>
                <c:pt idx="0">
                  <c:v>Miera voľných pracovných miest v %</c:v>
                </c:pt>
              </c:strCache>
            </c:strRef>
          </c:tx>
          <c:spPr>
            <a:solidFill>
              <a:schemeClr val="bg1">
                <a:lumMod val="75000"/>
              </a:schemeClr>
            </a:solidFill>
            <a:ln w="9525" cap="sq">
              <a:solidFill>
                <a:schemeClr val="bg1">
                  <a:lumMod val="50000"/>
                </a:schemeClr>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miesta'!$M$5:$M$20</c:f>
              <c:numCache>
                <c:formatCode>General</c:formatCode>
                <c:ptCount val="16"/>
                <c:pt idx="0">
                  <c:v>1.1000000000000001</c:v>
                </c:pt>
                <c:pt idx="1">
                  <c:v>1.3</c:v>
                </c:pt>
                <c:pt idx="2">
                  <c:v>1.4</c:v>
                </c:pt>
                <c:pt idx="3">
                  <c:v>0.9</c:v>
                </c:pt>
                <c:pt idx="4">
                  <c:v>1.8</c:v>
                </c:pt>
                <c:pt idx="5">
                  <c:v>2</c:v>
                </c:pt>
                <c:pt idx="6">
                  <c:v>0.9</c:v>
                </c:pt>
                <c:pt idx="7">
                  <c:v>2.5</c:v>
                </c:pt>
                <c:pt idx="8">
                  <c:v>0.2</c:v>
                </c:pt>
                <c:pt idx="9">
                  <c:v>0.5</c:v>
                </c:pt>
                <c:pt idx="10">
                  <c:v>0.5</c:v>
                </c:pt>
                <c:pt idx="11">
                  <c:v>4</c:v>
                </c:pt>
                <c:pt idx="12">
                  <c:v>0.1</c:v>
                </c:pt>
                <c:pt idx="13">
                  <c:v>0.5</c:v>
                </c:pt>
                <c:pt idx="14">
                  <c:v>0.6</c:v>
                </c:pt>
                <c:pt idx="15">
                  <c:v>1</c:v>
                </c:pt>
              </c:numCache>
            </c:numRef>
          </c:val>
        </c:ser>
        <c:dLbls>
          <c:showLegendKey val="0"/>
          <c:showVal val="0"/>
          <c:showCatName val="0"/>
          <c:showSerName val="0"/>
          <c:showPercent val="0"/>
          <c:showBubbleSize val="0"/>
        </c:dLbls>
        <c:gapWidth val="182"/>
        <c:axId val="273576304"/>
        <c:axId val="273581008"/>
      </c:barChart>
      <c:catAx>
        <c:axId val="273575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273575912"/>
        <c:crosses val="autoZero"/>
        <c:auto val="1"/>
        <c:lblAlgn val="ctr"/>
        <c:lblOffset val="100"/>
        <c:noMultiLvlLbl val="0"/>
      </c:catAx>
      <c:valAx>
        <c:axId val="273575912"/>
        <c:scaling>
          <c:orientation val="minMax"/>
          <c:max val="65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273575520"/>
        <c:crosses val="autoZero"/>
        <c:crossBetween val="between"/>
        <c:majorUnit val="500"/>
      </c:valAx>
      <c:valAx>
        <c:axId val="273581008"/>
        <c:scaling>
          <c:orientation val="maxMin"/>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273576304"/>
        <c:crosses val="max"/>
        <c:crossBetween val="between"/>
      </c:valAx>
      <c:catAx>
        <c:axId val="273576304"/>
        <c:scaling>
          <c:orientation val="minMax"/>
        </c:scaling>
        <c:delete val="1"/>
        <c:axPos val="r"/>
        <c:numFmt formatCode="General" sourceLinked="1"/>
        <c:majorTickMark val="out"/>
        <c:minorTickMark val="none"/>
        <c:tickLblPos val="nextTo"/>
        <c:crossAx val="2735810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28575</xdr:rowOff>
    </xdr:from>
    <xdr:to>
      <xdr:col>7</xdr:col>
      <xdr:colOff>0</xdr:colOff>
      <xdr:row>15</xdr:row>
      <xdr:rowOff>140970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590550</xdr:colOff>
      <xdr:row>2</xdr:row>
      <xdr:rowOff>22412</xdr:rowOff>
    </xdr:from>
    <xdr:to>
      <xdr:col>11</xdr:col>
      <xdr:colOff>44823</xdr:colOff>
      <xdr:row>20</xdr:row>
      <xdr:rowOff>201706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44202</xdr:colOff>
      <xdr:row>37</xdr:row>
      <xdr:rowOff>22413</xdr:rowOff>
    </xdr:from>
    <xdr:to>
      <xdr:col>10</xdr:col>
      <xdr:colOff>62193</xdr:colOff>
      <xdr:row>57</xdr:row>
      <xdr:rowOff>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19049</xdr:colOff>
      <xdr:row>2</xdr:row>
      <xdr:rowOff>57149</xdr:rowOff>
    </xdr:from>
    <xdr:to>
      <xdr:col>10</xdr:col>
      <xdr:colOff>74084</xdr:colOff>
      <xdr:row>20</xdr:row>
      <xdr:rowOff>10582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371475</xdr:colOff>
      <xdr:row>46</xdr:row>
      <xdr:rowOff>0</xdr:rowOff>
    </xdr:from>
    <xdr:ext cx="63500" cy="160655"/>
    <xdr:sp macro="" textlink="">
      <xdr:nvSpPr>
        <xdr:cNvPr id="3" name="Obdĺžnik 2"/>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48684</xdr:colOff>
      <xdr:row>2</xdr:row>
      <xdr:rowOff>47625</xdr:rowOff>
    </xdr:from>
    <xdr:to>
      <xdr:col>7</xdr:col>
      <xdr:colOff>412751</xdr:colOff>
      <xdr:row>18</xdr:row>
      <xdr:rowOff>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30692</xdr:colOff>
      <xdr:row>1</xdr:row>
      <xdr:rowOff>202669</xdr:rowOff>
    </xdr:from>
    <xdr:to>
      <xdr:col>12</xdr:col>
      <xdr:colOff>164042</xdr:colOff>
      <xdr:row>20</xdr:row>
      <xdr:rowOff>188384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603251</xdr:colOff>
      <xdr:row>24</xdr:row>
      <xdr:rowOff>31750</xdr:rowOff>
    </xdr:from>
    <xdr:to>
      <xdr:col>12</xdr:col>
      <xdr:colOff>592666</xdr:colOff>
      <xdr:row>52</xdr:row>
      <xdr:rowOff>179916</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47624</xdr:colOff>
      <xdr:row>124</xdr:row>
      <xdr:rowOff>0</xdr:rowOff>
    </xdr:from>
    <xdr:to>
      <xdr:col>5</xdr:col>
      <xdr:colOff>166686</xdr:colOff>
      <xdr:row>140</xdr:row>
      <xdr:rowOff>23812</xdr:rowOff>
    </xdr:to>
    <xdr:pic>
      <xdr:nvPicPr>
        <xdr:cNvPr id="3" name="Obrázok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7801094"/>
          <a:ext cx="6631781" cy="3452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1385360</xdr:colOff>
      <xdr:row>7</xdr:row>
      <xdr:rowOff>198968</xdr:rowOff>
    </xdr:from>
    <xdr:to>
      <xdr:col>10</xdr:col>
      <xdr:colOff>265643</xdr:colOff>
      <xdr:row>43</xdr:row>
      <xdr:rowOff>6351</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857249</xdr:colOff>
      <xdr:row>95</xdr:row>
      <xdr:rowOff>211666</xdr:rowOff>
    </xdr:from>
    <xdr:to>
      <xdr:col>5</xdr:col>
      <xdr:colOff>11640</xdr:colOff>
      <xdr:row>111</xdr:row>
      <xdr:rowOff>148166</xdr:rowOff>
    </xdr:to>
    <xdr:pic>
      <xdr:nvPicPr>
        <xdr:cNvPr id="3" name="Obrázok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9" y="21970999"/>
          <a:ext cx="6170083" cy="33231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1485900</xdr:colOff>
      <xdr:row>21</xdr:row>
      <xdr:rowOff>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1395942</xdr:colOff>
      <xdr:row>43</xdr:row>
      <xdr:rowOff>10584</xdr:rowOff>
    </xdr:from>
    <xdr:to>
      <xdr:col>4</xdr:col>
      <xdr:colOff>1169459</xdr:colOff>
      <xdr:row>58</xdr:row>
      <xdr:rowOff>10584</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0.67777</cdr:x>
      <cdr:y>0.44804</cdr:y>
    </cdr:from>
    <cdr:to>
      <cdr:x>0.80803</cdr:x>
      <cdr:y>0.62485</cdr:y>
    </cdr:to>
    <cdr:sp macro="" textlink="">
      <cdr:nvSpPr>
        <cdr:cNvPr id="3" name="BlokTextu 2"/>
        <cdr:cNvSpPr txBox="1"/>
      </cdr:nvSpPr>
      <cdr:spPr>
        <a:xfrm xmlns:a="http://schemas.openxmlformats.org/drawingml/2006/main">
          <a:off x="4396389" y="1497919"/>
          <a:ext cx="844934" cy="5911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k-SK" sz="1000">
              <a:latin typeface="Arial Narrow" panose="020B0606020202030204" pitchFamily="34" charset="0"/>
              <a:cs typeface="Times New Roman" panose="02020603050405020304" pitchFamily="18" charset="0"/>
            </a:rPr>
            <a:t>Ekonomicky </a:t>
          </a:r>
        </a:p>
        <a:p xmlns:a="http://schemas.openxmlformats.org/drawingml/2006/main">
          <a:pPr algn="ctr"/>
          <a:r>
            <a:rPr lang="sk-SK" sz="1000">
              <a:latin typeface="Arial Narrow" panose="020B0606020202030204" pitchFamily="34" charset="0"/>
              <a:cs typeface="Times New Roman" panose="02020603050405020304" pitchFamily="18" charset="0"/>
            </a:rPr>
            <a:t>aktívne obyvateľstvo </a:t>
          </a:r>
        </a:p>
        <a:p xmlns:a="http://schemas.openxmlformats.org/drawingml/2006/main">
          <a:r>
            <a:rPr lang="sk-SK" sz="1000">
              <a:latin typeface="Arial Narrow" panose="020B0606020202030204" pitchFamily="34" charset="0"/>
              <a:cs typeface="Times New Roman" panose="02020603050405020304" pitchFamily="18" charset="0"/>
            </a:rPr>
            <a:t>vo veku</a:t>
          </a:r>
          <a:r>
            <a:rPr lang="sk-SK" sz="1000">
              <a:latin typeface="Arial Narrow" panose="020B0606020202030204" pitchFamily="34" charset="0"/>
              <a:ea typeface="+mn-ea"/>
              <a:cs typeface="Times New Roman" panose="02020603050405020304" pitchFamily="18" charset="0"/>
            </a:rPr>
            <a:t> </a:t>
          </a:r>
          <a:r>
            <a:rPr lang="sk-SK" sz="1000">
              <a:latin typeface="Arial Narrow" panose="020B0606020202030204" pitchFamily="34" charset="0"/>
              <a:cs typeface="Times New Roman" panose="02020603050405020304" pitchFamily="18" charset="0"/>
            </a:rPr>
            <a:t>15+ </a:t>
          </a:r>
        </a:p>
      </cdr:txBody>
    </cdr:sp>
  </cdr:relSizeAnchor>
  <cdr:relSizeAnchor xmlns:cdr="http://schemas.openxmlformats.org/drawingml/2006/chartDrawing">
    <cdr:from>
      <cdr:x>0.23314</cdr:x>
      <cdr:y>0.23118</cdr:y>
    </cdr:from>
    <cdr:to>
      <cdr:x>0.3634</cdr:x>
      <cdr:y>0.4289</cdr:y>
    </cdr:to>
    <cdr:sp macro="" textlink="">
      <cdr:nvSpPr>
        <cdr:cNvPr id="4" name="BlokTextu 3"/>
        <cdr:cNvSpPr txBox="1"/>
      </cdr:nvSpPr>
      <cdr:spPr>
        <a:xfrm xmlns:a="http://schemas.openxmlformats.org/drawingml/2006/main">
          <a:off x="1512272" y="772893"/>
          <a:ext cx="844935" cy="6610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k-SK" sz="1000">
              <a:latin typeface="Arial Narrow" panose="020B0606020202030204" pitchFamily="34" charset="0"/>
              <a:cs typeface="Times New Roman" panose="02020603050405020304" pitchFamily="18" charset="0"/>
            </a:rPr>
            <a:t>Ekonomicky</a:t>
          </a:r>
        </a:p>
        <a:p xmlns:a="http://schemas.openxmlformats.org/drawingml/2006/main">
          <a:pPr algn="ctr"/>
          <a:r>
            <a:rPr lang="sk-SK" sz="1000">
              <a:latin typeface="Arial Narrow" panose="020B0606020202030204" pitchFamily="34" charset="0"/>
              <a:cs typeface="Times New Roman" panose="02020603050405020304" pitchFamily="18" charset="0"/>
            </a:rPr>
            <a:t>neaktívne obyvateľstvo</a:t>
          </a:r>
        </a:p>
        <a:p xmlns:a="http://schemas.openxmlformats.org/drawingml/2006/main">
          <a:r>
            <a:rPr lang="sk-SK" sz="1000">
              <a:latin typeface="Arial Narrow" panose="020B0606020202030204" pitchFamily="34" charset="0"/>
              <a:cs typeface="Times New Roman" panose="02020603050405020304" pitchFamily="18" charset="0"/>
            </a:rPr>
            <a:t>vo veku 15+ </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28248</xdr:colOff>
      <xdr:row>2</xdr:row>
      <xdr:rowOff>37914</xdr:rowOff>
    </xdr:from>
    <xdr:to>
      <xdr:col>11</xdr:col>
      <xdr:colOff>498809</xdr:colOff>
      <xdr:row>17</xdr:row>
      <xdr:rowOff>1749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30456</xdr:colOff>
      <xdr:row>20</xdr:row>
      <xdr:rowOff>17168</xdr:rowOff>
    </xdr:from>
    <xdr:to>
      <xdr:col>11</xdr:col>
      <xdr:colOff>238125</xdr:colOff>
      <xdr:row>36</xdr:row>
      <xdr:rowOff>1879</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22428</xdr:colOff>
      <xdr:row>58</xdr:row>
      <xdr:rowOff>33504</xdr:rowOff>
    </xdr:from>
    <xdr:to>
      <xdr:col>12</xdr:col>
      <xdr:colOff>23812</xdr:colOff>
      <xdr:row>75</xdr:row>
      <xdr:rowOff>178594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57041</xdr:colOff>
      <xdr:row>39</xdr:row>
      <xdr:rowOff>16448</xdr:rowOff>
    </xdr:from>
    <xdr:to>
      <xdr:col>12</xdr:col>
      <xdr:colOff>12533</xdr:colOff>
      <xdr:row>54</xdr:row>
      <xdr:rowOff>190500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35719</xdr:colOff>
      <xdr:row>2</xdr:row>
      <xdr:rowOff>35719</xdr:rowOff>
    </xdr:from>
    <xdr:to>
      <xdr:col>8</xdr:col>
      <xdr:colOff>107155</xdr:colOff>
      <xdr:row>23</xdr:row>
      <xdr:rowOff>154780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22225</xdr:colOff>
      <xdr:row>2</xdr:row>
      <xdr:rowOff>9524</xdr:rowOff>
    </xdr:from>
    <xdr:to>
      <xdr:col>10</xdr:col>
      <xdr:colOff>297815</xdr:colOff>
      <xdr:row>15</xdr:row>
      <xdr:rowOff>190499</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35718</xdr:colOff>
      <xdr:row>35</xdr:row>
      <xdr:rowOff>16668</xdr:rowOff>
    </xdr:from>
    <xdr:to>
      <xdr:col>10</xdr:col>
      <xdr:colOff>438150</xdr:colOff>
      <xdr:row>50</xdr:row>
      <xdr:rowOff>150018</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54</xdr:row>
      <xdr:rowOff>38100</xdr:rowOff>
    </xdr:from>
    <xdr:to>
      <xdr:col>10</xdr:col>
      <xdr:colOff>416717</xdr:colOff>
      <xdr:row>67</xdr:row>
      <xdr:rowOff>27940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16668</xdr:colOff>
      <xdr:row>89</xdr:row>
      <xdr:rowOff>200026</xdr:rowOff>
    </xdr:from>
    <xdr:to>
      <xdr:col>10</xdr:col>
      <xdr:colOff>273843</xdr:colOff>
      <xdr:row>103</xdr:row>
      <xdr:rowOff>138112</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71</xdr:row>
      <xdr:rowOff>76199</xdr:rowOff>
    </xdr:from>
    <xdr:to>
      <xdr:col>10</xdr:col>
      <xdr:colOff>107156</xdr:colOff>
      <xdr:row>86</xdr:row>
      <xdr:rowOff>107156</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9524</xdr:colOff>
      <xdr:row>107</xdr:row>
      <xdr:rowOff>44450</xdr:rowOff>
    </xdr:from>
    <xdr:to>
      <xdr:col>10</xdr:col>
      <xdr:colOff>571499</xdr:colOff>
      <xdr:row>125</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38100</xdr:colOff>
      <xdr:row>2</xdr:row>
      <xdr:rowOff>19050</xdr:rowOff>
    </xdr:from>
    <xdr:to>
      <xdr:col>10</xdr:col>
      <xdr:colOff>399415</xdr:colOff>
      <xdr:row>16</xdr:row>
      <xdr:rowOff>-1</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28575</xdr:colOff>
      <xdr:row>19</xdr:row>
      <xdr:rowOff>22225</xdr:rowOff>
    </xdr:from>
    <xdr:to>
      <xdr:col>10</xdr:col>
      <xdr:colOff>302895</xdr:colOff>
      <xdr:row>31</xdr:row>
      <xdr:rowOff>179917</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sheetPr>
  <dimension ref="A2:F175"/>
  <sheetViews>
    <sheetView tabSelected="1" zoomScale="80" zoomScaleNormal="80" workbookViewId="0">
      <pane ySplit="3" topLeftCell="A4" activePane="bottomLeft" state="frozen"/>
      <selection activeCell="B1" sqref="B1"/>
      <selection pane="bottomLeft" activeCell="A2" sqref="A2"/>
    </sheetView>
  </sheetViews>
  <sheetFormatPr defaultRowHeight="16.5" x14ac:dyDescent="0.3"/>
  <cols>
    <col min="1" max="1" width="29.28515625" style="1" customWidth="1"/>
    <col min="2" max="2" width="15.28515625" style="1" customWidth="1"/>
    <col min="3" max="3" width="113" style="185" customWidth="1"/>
    <col min="4" max="4" width="61.7109375" style="1" customWidth="1"/>
    <col min="5" max="5" width="41.140625" style="1" customWidth="1"/>
    <col min="6" max="6" width="33.42578125" style="1" customWidth="1"/>
    <col min="7" max="16384" width="9.140625" style="1"/>
  </cols>
  <sheetData>
    <row r="2" spans="1:6" ht="17.25" thickBot="1" x14ac:dyDescent="0.35">
      <c r="A2" s="435" t="s">
        <v>1423</v>
      </c>
    </row>
    <row r="3" spans="1:6" s="35" customFormat="1" ht="50.25" thickBot="1" x14ac:dyDescent="0.35">
      <c r="A3" s="32" t="s">
        <v>765</v>
      </c>
      <c r="B3" s="32" t="s">
        <v>767</v>
      </c>
      <c r="C3" s="32" t="s">
        <v>768</v>
      </c>
      <c r="D3" s="32" t="s">
        <v>1416</v>
      </c>
      <c r="E3" s="32" t="s">
        <v>769</v>
      </c>
      <c r="F3" s="32" t="s">
        <v>906</v>
      </c>
    </row>
    <row r="4" spans="1:6" x14ac:dyDescent="0.3">
      <c r="A4" s="1" t="s">
        <v>933</v>
      </c>
      <c r="B4" s="1" t="s">
        <v>0</v>
      </c>
      <c r="C4" s="342" t="s">
        <v>250</v>
      </c>
      <c r="D4" s="1" t="s">
        <v>961</v>
      </c>
      <c r="E4" s="1" t="s">
        <v>1417</v>
      </c>
      <c r="F4" s="1" t="s">
        <v>907</v>
      </c>
    </row>
    <row r="5" spans="1:6" x14ac:dyDescent="0.3">
      <c r="A5" s="1" t="s">
        <v>1293</v>
      </c>
      <c r="B5" s="1" t="s">
        <v>1</v>
      </c>
      <c r="C5" s="342" t="s">
        <v>942</v>
      </c>
      <c r="D5" s="1" t="s">
        <v>962</v>
      </c>
      <c r="E5" s="1" t="s">
        <v>1417</v>
      </c>
      <c r="F5" s="185" t="s">
        <v>907</v>
      </c>
    </row>
    <row r="6" spans="1:6" x14ac:dyDescent="0.3">
      <c r="A6" s="1" t="s">
        <v>1293</v>
      </c>
      <c r="B6" s="1" t="s">
        <v>12</v>
      </c>
      <c r="C6" s="342" t="s">
        <v>984</v>
      </c>
      <c r="D6" s="1" t="s">
        <v>962</v>
      </c>
      <c r="E6" s="1" t="s">
        <v>1417</v>
      </c>
      <c r="F6" s="1" t="s">
        <v>907</v>
      </c>
    </row>
    <row r="7" spans="1:6" x14ac:dyDescent="0.3">
      <c r="A7" s="1" t="s">
        <v>251</v>
      </c>
      <c r="B7" s="1" t="s">
        <v>1294</v>
      </c>
      <c r="C7" s="342" t="s">
        <v>1295</v>
      </c>
      <c r="D7" s="1" t="s">
        <v>251</v>
      </c>
      <c r="E7" s="185" t="s">
        <v>251</v>
      </c>
      <c r="F7" s="1" t="s">
        <v>907</v>
      </c>
    </row>
    <row r="8" spans="1:6" x14ac:dyDescent="0.3">
      <c r="A8" s="1" t="s">
        <v>251</v>
      </c>
      <c r="B8" s="1" t="s">
        <v>1296</v>
      </c>
      <c r="C8" s="342" t="s">
        <v>245</v>
      </c>
      <c r="D8" s="1" t="s">
        <v>251</v>
      </c>
      <c r="E8" s="185" t="s">
        <v>251</v>
      </c>
      <c r="F8" s="341" t="s">
        <v>907</v>
      </c>
    </row>
    <row r="9" spans="1:6" x14ac:dyDescent="0.3">
      <c r="A9" s="1" t="s">
        <v>251</v>
      </c>
      <c r="B9" s="1" t="s">
        <v>1297</v>
      </c>
      <c r="C9" s="342" t="s">
        <v>1298</v>
      </c>
      <c r="D9" s="1" t="s">
        <v>251</v>
      </c>
      <c r="E9" s="185" t="s">
        <v>251</v>
      </c>
      <c r="F9" s="1" t="s">
        <v>907</v>
      </c>
    </row>
    <row r="10" spans="1:6" x14ac:dyDescent="0.3">
      <c r="A10" s="1" t="s">
        <v>251</v>
      </c>
      <c r="B10" s="1" t="s">
        <v>1299</v>
      </c>
      <c r="C10" s="342" t="s">
        <v>248</v>
      </c>
      <c r="D10" s="1" t="s">
        <v>251</v>
      </c>
      <c r="E10" s="185" t="s">
        <v>251</v>
      </c>
      <c r="F10" s="1" t="s">
        <v>907</v>
      </c>
    </row>
    <row r="11" spans="1:6" x14ac:dyDescent="0.3">
      <c r="A11" s="1" t="s">
        <v>251</v>
      </c>
      <c r="B11" s="1" t="s">
        <v>1300</v>
      </c>
      <c r="C11" s="342" t="s">
        <v>1301</v>
      </c>
      <c r="D11" s="1" t="s">
        <v>251</v>
      </c>
      <c r="E11" s="185" t="s">
        <v>251</v>
      </c>
      <c r="F11" s="1" t="s">
        <v>907</v>
      </c>
    </row>
    <row r="12" spans="1:6" x14ac:dyDescent="0.3">
      <c r="A12" s="1" t="s">
        <v>1302</v>
      </c>
      <c r="B12" s="1" t="s">
        <v>13</v>
      </c>
      <c r="C12" s="342" t="s">
        <v>943</v>
      </c>
      <c r="D12" s="1" t="s">
        <v>963</v>
      </c>
      <c r="E12" s="1" t="s">
        <v>1418</v>
      </c>
      <c r="F12" s="1" t="s">
        <v>907</v>
      </c>
    </row>
    <row r="13" spans="1:6" x14ac:dyDescent="0.3">
      <c r="A13" s="1" t="s">
        <v>1302</v>
      </c>
      <c r="B13" s="1" t="s">
        <v>14</v>
      </c>
      <c r="C13" s="342" t="s">
        <v>1309</v>
      </c>
      <c r="D13" s="1" t="s">
        <v>963</v>
      </c>
      <c r="E13" s="1" t="s">
        <v>1418</v>
      </c>
      <c r="F13" s="1" t="s">
        <v>908</v>
      </c>
    </row>
    <row r="14" spans="1:6" x14ac:dyDescent="0.3">
      <c r="A14" s="1" t="s">
        <v>1302</v>
      </c>
      <c r="B14" s="1" t="s">
        <v>33</v>
      </c>
      <c r="C14" s="342" t="s">
        <v>1038</v>
      </c>
      <c r="D14" s="1" t="s">
        <v>963</v>
      </c>
      <c r="E14" s="1" t="s">
        <v>1418</v>
      </c>
      <c r="F14" s="1" t="s">
        <v>907</v>
      </c>
    </row>
    <row r="15" spans="1:6" x14ac:dyDescent="0.3">
      <c r="A15" s="1" t="s">
        <v>1302</v>
      </c>
      <c r="B15" s="1" t="s">
        <v>15</v>
      </c>
      <c r="C15" s="342" t="s">
        <v>1308</v>
      </c>
      <c r="D15" s="1" t="s">
        <v>963</v>
      </c>
      <c r="E15" s="1" t="s">
        <v>1418</v>
      </c>
      <c r="F15" s="1" t="s">
        <v>908</v>
      </c>
    </row>
    <row r="16" spans="1:6" x14ac:dyDescent="0.3">
      <c r="A16" s="1" t="s">
        <v>1302</v>
      </c>
      <c r="B16" s="1" t="s">
        <v>1303</v>
      </c>
      <c r="C16" s="342" t="s">
        <v>1304</v>
      </c>
      <c r="D16" s="1" t="s">
        <v>963</v>
      </c>
      <c r="E16" s="1" t="s">
        <v>1418</v>
      </c>
      <c r="F16" s="1" t="s">
        <v>908</v>
      </c>
    </row>
    <row r="17" spans="1:6" x14ac:dyDescent="0.3">
      <c r="A17" s="1" t="s">
        <v>1302</v>
      </c>
      <c r="B17" s="1" t="s">
        <v>32</v>
      </c>
      <c r="C17" s="342" t="s">
        <v>1305</v>
      </c>
      <c r="D17" s="1" t="s">
        <v>963</v>
      </c>
      <c r="E17" s="1" t="s">
        <v>1418</v>
      </c>
      <c r="F17" s="1" t="s">
        <v>908</v>
      </c>
    </row>
    <row r="18" spans="1:6" x14ac:dyDescent="0.3">
      <c r="A18" s="1" t="s">
        <v>1302</v>
      </c>
      <c r="B18" s="1" t="s">
        <v>1306</v>
      </c>
      <c r="C18" s="342" t="s">
        <v>1307</v>
      </c>
      <c r="D18" s="1" t="s">
        <v>963</v>
      </c>
      <c r="E18" s="1" t="s">
        <v>1418</v>
      </c>
      <c r="F18" s="1" t="s">
        <v>908</v>
      </c>
    </row>
    <row r="19" spans="1:6" x14ac:dyDescent="0.3">
      <c r="A19" s="1" t="s">
        <v>1324</v>
      </c>
      <c r="B19" s="1" t="s">
        <v>1310</v>
      </c>
      <c r="C19" s="342" t="s">
        <v>1311</v>
      </c>
      <c r="D19" s="1" t="s">
        <v>964</v>
      </c>
      <c r="E19" s="1" t="s">
        <v>1418</v>
      </c>
      <c r="F19" s="1" t="s">
        <v>909</v>
      </c>
    </row>
    <row r="20" spans="1:6" x14ac:dyDescent="0.3">
      <c r="A20" s="1" t="s">
        <v>1324</v>
      </c>
      <c r="B20" s="1" t="s">
        <v>1312</v>
      </c>
      <c r="C20" s="342" t="s">
        <v>1313</v>
      </c>
      <c r="D20" s="1" t="s">
        <v>964</v>
      </c>
      <c r="E20" s="1" t="s">
        <v>1418</v>
      </c>
      <c r="F20" s="1" t="s">
        <v>909</v>
      </c>
    </row>
    <row r="21" spans="1:6" x14ac:dyDescent="0.3">
      <c r="A21" s="1" t="s">
        <v>1324</v>
      </c>
      <c r="B21" s="1" t="s">
        <v>34</v>
      </c>
      <c r="C21" s="342" t="s">
        <v>1314</v>
      </c>
      <c r="D21" s="1" t="s">
        <v>964</v>
      </c>
      <c r="E21" s="1" t="s">
        <v>1418</v>
      </c>
      <c r="F21" s="1" t="s">
        <v>909</v>
      </c>
    </row>
    <row r="22" spans="1:6" x14ac:dyDescent="0.3">
      <c r="A22" s="1" t="s">
        <v>1324</v>
      </c>
      <c r="B22" s="1" t="s">
        <v>1315</v>
      </c>
      <c r="C22" s="342" t="s">
        <v>1316</v>
      </c>
      <c r="D22" s="1" t="s">
        <v>964</v>
      </c>
      <c r="E22" s="1" t="s">
        <v>1418</v>
      </c>
      <c r="F22" s="1" t="s">
        <v>909</v>
      </c>
    </row>
    <row r="23" spans="1:6" x14ac:dyDescent="0.3">
      <c r="A23" s="1" t="s">
        <v>1325</v>
      </c>
      <c r="B23" s="1" t="s">
        <v>35</v>
      </c>
      <c r="C23" s="342" t="s">
        <v>944</v>
      </c>
      <c r="D23" s="1" t="s">
        <v>965</v>
      </c>
      <c r="E23" s="1" t="s">
        <v>1418</v>
      </c>
      <c r="F23" s="1" t="s">
        <v>908</v>
      </c>
    </row>
    <row r="24" spans="1:6" x14ac:dyDescent="0.3">
      <c r="A24" s="1" t="s">
        <v>1325</v>
      </c>
      <c r="B24" s="1" t="s">
        <v>1317</v>
      </c>
      <c r="C24" s="342" t="s">
        <v>1318</v>
      </c>
      <c r="D24" s="1" t="s">
        <v>965</v>
      </c>
      <c r="E24" s="1" t="s">
        <v>1418</v>
      </c>
      <c r="F24" s="1" t="s">
        <v>908</v>
      </c>
    </row>
    <row r="25" spans="1:6" x14ac:dyDescent="0.3">
      <c r="A25" s="1" t="s">
        <v>1325</v>
      </c>
      <c r="B25" s="1" t="s">
        <v>36</v>
      </c>
      <c r="C25" s="342" t="s">
        <v>1319</v>
      </c>
      <c r="D25" s="1" t="s">
        <v>965</v>
      </c>
      <c r="E25" s="1" t="s">
        <v>1418</v>
      </c>
      <c r="F25" s="1" t="s">
        <v>908</v>
      </c>
    </row>
    <row r="26" spans="1:6" x14ac:dyDescent="0.3">
      <c r="A26" s="1" t="s">
        <v>1325</v>
      </c>
      <c r="B26" s="1" t="s">
        <v>1320</v>
      </c>
      <c r="C26" s="342" t="s">
        <v>1321</v>
      </c>
      <c r="D26" s="1" t="s">
        <v>965</v>
      </c>
      <c r="E26" s="1" t="s">
        <v>1418</v>
      </c>
      <c r="F26" s="1" t="s">
        <v>908</v>
      </c>
    </row>
    <row r="27" spans="1:6" x14ac:dyDescent="0.3">
      <c r="A27" s="1" t="s">
        <v>1325</v>
      </c>
      <c r="B27" s="1" t="s">
        <v>1322</v>
      </c>
      <c r="C27" s="342" t="s">
        <v>1323</v>
      </c>
      <c r="D27" s="1" t="s">
        <v>965</v>
      </c>
      <c r="E27" s="1" t="s">
        <v>1418</v>
      </c>
      <c r="F27" s="1" t="s">
        <v>908</v>
      </c>
    </row>
    <row r="28" spans="1:6" x14ac:dyDescent="0.3">
      <c r="A28" s="1" t="s">
        <v>1325</v>
      </c>
      <c r="B28" s="1" t="s">
        <v>38</v>
      </c>
      <c r="C28" s="342" t="s">
        <v>37</v>
      </c>
      <c r="D28" s="1" t="s">
        <v>966</v>
      </c>
      <c r="E28" s="1" t="s">
        <v>1418</v>
      </c>
      <c r="F28" s="1" t="s">
        <v>907</v>
      </c>
    </row>
    <row r="29" spans="1:6" x14ac:dyDescent="0.3">
      <c r="A29" s="1" t="s">
        <v>1330</v>
      </c>
      <c r="B29" s="1" t="s">
        <v>1326</v>
      </c>
      <c r="C29" s="342" t="s">
        <v>1327</v>
      </c>
      <c r="D29" s="1" t="s">
        <v>967</v>
      </c>
      <c r="E29" s="1" t="s">
        <v>1418</v>
      </c>
      <c r="F29" s="1" t="s">
        <v>907</v>
      </c>
    </row>
    <row r="30" spans="1:6" x14ac:dyDescent="0.3">
      <c r="A30" s="1" t="s">
        <v>1330</v>
      </c>
      <c r="B30" s="1" t="s">
        <v>1328</v>
      </c>
      <c r="C30" s="342" t="s">
        <v>1329</v>
      </c>
      <c r="D30" s="1" t="s">
        <v>967</v>
      </c>
      <c r="E30" s="1" t="s">
        <v>1418</v>
      </c>
      <c r="F30" s="1" t="s">
        <v>907</v>
      </c>
    </row>
    <row r="31" spans="1:6" x14ac:dyDescent="0.3">
      <c r="A31" s="1" t="s">
        <v>934</v>
      </c>
      <c r="B31" s="1" t="s">
        <v>1331</v>
      </c>
      <c r="C31" s="342" t="s">
        <v>39</v>
      </c>
      <c r="D31" s="1" t="s">
        <v>968</v>
      </c>
      <c r="E31" s="1" t="s">
        <v>1418</v>
      </c>
      <c r="F31" s="1" t="s">
        <v>910</v>
      </c>
    </row>
    <row r="32" spans="1:6" x14ac:dyDescent="0.3">
      <c r="A32" s="1" t="s">
        <v>1332</v>
      </c>
      <c r="B32" s="1" t="s">
        <v>1333</v>
      </c>
      <c r="C32" s="342" t="s">
        <v>946</v>
      </c>
      <c r="D32" s="1" t="s">
        <v>969</v>
      </c>
      <c r="E32" s="1" t="s">
        <v>1418</v>
      </c>
      <c r="F32" s="1" t="s">
        <v>911</v>
      </c>
    </row>
    <row r="33" spans="1:6" s="185" customFormat="1" x14ac:dyDescent="0.3">
      <c r="A33" s="1" t="s">
        <v>1332</v>
      </c>
      <c r="B33" s="185" t="s">
        <v>1334</v>
      </c>
      <c r="C33" s="343" t="s">
        <v>1335</v>
      </c>
      <c r="D33" s="185" t="s">
        <v>969</v>
      </c>
      <c r="E33" s="1" t="s">
        <v>1418</v>
      </c>
      <c r="F33" s="185" t="s">
        <v>911</v>
      </c>
    </row>
    <row r="34" spans="1:6" x14ac:dyDescent="0.3">
      <c r="A34" s="1" t="s">
        <v>1332</v>
      </c>
      <c r="B34" s="1" t="s">
        <v>1336</v>
      </c>
      <c r="C34" s="342" t="s">
        <v>947</v>
      </c>
      <c r="D34" s="1" t="s">
        <v>969</v>
      </c>
      <c r="E34" s="1" t="s">
        <v>1418</v>
      </c>
      <c r="F34" s="1" t="s">
        <v>911</v>
      </c>
    </row>
    <row r="35" spans="1:6" s="185" customFormat="1" x14ac:dyDescent="0.3">
      <c r="A35" s="1" t="s">
        <v>1332</v>
      </c>
      <c r="B35" s="185" t="s">
        <v>1337</v>
      </c>
      <c r="C35" s="343" t="s">
        <v>1338</v>
      </c>
      <c r="D35" s="185" t="s">
        <v>969</v>
      </c>
      <c r="E35" s="1" t="s">
        <v>1418</v>
      </c>
      <c r="F35" s="185" t="s">
        <v>911</v>
      </c>
    </row>
    <row r="36" spans="1:6" x14ac:dyDescent="0.3">
      <c r="A36" s="1" t="s">
        <v>1332</v>
      </c>
      <c r="B36" s="1" t="s">
        <v>1339</v>
      </c>
      <c r="C36" s="342" t="s">
        <v>948</v>
      </c>
      <c r="D36" s="1" t="s">
        <v>969</v>
      </c>
      <c r="E36" s="1" t="s">
        <v>1418</v>
      </c>
      <c r="F36" s="1" t="s">
        <v>911</v>
      </c>
    </row>
    <row r="37" spans="1:6" x14ac:dyDescent="0.3">
      <c r="A37" s="1" t="s">
        <v>1332</v>
      </c>
      <c r="B37" s="1" t="s">
        <v>1337</v>
      </c>
      <c r="C37" s="342" t="s">
        <v>1340</v>
      </c>
      <c r="D37" s="1" t="s">
        <v>969</v>
      </c>
      <c r="E37" s="1" t="s">
        <v>1418</v>
      </c>
      <c r="F37" s="1" t="s">
        <v>911</v>
      </c>
    </row>
    <row r="38" spans="1:6" x14ac:dyDescent="0.3">
      <c r="A38" s="1" t="s">
        <v>1332</v>
      </c>
      <c r="B38" s="1" t="s">
        <v>1341</v>
      </c>
      <c r="C38" s="342" t="s">
        <v>1342</v>
      </c>
      <c r="D38" s="1" t="s">
        <v>969</v>
      </c>
      <c r="E38" s="1" t="s">
        <v>1418</v>
      </c>
      <c r="F38" s="1" t="s">
        <v>911</v>
      </c>
    </row>
    <row r="39" spans="1:6" x14ac:dyDescent="0.3">
      <c r="A39" s="1" t="s">
        <v>1332</v>
      </c>
      <c r="B39" s="1" t="s">
        <v>1343</v>
      </c>
      <c r="C39" s="342" t="s">
        <v>1344</v>
      </c>
      <c r="D39" s="1" t="s">
        <v>969</v>
      </c>
      <c r="E39" s="1" t="s">
        <v>1418</v>
      </c>
      <c r="F39" s="1" t="s">
        <v>911</v>
      </c>
    </row>
    <row r="40" spans="1:6" x14ac:dyDescent="0.3">
      <c r="A40" s="1" t="s">
        <v>1332</v>
      </c>
      <c r="B40" s="1" t="s">
        <v>1345</v>
      </c>
      <c r="C40" s="342" t="s">
        <v>1346</v>
      </c>
      <c r="D40" s="1" t="s">
        <v>969</v>
      </c>
      <c r="E40" s="1" t="s">
        <v>1418</v>
      </c>
      <c r="F40" s="1" t="s">
        <v>911</v>
      </c>
    </row>
    <row r="41" spans="1:6" x14ac:dyDescent="0.3">
      <c r="A41" s="1" t="s">
        <v>935</v>
      </c>
      <c r="B41" s="185" t="s">
        <v>1347</v>
      </c>
      <c r="C41" s="342" t="s">
        <v>1348</v>
      </c>
      <c r="D41" s="1" t="s">
        <v>969</v>
      </c>
      <c r="E41" s="1" t="s">
        <v>1418</v>
      </c>
      <c r="F41" s="1" t="s">
        <v>911</v>
      </c>
    </row>
    <row r="42" spans="1:6" x14ac:dyDescent="0.3">
      <c r="A42" s="1" t="s">
        <v>935</v>
      </c>
      <c r="B42" s="1" t="s">
        <v>1349</v>
      </c>
      <c r="C42" s="342" t="s">
        <v>1350</v>
      </c>
      <c r="D42" s="1" t="s">
        <v>969</v>
      </c>
      <c r="E42" s="1" t="s">
        <v>1418</v>
      </c>
      <c r="F42" s="1" t="s">
        <v>911</v>
      </c>
    </row>
    <row r="43" spans="1:6" x14ac:dyDescent="0.3">
      <c r="A43" s="1" t="s">
        <v>936</v>
      </c>
      <c r="B43" s="1" t="s">
        <v>1351</v>
      </c>
      <c r="C43" s="342" t="s">
        <v>1352</v>
      </c>
      <c r="D43" s="1" t="s">
        <v>969</v>
      </c>
      <c r="E43" s="1" t="s">
        <v>1418</v>
      </c>
      <c r="F43" s="1" t="s">
        <v>911</v>
      </c>
    </row>
    <row r="44" spans="1:6" x14ac:dyDescent="0.3">
      <c r="A44" s="1" t="s">
        <v>936</v>
      </c>
      <c r="B44" s="35" t="s">
        <v>1353</v>
      </c>
      <c r="C44" s="342" t="s">
        <v>1354</v>
      </c>
      <c r="D44" s="1" t="s">
        <v>969</v>
      </c>
      <c r="E44" s="1" t="s">
        <v>1418</v>
      </c>
      <c r="F44" s="1" t="s">
        <v>911</v>
      </c>
    </row>
    <row r="45" spans="1:6" x14ac:dyDescent="0.3">
      <c r="A45" s="1" t="s">
        <v>936</v>
      </c>
      <c r="B45" s="1" t="s">
        <v>1355</v>
      </c>
      <c r="C45" s="342" t="s">
        <v>1356</v>
      </c>
      <c r="D45" s="1" t="s">
        <v>969</v>
      </c>
      <c r="E45" s="1" t="s">
        <v>1418</v>
      </c>
      <c r="F45" s="1" t="s">
        <v>911</v>
      </c>
    </row>
    <row r="46" spans="1:6" x14ac:dyDescent="0.3">
      <c r="A46" s="340" t="s">
        <v>937</v>
      </c>
      <c r="B46" s="185" t="s">
        <v>1357</v>
      </c>
      <c r="C46" s="342" t="s">
        <v>1358</v>
      </c>
      <c r="D46" s="1" t="s">
        <v>970</v>
      </c>
      <c r="E46" s="1" t="s">
        <v>1418</v>
      </c>
      <c r="F46" s="1" t="s">
        <v>908</v>
      </c>
    </row>
    <row r="47" spans="1:6" x14ac:dyDescent="0.3">
      <c r="A47" s="340" t="s">
        <v>937</v>
      </c>
      <c r="B47" s="1" t="s">
        <v>1359</v>
      </c>
      <c r="C47" s="342" t="s">
        <v>1360</v>
      </c>
      <c r="D47" s="1" t="s">
        <v>970</v>
      </c>
      <c r="E47" s="1" t="s">
        <v>1418</v>
      </c>
      <c r="F47" s="1" t="s">
        <v>908</v>
      </c>
    </row>
    <row r="48" spans="1:6" x14ac:dyDescent="0.3">
      <c r="A48" s="340" t="s">
        <v>937</v>
      </c>
      <c r="B48" s="1" t="s">
        <v>1361</v>
      </c>
      <c r="C48" s="342" t="s">
        <v>1362</v>
      </c>
      <c r="D48" s="1" t="s">
        <v>970</v>
      </c>
      <c r="E48" s="1" t="s">
        <v>1418</v>
      </c>
      <c r="F48" s="1" t="s">
        <v>908</v>
      </c>
    </row>
    <row r="49" spans="1:6" x14ac:dyDescent="0.3">
      <c r="A49" s="1" t="s">
        <v>938</v>
      </c>
      <c r="B49" s="1" t="s">
        <v>1363</v>
      </c>
      <c r="C49" s="342" t="s">
        <v>40</v>
      </c>
      <c r="D49" s="1" t="s">
        <v>971</v>
      </c>
      <c r="E49" s="1" t="s">
        <v>1418</v>
      </c>
      <c r="F49" s="1" t="s">
        <v>907</v>
      </c>
    </row>
    <row r="50" spans="1:6" x14ac:dyDescent="0.3">
      <c r="A50" s="1" t="s">
        <v>938</v>
      </c>
      <c r="B50" s="1" t="s">
        <v>1364</v>
      </c>
      <c r="C50" s="342" t="s">
        <v>1122</v>
      </c>
      <c r="D50" s="1" t="s">
        <v>971</v>
      </c>
      <c r="E50" s="1" t="s">
        <v>1418</v>
      </c>
      <c r="F50" s="1" t="s">
        <v>907</v>
      </c>
    </row>
    <row r="51" spans="1:6" s="185" customFormat="1" x14ac:dyDescent="0.3">
      <c r="A51" s="185" t="s">
        <v>938</v>
      </c>
      <c r="B51" s="185" t="s">
        <v>1365</v>
      </c>
      <c r="C51" s="343" t="s">
        <v>1366</v>
      </c>
      <c r="D51" s="185" t="s">
        <v>971</v>
      </c>
      <c r="E51" s="1" t="s">
        <v>1418</v>
      </c>
      <c r="F51" s="185" t="s">
        <v>907</v>
      </c>
    </row>
    <row r="52" spans="1:6" x14ac:dyDescent="0.3">
      <c r="A52" s="1" t="s">
        <v>938</v>
      </c>
      <c r="B52" s="1" t="s">
        <v>1367</v>
      </c>
      <c r="C52" s="342" t="s">
        <v>41</v>
      </c>
      <c r="D52" s="1" t="s">
        <v>971</v>
      </c>
      <c r="E52" s="1" t="s">
        <v>1418</v>
      </c>
      <c r="F52" s="1" t="s">
        <v>907</v>
      </c>
    </row>
    <row r="53" spans="1:6" x14ac:dyDescent="0.3">
      <c r="A53" s="1" t="s">
        <v>939</v>
      </c>
      <c r="B53" s="1" t="s">
        <v>1368</v>
      </c>
      <c r="C53" s="342" t="s">
        <v>1369</v>
      </c>
      <c r="D53" s="1" t="s">
        <v>972</v>
      </c>
      <c r="E53" s="1" t="s">
        <v>1418</v>
      </c>
      <c r="F53" s="1" t="s">
        <v>907</v>
      </c>
    </row>
    <row r="54" spans="1:6" x14ac:dyDescent="0.3">
      <c r="A54" s="1" t="s">
        <v>939</v>
      </c>
      <c r="B54" s="1" t="s">
        <v>1370</v>
      </c>
      <c r="C54" s="342" t="s">
        <v>1371</v>
      </c>
      <c r="D54" s="1" t="s">
        <v>972</v>
      </c>
      <c r="E54" s="1" t="s">
        <v>1418</v>
      </c>
      <c r="F54" s="1" t="s">
        <v>907</v>
      </c>
    </row>
    <row r="55" spans="1:6" x14ac:dyDescent="0.3">
      <c r="A55" s="1" t="s">
        <v>939</v>
      </c>
      <c r="B55" s="1" t="s">
        <v>1372</v>
      </c>
      <c r="C55" s="342" t="s">
        <v>1373</v>
      </c>
      <c r="D55" s="1" t="s">
        <v>972</v>
      </c>
      <c r="E55" s="1" t="s">
        <v>1418</v>
      </c>
      <c r="F55" s="1" t="s">
        <v>907</v>
      </c>
    </row>
    <row r="56" spans="1:6" x14ac:dyDescent="0.3">
      <c r="A56" s="1" t="s">
        <v>940</v>
      </c>
      <c r="B56" s="1" t="s">
        <v>1374</v>
      </c>
      <c r="C56" s="342" t="s">
        <v>42</v>
      </c>
      <c r="D56" s="1" t="s">
        <v>973</v>
      </c>
      <c r="E56" s="1" t="s">
        <v>1418</v>
      </c>
      <c r="F56" s="1" t="s">
        <v>912</v>
      </c>
    </row>
    <row r="57" spans="1:6" x14ac:dyDescent="0.3">
      <c r="A57" s="1" t="s">
        <v>940</v>
      </c>
      <c r="B57" s="1" t="s">
        <v>1375</v>
      </c>
      <c r="C57" s="342" t="s">
        <v>1376</v>
      </c>
      <c r="D57" s="1" t="s">
        <v>973</v>
      </c>
      <c r="E57" s="1" t="s">
        <v>1418</v>
      </c>
      <c r="F57" s="1" t="s">
        <v>912</v>
      </c>
    </row>
    <row r="58" spans="1:6" x14ac:dyDescent="0.3">
      <c r="A58" s="1" t="s">
        <v>1389</v>
      </c>
      <c r="B58" s="1" t="s">
        <v>243</v>
      </c>
      <c r="C58" s="342" t="s">
        <v>949</v>
      </c>
      <c r="D58" s="1" t="s">
        <v>763</v>
      </c>
      <c r="E58" s="1" t="s">
        <v>764</v>
      </c>
      <c r="F58" s="1" t="s">
        <v>908</v>
      </c>
    </row>
    <row r="59" spans="1:6" x14ac:dyDescent="0.3">
      <c r="A59" s="1" t="s">
        <v>1389</v>
      </c>
      <c r="B59" s="1" t="s">
        <v>244</v>
      </c>
      <c r="C59" s="342" t="s">
        <v>950</v>
      </c>
      <c r="D59" s="1" t="s">
        <v>763</v>
      </c>
      <c r="E59" s="1" t="s">
        <v>764</v>
      </c>
      <c r="F59" s="1" t="s">
        <v>908</v>
      </c>
    </row>
    <row r="60" spans="1:6" x14ac:dyDescent="0.3">
      <c r="A60" s="1" t="s">
        <v>1389</v>
      </c>
      <c r="B60" s="1" t="s">
        <v>246</v>
      </c>
      <c r="C60" s="342" t="s">
        <v>945</v>
      </c>
      <c r="D60" s="1" t="s">
        <v>763</v>
      </c>
      <c r="E60" s="1" t="s">
        <v>764</v>
      </c>
      <c r="F60" s="1" t="s">
        <v>908</v>
      </c>
    </row>
    <row r="61" spans="1:6" x14ac:dyDescent="0.3">
      <c r="A61" s="1" t="s">
        <v>1389</v>
      </c>
      <c r="B61" s="1" t="s">
        <v>247</v>
      </c>
      <c r="C61" s="342" t="s">
        <v>580</v>
      </c>
      <c r="D61" s="1" t="s">
        <v>763</v>
      </c>
      <c r="E61" s="1" t="s">
        <v>764</v>
      </c>
      <c r="F61" s="1" t="s">
        <v>907</v>
      </c>
    </row>
    <row r="62" spans="1:6" x14ac:dyDescent="0.3">
      <c r="A62" s="1" t="s">
        <v>1389</v>
      </c>
      <c r="B62" s="1" t="s">
        <v>581</v>
      </c>
      <c r="C62" s="342" t="s">
        <v>951</v>
      </c>
      <c r="D62" s="1" t="s">
        <v>763</v>
      </c>
      <c r="E62" s="1" t="s">
        <v>764</v>
      </c>
      <c r="F62" s="1" t="s">
        <v>908</v>
      </c>
    </row>
    <row r="63" spans="1:6" x14ac:dyDescent="0.3">
      <c r="A63" s="1" t="s">
        <v>1389</v>
      </c>
      <c r="B63" s="1" t="s">
        <v>249</v>
      </c>
      <c r="C63" s="342" t="s">
        <v>952</v>
      </c>
      <c r="D63" s="1" t="s">
        <v>763</v>
      </c>
      <c r="E63" s="1" t="s">
        <v>764</v>
      </c>
      <c r="F63" s="1" t="s">
        <v>911</v>
      </c>
    </row>
    <row r="64" spans="1:6" x14ac:dyDescent="0.3">
      <c r="A64" s="1" t="s">
        <v>1389</v>
      </c>
      <c r="B64" s="1" t="s">
        <v>582</v>
      </c>
      <c r="C64" s="342" t="s">
        <v>1377</v>
      </c>
      <c r="D64" s="1" t="s">
        <v>763</v>
      </c>
      <c r="E64" s="1" t="s">
        <v>764</v>
      </c>
      <c r="F64" s="1" t="s">
        <v>911</v>
      </c>
    </row>
    <row r="65" spans="1:6" x14ac:dyDescent="0.3">
      <c r="A65" s="1" t="s">
        <v>1389</v>
      </c>
      <c r="B65" s="1" t="s">
        <v>583</v>
      </c>
      <c r="C65" s="342" t="s">
        <v>1378</v>
      </c>
      <c r="D65" s="1" t="s">
        <v>763</v>
      </c>
      <c r="E65" s="1" t="s">
        <v>764</v>
      </c>
      <c r="F65" s="1" t="s">
        <v>911</v>
      </c>
    </row>
    <row r="66" spans="1:6" x14ac:dyDescent="0.3">
      <c r="A66" s="1" t="s">
        <v>1389</v>
      </c>
      <c r="B66" s="1" t="s">
        <v>584</v>
      </c>
      <c r="C66" s="342" t="s">
        <v>953</v>
      </c>
      <c r="D66" s="1" t="s">
        <v>763</v>
      </c>
      <c r="E66" s="1" t="s">
        <v>764</v>
      </c>
      <c r="F66" s="1" t="s">
        <v>941</v>
      </c>
    </row>
    <row r="67" spans="1:6" x14ac:dyDescent="0.3">
      <c r="A67" s="1" t="s">
        <v>1389</v>
      </c>
      <c r="B67" s="1" t="s">
        <v>585</v>
      </c>
      <c r="C67" s="342" t="s">
        <v>954</v>
      </c>
      <c r="D67" s="1" t="s">
        <v>763</v>
      </c>
      <c r="E67" s="1" t="s">
        <v>764</v>
      </c>
      <c r="F67" s="1" t="s">
        <v>941</v>
      </c>
    </row>
    <row r="68" spans="1:6" x14ac:dyDescent="0.3">
      <c r="A68" s="1" t="s">
        <v>1389</v>
      </c>
      <c r="B68" s="1" t="s">
        <v>586</v>
      </c>
      <c r="C68" s="342" t="s">
        <v>955</v>
      </c>
      <c r="D68" s="1" t="s">
        <v>763</v>
      </c>
      <c r="E68" s="1" t="s">
        <v>764</v>
      </c>
      <c r="F68" s="1" t="s">
        <v>941</v>
      </c>
    </row>
    <row r="69" spans="1:6" x14ac:dyDescent="0.3">
      <c r="A69" s="1" t="s">
        <v>1389</v>
      </c>
      <c r="B69" s="1" t="s">
        <v>587</v>
      </c>
      <c r="C69" s="342" t="s">
        <v>1379</v>
      </c>
      <c r="D69" s="1" t="s">
        <v>763</v>
      </c>
      <c r="E69" s="1" t="s">
        <v>764</v>
      </c>
      <c r="F69" s="1" t="s">
        <v>941</v>
      </c>
    </row>
    <row r="70" spans="1:6" x14ac:dyDescent="0.3">
      <c r="A70" s="1" t="s">
        <v>1389</v>
      </c>
      <c r="B70" s="1" t="s">
        <v>588</v>
      </c>
      <c r="C70" s="342" t="s">
        <v>1380</v>
      </c>
      <c r="D70" s="1" t="s">
        <v>763</v>
      </c>
      <c r="E70" s="1" t="s">
        <v>764</v>
      </c>
      <c r="F70" s="1" t="s">
        <v>941</v>
      </c>
    </row>
    <row r="71" spans="1:6" x14ac:dyDescent="0.3">
      <c r="A71" s="1" t="s">
        <v>1389</v>
      </c>
      <c r="B71" s="1" t="s">
        <v>589</v>
      </c>
      <c r="C71" s="342" t="s">
        <v>956</v>
      </c>
      <c r="D71" s="1" t="s">
        <v>763</v>
      </c>
      <c r="E71" s="1" t="s">
        <v>764</v>
      </c>
      <c r="F71" s="1" t="s">
        <v>941</v>
      </c>
    </row>
    <row r="72" spans="1:6" x14ac:dyDescent="0.3">
      <c r="A72" s="1" t="s">
        <v>1389</v>
      </c>
      <c r="B72" s="1" t="s">
        <v>590</v>
      </c>
      <c r="C72" s="342" t="s">
        <v>957</v>
      </c>
      <c r="D72" s="1" t="s">
        <v>763</v>
      </c>
      <c r="E72" s="1" t="s">
        <v>764</v>
      </c>
      <c r="F72" s="1" t="s">
        <v>941</v>
      </c>
    </row>
    <row r="73" spans="1:6" x14ac:dyDescent="0.3">
      <c r="A73" s="1" t="s">
        <v>1389</v>
      </c>
      <c r="B73" s="1" t="s">
        <v>591</v>
      </c>
      <c r="C73" s="342" t="s">
        <v>958</v>
      </c>
      <c r="D73" s="1" t="s">
        <v>763</v>
      </c>
      <c r="E73" s="1" t="s">
        <v>764</v>
      </c>
      <c r="F73" s="1" t="s">
        <v>941</v>
      </c>
    </row>
    <row r="74" spans="1:6" x14ac:dyDescent="0.3">
      <c r="A74" s="1" t="s">
        <v>1389</v>
      </c>
      <c r="B74" s="1" t="s">
        <v>592</v>
      </c>
      <c r="C74" s="342" t="s">
        <v>593</v>
      </c>
      <c r="D74" s="1" t="s">
        <v>763</v>
      </c>
      <c r="E74" s="1" t="s">
        <v>764</v>
      </c>
      <c r="F74" s="1" t="s">
        <v>941</v>
      </c>
    </row>
    <row r="75" spans="1:6" x14ac:dyDescent="0.3">
      <c r="A75" s="1" t="s">
        <v>1389</v>
      </c>
      <c r="B75" s="1" t="s">
        <v>594</v>
      </c>
      <c r="C75" s="342" t="s">
        <v>595</v>
      </c>
      <c r="D75" s="1" t="s">
        <v>763</v>
      </c>
      <c r="E75" s="1" t="s">
        <v>764</v>
      </c>
      <c r="F75" s="1" t="s">
        <v>941</v>
      </c>
    </row>
    <row r="76" spans="1:6" x14ac:dyDescent="0.3">
      <c r="A76" s="1" t="s">
        <v>1389</v>
      </c>
      <c r="B76" s="1" t="s">
        <v>596</v>
      </c>
      <c r="C76" s="342" t="s">
        <v>597</v>
      </c>
      <c r="D76" s="1" t="s">
        <v>763</v>
      </c>
      <c r="E76" s="1" t="s">
        <v>764</v>
      </c>
      <c r="F76" s="1" t="s">
        <v>941</v>
      </c>
    </row>
    <row r="77" spans="1:6" x14ac:dyDescent="0.3">
      <c r="A77" s="1" t="s">
        <v>1389</v>
      </c>
      <c r="B77" s="1" t="s">
        <v>598</v>
      </c>
      <c r="C77" s="342" t="s">
        <v>599</v>
      </c>
      <c r="D77" s="1" t="s">
        <v>763</v>
      </c>
      <c r="E77" s="1" t="s">
        <v>764</v>
      </c>
      <c r="F77" s="1" t="s">
        <v>941</v>
      </c>
    </row>
    <row r="78" spans="1:6" x14ac:dyDescent="0.3">
      <c r="A78" s="1" t="s">
        <v>1389</v>
      </c>
      <c r="B78" s="1" t="s">
        <v>600</v>
      </c>
      <c r="C78" s="342" t="s">
        <v>959</v>
      </c>
      <c r="D78" s="1" t="s">
        <v>763</v>
      </c>
      <c r="E78" s="1" t="s">
        <v>764</v>
      </c>
      <c r="F78" s="1" t="s">
        <v>941</v>
      </c>
    </row>
    <row r="79" spans="1:6" x14ac:dyDescent="0.3">
      <c r="A79" s="1" t="s">
        <v>1389</v>
      </c>
      <c r="B79" s="1" t="s">
        <v>601</v>
      </c>
      <c r="C79" s="342" t="s">
        <v>1381</v>
      </c>
      <c r="D79" s="1" t="s">
        <v>763</v>
      </c>
      <c r="E79" s="1" t="s">
        <v>764</v>
      </c>
      <c r="F79" s="1" t="s">
        <v>907</v>
      </c>
    </row>
    <row r="80" spans="1:6" x14ac:dyDescent="0.3">
      <c r="A80" s="1" t="s">
        <v>1388</v>
      </c>
      <c r="B80" s="1" t="s">
        <v>1382</v>
      </c>
      <c r="C80" s="342" t="s">
        <v>1383</v>
      </c>
      <c r="D80" s="1" t="s">
        <v>763</v>
      </c>
      <c r="E80" s="1" t="s">
        <v>764</v>
      </c>
      <c r="F80" s="1" t="s">
        <v>1133</v>
      </c>
    </row>
    <row r="81" spans="1:6" x14ac:dyDescent="0.3">
      <c r="A81" s="1" t="s">
        <v>1388</v>
      </c>
      <c r="B81" s="1" t="s">
        <v>1384</v>
      </c>
      <c r="C81" s="342" t="s">
        <v>1385</v>
      </c>
      <c r="D81" s="1" t="s">
        <v>763</v>
      </c>
      <c r="E81" s="1" t="s">
        <v>764</v>
      </c>
      <c r="F81" s="1" t="s">
        <v>1133</v>
      </c>
    </row>
    <row r="82" spans="1:6" x14ac:dyDescent="0.3">
      <c r="A82" s="1" t="s">
        <v>1388</v>
      </c>
      <c r="B82" s="1" t="s">
        <v>1386</v>
      </c>
      <c r="C82" s="342" t="s">
        <v>1387</v>
      </c>
      <c r="D82" s="1" t="s">
        <v>763</v>
      </c>
      <c r="E82" s="1" t="s">
        <v>764</v>
      </c>
      <c r="F82" s="1" t="s">
        <v>1133</v>
      </c>
    </row>
    <row r="84" spans="1:6" x14ac:dyDescent="0.3">
      <c r="A84" s="344" t="s">
        <v>787</v>
      </c>
    </row>
    <row r="85" spans="1:6" x14ac:dyDescent="0.3">
      <c r="A85" s="348" t="s">
        <v>1390</v>
      </c>
    </row>
    <row r="86" spans="1:6" x14ac:dyDescent="0.3">
      <c r="A86" s="3" t="s">
        <v>1391</v>
      </c>
    </row>
    <row r="87" spans="1:6" x14ac:dyDescent="0.3">
      <c r="A87" s="3" t="s">
        <v>788</v>
      </c>
    </row>
    <row r="88" spans="1:6" x14ac:dyDescent="0.3">
      <c r="A88" s="3" t="s">
        <v>1392</v>
      </c>
    </row>
    <row r="89" spans="1:6" x14ac:dyDescent="0.3">
      <c r="A89" s="3" t="s">
        <v>789</v>
      </c>
    </row>
    <row r="90" spans="1:6" x14ac:dyDescent="0.3">
      <c r="A90" s="3" t="s">
        <v>790</v>
      </c>
    </row>
    <row r="91" spans="1:6" x14ac:dyDescent="0.3">
      <c r="A91" s="3" t="s">
        <v>791</v>
      </c>
    </row>
    <row r="92" spans="1:6" x14ac:dyDescent="0.3">
      <c r="A92" s="3" t="s">
        <v>792</v>
      </c>
    </row>
    <row r="93" spans="1:6" x14ac:dyDescent="0.3">
      <c r="A93" s="3" t="s">
        <v>793</v>
      </c>
    </row>
    <row r="94" spans="1:6" x14ac:dyDescent="0.3">
      <c r="A94" s="3" t="s">
        <v>1393</v>
      </c>
    </row>
    <row r="95" spans="1:6" x14ac:dyDescent="0.3">
      <c r="A95" s="3" t="s">
        <v>794</v>
      </c>
    </row>
    <row r="96" spans="1:6" x14ac:dyDescent="0.3">
      <c r="A96" s="3" t="s">
        <v>795</v>
      </c>
    </row>
    <row r="97" spans="1:1" x14ac:dyDescent="0.3">
      <c r="A97" s="3" t="s">
        <v>796</v>
      </c>
    </row>
    <row r="98" spans="1:1" x14ac:dyDescent="0.3">
      <c r="A98" s="3" t="s">
        <v>797</v>
      </c>
    </row>
    <row r="99" spans="1:1" x14ac:dyDescent="0.3">
      <c r="A99" s="3" t="s">
        <v>1394</v>
      </c>
    </row>
    <row r="100" spans="1:1" x14ac:dyDescent="0.3">
      <c r="A100" s="3" t="s">
        <v>798</v>
      </c>
    </row>
    <row r="101" spans="1:1" x14ac:dyDescent="0.3">
      <c r="A101" s="3" t="s">
        <v>799</v>
      </c>
    </row>
    <row r="102" spans="1:1" x14ac:dyDescent="0.3">
      <c r="A102" s="3" t="s">
        <v>800</v>
      </c>
    </row>
    <row r="103" spans="1:1" x14ac:dyDescent="0.3">
      <c r="A103" s="3" t="s">
        <v>801</v>
      </c>
    </row>
    <row r="104" spans="1:1" x14ac:dyDescent="0.3">
      <c r="A104" s="3" t="s">
        <v>1395</v>
      </c>
    </row>
    <row r="105" spans="1:1" x14ac:dyDescent="0.3">
      <c r="A105" s="3" t="s">
        <v>802</v>
      </c>
    </row>
    <row r="106" spans="1:1" x14ac:dyDescent="0.3">
      <c r="A106" s="3" t="s">
        <v>803</v>
      </c>
    </row>
    <row r="107" spans="1:1" x14ac:dyDescent="0.3">
      <c r="A107" s="3" t="s">
        <v>804</v>
      </c>
    </row>
    <row r="108" spans="1:1" x14ac:dyDescent="0.3">
      <c r="A108" s="3" t="s">
        <v>1396</v>
      </c>
    </row>
    <row r="109" spans="1:1" x14ac:dyDescent="0.3">
      <c r="A109" s="3" t="s">
        <v>805</v>
      </c>
    </row>
    <row r="110" spans="1:1" x14ac:dyDescent="0.3">
      <c r="A110" s="3" t="s">
        <v>806</v>
      </c>
    </row>
    <row r="111" spans="1:1" x14ac:dyDescent="0.3">
      <c r="A111" s="3" t="s">
        <v>807</v>
      </c>
    </row>
    <row r="112" spans="1:1" x14ac:dyDescent="0.3">
      <c r="A112" s="3" t="s">
        <v>808</v>
      </c>
    </row>
    <row r="113" spans="1:1" x14ac:dyDescent="0.3">
      <c r="A113" s="3" t="s">
        <v>809</v>
      </c>
    </row>
    <row r="114" spans="1:1" x14ac:dyDescent="0.3">
      <c r="A114" s="3" t="s">
        <v>1397</v>
      </c>
    </row>
    <row r="115" spans="1:1" x14ac:dyDescent="0.3">
      <c r="A115" s="3" t="s">
        <v>1398</v>
      </c>
    </row>
    <row r="116" spans="1:1" x14ac:dyDescent="0.3">
      <c r="A116" s="3" t="s">
        <v>1399</v>
      </c>
    </row>
    <row r="117" spans="1:1" x14ac:dyDescent="0.3">
      <c r="A117" s="3" t="s">
        <v>810</v>
      </c>
    </row>
    <row r="118" spans="1:1" x14ac:dyDescent="0.3">
      <c r="A118" s="3" t="s">
        <v>1400</v>
      </c>
    </row>
    <row r="119" spans="1:1" x14ac:dyDescent="0.3">
      <c r="A119" s="3" t="s">
        <v>811</v>
      </c>
    </row>
    <row r="120" spans="1:1" x14ac:dyDescent="0.3">
      <c r="A120" s="3" t="s">
        <v>1401</v>
      </c>
    </row>
    <row r="121" spans="1:1" x14ac:dyDescent="0.3">
      <c r="A121" s="3" t="s">
        <v>812</v>
      </c>
    </row>
    <row r="122" spans="1:1" x14ac:dyDescent="0.3">
      <c r="A122" s="3" t="s">
        <v>813</v>
      </c>
    </row>
    <row r="123" spans="1:1" x14ac:dyDescent="0.3">
      <c r="A123" s="3" t="s">
        <v>814</v>
      </c>
    </row>
    <row r="124" spans="1:1" x14ac:dyDescent="0.3">
      <c r="A124" s="3" t="s">
        <v>815</v>
      </c>
    </row>
    <row r="125" spans="1:1" x14ac:dyDescent="0.3">
      <c r="A125" s="3" t="s">
        <v>816</v>
      </c>
    </row>
    <row r="126" spans="1:1" x14ac:dyDescent="0.3">
      <c r="A126" s="3" t="s">
        <v>1402</v>
      </c>
    </row>
    <row r="127" spans="1:1" x14ac:dyDescent="0.3">
      <c r="A127" s="3" t="s">
        <v>817</v>
      </c>
    </row>
    <row r="128" spans="1:1" x14ac:dyDescent="0.3">
      <c r="A128" s="3" t="s">
        <v>818</v>
      </c>
    </row>
    <row r="129" spans="1:1" x14ac:dyDescent="0.3">
      <c r="A129" s="3" t="s">
        <v>819</v>
      </c>
    </row>
    <row r="130" spans="1:1" x14ac:dyDescent="0.3">
      <c r="A130" s="3" t="s">
        <v>1403</v>
      </c>
    </row>
    <row r="131" spans="1:1" x14ac:dyDescent="0.3">
      <c r="A131" s="3" t="s">
        <v>820</v>
      </c>
    </row>
    <row r="132" spans="1:1" x14ac:dyDescent="0.3">
      <c r="A132" s="3" t="s">
        <v>821</v>
      </c>
    </row>
    <row r="133" spans="1:1" x14ac:dyDescent="0.3">
      <c r="A133" s="3" t="s">
        <v>822</v>
      </c>
    </row>
    <row r="134" spans="1:1" x14ac:dyDescent="0.3">
      <c r="A134" s="3" t="s">
        <v>823</v>
      </c>
    </row>
    <row r="135" spans="1:1" x14ac:dyDescent="0.3">
      <c r="A135" s="3" t="s">
        <v>824</v>
      </c>
    </row>
    <row r="136" spans="1:1" x14ac:dyDescent="0.3">
      <c r="A136" s="3" t="s">
        <v>825</v>
      </c>
    </row>
    <row r="137" spans="1:1" x14ac:dyDescent="0.3">
      <c r="A137" s="3" t="s">
        <v>826</v>
      </c>
    </row>
    <row r="138" spans="1:1" x14ac:dyDescent="0.3">
      <c r="A138" s="3" t="s">
        <v>1404</v>
      </c>
    </row>
    <row r="139" spans="1:1" x14ac:dyDescent="0.3">
      <c r="A139" s="3" t="s">
        <v>1405</v>
      </c>
    </row>
    <row r="140" spans="1:1" x14ac:dyDescent="0.3">
      <c r="A140" s="3" t="s">
        <v>827</v>
      </c>
    </row>
    <row r="141" spans="1:1" x14ac:dyDescent="0.3">
      <c r="A141" s="3" t="s">
        <v>828</v>
      </c>
    </row>
    <row r="142" spans="1:1" x14ac:dyDescent="0.3">
      <c r="A142" s="3" t="s">
        <v>829</v>
      </c>
    </row>
    <row r="143" spans="1:1" x14ac:dyDescent="0.3">
      <c r="A143" s="3" t="s">
        <v>1406</v>
      </c>
    </row>
    <row r="144" spans="1:1" x14ac:dyDescent="0.3">
      <c r="A144" s="3" t="s">
        <v>1407</v>
      </c>
    </row>
    <row r="145" spans="1:1" x14ac:dyDescent="0.3">
      <c r="A145" s="3" t="s">
        <v>830</v>
      </c>
    </row>
    <row r="146" spans="1:1" x14ac:dyDescent="0.3">
      <c r="A146" s="3" t="s">
        <v>831</v>
      </c>
    </row>
    <row r="147" spans="1:1" x14ac:dyDescent="0.3">
      <c r="A147" s="3" t="s">
        <v>832</v>
      </c>
    </row>
    <row r="148" spans="1:1" x14ac:dyDescent="0.3">
      <c r="A148" s="3" t="s">
        <v>1408</v>
      </c>
    </row>
    <row r="149" spans="1:1" x14ac:dyDescent="0.3">
      <c r="A149" s="3" t="s">
        <v>833</v>
      </c>
    </row>
    <row r="150" spans="1:1" x14ac:dyDescent="0.3">
      <c r="A150" s="3" t="s">
        <v>834</v>
      </c>
    </row>
    <row r="151" spans="1:1" x14ac:dyDescent="0.3">
      <c r="A151" s="3" t="s">
        <v>1409</v>
      </c>
    </row>
    <row r="152" spans="1:1" x14ac:dyDescent="0.3">
      <c r="A152" s="3" t="s">
        <v>1410</v>
      </c>
    </row>
    <row r="153" spans="1:1" x14ac:dyDescent="0.3">
      <c r="A153" s="3" t="s">
        <v>1411</v>
      </c>
    </row>
    <row r="154" spans="1:1" x14ac:dyDescent="0.3">
      <c r="A154" s="3" t="s">
        <v>835</v>
      </c>
    </row>
    <row r="155" spans="1:1" x14ac:dyDescent="0.3">
      <c r="A155" s="3" t="s">
        <v>836</v>
      </c>
    </row>
    <row r="156" spans="1:1" x14ac:dyDescent="0.3">
      <c r="A156" s="3" t="s">
        <v>1412</v>
      </c>
    </row>
    <row r="157" spans="1:1" x14ac:dyDescent="0.3">
      <c r="A157" s="3" t="s">
        <v>837</v>
      </c>
    </row>
    <row r="158" spans="1:1" x14ac:dyDescent="0.3">
      <c r="A158" s="3" t="s">
        <v>838</v>
      </c>
    </row>
    <row r="159" spans="1:1" x14ac:dyDescent="0.3">
      <c r="A159" s="3" t="s">
        <v>839</v>
      </c>
    </row>
    <row r="160" spans="1:1" x14ac:dyDescent="0.3">
      <c r="A160" s="3" t="s">
        <v>840</v>
      </c>
    </row>
    <row r="161" spans="1:1" x14ac:dyDescent="0.3">
      <c r="A161" s="3" t="s">
        <v>841</v>
      </c>
    </row>
    <row r="162" spans="1:1" x14ac:dyDescent="0.3">
      <c r="A162" s="3" t="s">
        <v>842</v>
      </c>
    </row>
    <row r="163" spans="1:1" x14ac:dyDescent="0.3">
      <c r="A163" s="3" t="s">
        <v>843</v>
      </c>
    </row>
    <row r="164" spans="1:1" x14ac:dyDescent="0.3">
      <c r="A164" s="3" t="s">
        <v>844</v>
      </c>
    </row>
    <row r="165" spans="1:1" x14ac:dyDescent="0.3">
      <c r="A165" s="3" t="s">
        <v>1413</v>
      </c>
    </row>
    <row r="166" spans="1:1" x14ac:dyDescent="0.3">
      <c r="A166" s="3" t="s">
        <v>1414</v>
      </c>
    </row>
    <row r="167" spans="1:1" x14ac:dyDescent="0.3">
      <c r="A167" s="3" t="s">
        <v>845</v>
      </c>
    </row>
    <row r="168" spans="1:1" x14ac:dyDescent="0.3">
      <c r="A168" s="3" t="s">
        <v>846</v>
      </c>
    </row>
    <row r="169" spans="1:1" x14ac:dyDescent="0.3">
      <c r="A169" s="3" t="s">
        <v>847</v>
      </c>
    </row>
    <row r="170" spans="1:1" x14ac:dyDescent="0.3">
      <c r="A170" s="3" t="s">
        <v>848</v>
      </c>
    </row>
    <row r="171" spans="1:1" x14ac:dyDescent="0.3">
      <c r="A171" s="3" t="s">
        <v>849</v>
      </c>
    </row>
    <row r="172" spans="1:1" x14ac:dyDescent="0.3">
      <c r="A172" s="3" t="s">
        <v>850</v>
      </c>
    </row>
    <row r="173" spans="1:1" x14ac:dyDescent="0.3">
      <c r="A173" s="3" t="s">
        <v>851</v>
      </c>
    </row>
    <row r="174" spans="1:1" x14ac:dyDescent="0.3">
      <c r="A174" s="3" t="s">
        <v>1415</v>
      </c>
    </row>
    <row r="175" spans="1:1" x14ac:dyDescent="0.3">
      <c r="A175" s="1" t="s">
        <v>1001</v>
      </c>
    </row>
  </sheetData>
  <hyperlinks>
    <hyperlink ref="C4" location="'K1.1 Vývoj HDP'!A1" display="Vývoj hrubého domáceho produktu v bežných a stálych cenách"/>
    <hyperlink ref="C5:C6" location="'K1.2 Demografické ukazovatele'!A1" display="Prírastky obyvateľstva SR v rokoch 2017 a 2018"/>
    <hyperlink ref="C7:C11" location="'Príloha ku kapitole 1'!A1" display="Základné ukazovatele ekonomického vývoja SR*"/>
    <hyperlink ref="C12:C18" location="'K2.1.1 Ekon.aktiv.obyvateľstva'!A1" display="Bilancia obyvateľov SR vo veku 15 a viac rokov v roku 2018"/>
    <hyperlink ref="C19:C22" location="'K2.1.2.1 Zamestnanosť podľa SP'!A1" display="Počet zamestnávateľov evidovaných v Sociálnej poisťovni v rokoch 2017 a 2018"/>
    <hyperlink ref="C23:C28" location="'K2.1.2.2 Zamestnanosť - ŠÚSR'!A1" display="Pracujúci podľa veku v roku 2018 (priemer za rok)"/>
    <hyperlink ref="C29:C30" location="'K2.1.2.4 Voľné prac. miesta'!A1" display="Počet voľných pracovných miest a miera voľných pracovných miest v roku 2018"/>
    <hyperlink ref="C31" location="'K2.1.3 Vývoj nezamestnanosti'!A1" display="Porovnanie vývoja nezamestnanosti podľa evidencie ŠÚ SR a ÚPSVR"/>
    <hyperlink ref="C32:C40" location="'K2.1.3.1 Nezamestnanosť ÚPSVR'!A1" display="Vývoj počtu uchádzačov o zamestnanie v jednotlivých mesiacoch v rokoch 2017 a 2018"/>
    <hyperlink ref="C41:C42" location="'K2.1.3.1 VPM podľa ÚPSVR'!A1" display="Podiel voľných pracovných miest v roku 2018 podľa požiadaviek na vzdelanie"/>
    <hyperlink ref="C43:C45" location="'K2.1.3.1 Dlhodobo nezamestnaní'!A1" display="Vývoj počtov UoZ dlhodobo nezamestnaných občanov v roku 2017 a 2018 a ich podiel na celkovom počte UoZ"/>
    <hyperlink ref="C46:C48" location="'K2.1.3.2 Nezamestnanosť VZPS'!A1" display="Nezamestnanosť podľa veku v roku 2018 (priemer za rok)"/>
    <hyperlink ref="C49:C52" location="'K2.2.1 Mzdy'!A1" display="Vývoj priemernej mesačnej mzdy od roku 2008 (v %)"/>
    <hyperlink ref="C53:C55" location="'K2.2.2 Úplné náklady práce'!A1" display="Dynamika ročných nákladov práce v SR na zamestnanca (v eurách)"/>
    <hyperlink ref="C56:C57" location="'K2.2.4 BOZP'!A1" display="Rozdelenie ostatných registrovaných pracovných úrazov podľa zdroja úrazu"/>
    <hyperlink ref="C80:C82" location="'Príloha ku kapitole 2 - časť 2.'!A1" display="Vyhlásené vyzvania pre národné projekty  a dopytovo-orientovené výzvy za rok 2018"/>
    <hyperlink ref="C58:C79" location="'Príloha ku kapitole 2 - 1. časť'!A1" display="Ekonomicky aktívne obyvateľstvo v roku 201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AI167"/>
  <sheetViews>
    <sheetView zoomScale="80" zoomScaleNormal="80" workbookViewId="0">
      <selection activeCell="A154" sqref="A154:XFD154"/>
    </sheetView>
  </sheetViews>
  <sheetFormatPr defaultRowHeight="16.5" x14ac:dyDescent="0.3"/>
  <cols>
    <col min="1" max="1" width="8" style="340" customWidth="1"/>
    <col min="2" max="2" width="17.5703125" style="1" customWidth="1"/>
    <col min="3" max="3" width="11.140625" style="1" customWidth="1"/>
    <col min="4" max="12" width="9.140625" style="1"/>
    <col min="13" max="13" width="17.5703125" style="1" customWidth="1"/>
    <col min="14" max="14" width="20.85546875" style="1" customWidth="1"/>
    <col min="15" max="16" width="22.7109375" style="1" customWidth="1"/>
    <col min="17" max="17" width="11.140625" style="1" customWidth="1"/>
    <col min="18" max="18" width="12.7109375" style="1" customWidth="1"/>
    <col min="19" max="19" width="14.7109375" style="1" customWidth="1"/>
    <col min="20" max="16384" width="9.140625" style="1"/>
  </cols>
  <sheetData>
    <row r="1" spans="1:22" x14ac:dyDescent="0.3">
      <c r="A1" s="356"/>
    </row>
    <row r="2" spans="1:22" ht="17.25" thickBot="1" x14ac:dyDescent="0.35">
      <c r="B2" s="176" t="s">
        <v>1186</v>
      </c>
      <c r="M2" s="177"/>
      <c r="N2" s="177"/>
      <c r="O2" s="177"/>
      <c r="P2" s="177"/>
      <c r="Q2" s="177"/>
      <c r="R2" s="177"/>
      <c r="S2" s="177"/>
      <c r="T2" s="177"/>
      <c r="U2" s="177"/>
    </row>
    <row r="3" spans="1:22" s="35" customFormat="1" ht="33.75" thickBot="1" x14ac:dyDescent="0.35">
      <c r="A3" s="357"/>
      <c r="B3" s="1"/>
      <c r="M3" s="404" t="s">
        <v>93</v>
      </c>
      <c r="N3" s="405" t="s">
        <v>885</v>
      </c>
      <c r="O3" s="406" t="s">
        <v>886</v>
      </c>
      <c r="P3" s="404" t="s">
        <v>128</v>
      </c>
      <c r="Q3" s="405" t="s">
        <v>887</v>
      </c>
      <c r="R3" s="406" t="s">
        <v>888</v>
      </c>
      <c r="S3" s="404" t="s">
        <v>129</v>
      </c>
      <c r="T3" s="405" t="s">
        <v>889</v>
      </c>
      <c r="U3" s="406" t="s">
        <v>890</v>
      </c>
    </row>
    <row r="4" spans="1:22" x14ac:dyDescent="0.3">
      <c r="M4" s="178" t="s">
        <v>288</v>
      </c>
      <c r="N4" s="40">
        <v>273894</v>
      </c>
      <c r="O4" s="179">
        <v>197268</v>
      </c>
      <c r="P4" s="178" t="s">
        <v>288</v>
      </c>
      <c r="Q4" s="40">
        <v>133507</v>
      </c>
      <c r="R4" s="179">
        <v>92558</v>
      </c>
      <c r="S4" s="178" t="s">
        <v>288</v>
      </c>
      <c r="T4" s="40">
        <v>140387</v>
      </c>
      <c r="U4" s="179">
        <v>104710</v>
      </c>
      <c r="V4" s="11"/>
    </row>
    <row r="5" spans="1:22" x14ac:dyDescent="0.3">
      <c r="M5" s="180" t="s">
        <v>289</v>
      </c>
      <c r="N5" s="41">
        <v>267219</v>
      </c>
      <c r="O5" s="181">
        <v>193321</v>
      </c>
      <c r="P5" s="180" t="s">
        <v>289</v>
      </c>
      <c r="Q5" s="41">
        <v>130085</v>
      </c>
      <c r="R5" s="181">
        <v>90734</v>
      </c>
      <c r="S5" s="180" t="s">
        <v>289</v>
      </c>
      <c r="T5" s="41">
        <v>137134</v>
      </c>
      <c r="U5" s="181">
        <v>102587</v>
      </c>
      <c r="V5" s="11"/>
    </row>
    <row r="6" spans="1:22" x14ac:dyDescent="0.3">
      <c r="M6" s="180" t="s">
        <v>73</v>
      </c>
      <c r="N6" s="41">
        <v>257558</v>
      </c>
      <c r="O6" s="181">
        <v>187759</v>
      </c>
      <c r="P6" s="180" t="s">
        <v>73</v>
      </c>
      <c r="Q6" s="41">
        <v>124502</v>
      </c>
      <c r="R6" s="181">
        <v>87457</v>
      </c>
      <c r="S6" s="180" t="s">
        <v>73</v>
      </c>
      <c r="T6" s="41">
        <v>133056</v>
      </c>
      <c r="U6" s="181">
        <v>100302</v>
      </c>
      <c r="V6" s="11"/>
    </row>
    <row r="7" spans="1:22" x14ac:dyDescent="0.3">
      <c r="M7" s="180" t="s">
        <v>290</v>
      </c>
      <c r="N7" s="41">
        <v>248753</v>
      </c>
      <c r="O7" s="181">
        <v>183518</v>
      </c>
      <c r="P7" s="180" t="s">
        <v>290</v>
      </c>
      <c r="Q7" s="41">
        <v>119120</v>
      </c>
      <c r="R7" s="181">
        <v>84135</v>
      </c>
      <c r="S7" s="180" t="s">
        <v>290</v>
      </c>
      <c r="T7" s="41">
        <v>129633</v>
      </c>
      <c r="U7" s="181">
        <v>99383</v>
      </c>
      <c r="V7" s="11"/>
    </row>
    <row r="8" spans="1:22" x14ac:dyDescent="0.3">
      <c r="M8" s="180" t="s">
        <v>291</v>
      </c>
      <c r="N8" s="41">
        <v>236934</v>
      </c>
      <c r="O8" s="181">
        <v>181494</v>
      </c>
      <c r="P8" s="180" t="s">
        <v>291</v>
      </c>
      <c r="Q8" s="41">
        <v>111246</v>
      </c>
      <c r="R8" s="181">
        <v>80751</v>
      </c>
      <c r="S8" s="180" t="s">
        <v>291</v>
      </c>
      <c r="T8" s="41">
        <v>125688</v>
      </c>
      <c r="U8" s="181">
        <v>100743</v>
      </c>
      <c r="V8" s="11"/>
    </row>
    <row r="9" spans="1:22" x14ac:dyDescent="0.3">
      <c r="M9" s="180" t="s">
        <v>74</v>
      </c>
      <c r="N9" s="41">
        <v>221933</v>
      </c>
      <c r="O9" s="181">
        <v>181447</v>
      </c>
      <c r="P9" s="180" t="s">
        <v>74</v>
      </c>
      <c r="Q9" s="41">
        <v>102133</v>
      </c>
      <c r="R9" s="181">
        <v>79050</v>
      </c>
      <c r="S9" s="180" t="s">
        <v>74</v>
      </c>
      <c r="T9" s="41">
        <v>119800</v>
      </c>
      <c r="U9" s="181">
        <v>102397</v>
      </c>
      <c r="V9" s="11"/>
    </row>
    <row r="10" spans="1:22" x14ac:dyDescent="0.3">
      <c r="M10" s="180" t="s">
        <v>292</v>
      </c>
      <c r="N10" s="41">
        <v>215495</v>
      </c>
      <c r="O10" s="181">
        <v>181322</v>
      </c>
      <c r="P10" s="180" t="s">
        <v>292</v>
      </c>
      <c r="Q10" s="41">
        <v>97798</v>
      </c>
      <c r="R10" s="181">
        <v>77868</v>
      </c>
      <c r="S10" s="180" t="s">
        <v>292</v>
      </c>
      <c r="T10" s="41">
        <v>117697</v>
      </c>
      <c r="U10" s="181">
        <v>103454</v>
      </c>
      <c r="V10" s="11"/>
    </row>
    <row r="11" spans="1:22" x14ac:dyDescent="0.3">
      <c r="M11" s="180" t="s">
        <v>293</v>
      </c>
      <c r="N11" s="41">
        <v>209918</v>
      </c>
      <c r="O11" s="181">
        <v>179343</v>
      </c>
      <c r="P11" s="180" t="s">
        <v>293</v>
      </c>
      <c r="Q11" s="41">
        <v>94370</v>
      </c>
      <c r="R11" s="181">
        <v>76425</v>
      </c>
      <c r="S11" s="180" t="s">
        <v>293</v>
      </c>
      <c r="T11" s="41">
        <v>115548</v>
      </c>
      <c r="U11" s="181">
        <v>102918</v>
      </c>
      <c r="V11" s="11"/>
    </row>
    <row r="12" spans="1:22" x14ac:dyDescent="0.3">
      <c r="M12" s="180" t="s">
        <v>75</v>
      </c>
      <c r="N12" s="41">
        <v>206887</v>
      </c>
      <c r="O12" s="181">
        <v>179123</v>
      </c>
      <c r="P12" s="180" t="s">
        <v>75</v>
      </c>
      <c r="Q12" s="41">
        <v>93605</v>
      </c>
      <c r="R12" s="181">
        <v>76918</v>
      </c>
      <c r="S12" s="180" t="s">
        <v>75</v>
      </c>
      <c r="T12" s="41">
        <v>113282</v>
      </c>
      <c r="U12" s="181">
        <v>102205</v>
      </c>
      <c r="V12" s="11"/>
    </row>
    <row r="13" spans="1:22" x14ac:dyDescent="0.3">
      <c r="M13" s="180" t="s">
        <v>294</v>
      </c>
      <c r="N13" s="41">
        <v>200272</v>
      </c>
      <c r="O13" s="181">
        <v>174171</v>
      </c>
      <c r="P13" s="180" t="s">
        <v>294</v>
      </c>
      <c r="Q13" s="41">
        <v>90472</v>
      </c>
      <c r="R13" s="181">
        <v>74540</v>
      </c>
      <c r="S13" s="180" t="s">
        <v>294</v>
      </c>
      <c r="T13" s="41">
        <v>109800</v>
      </c>
      <c r="U13" s="181">
        <v>99631</v>
      </c>
      <c r="V13" s="11"/>
    </row>
    <row r="14" spans="1:22" x14ac:dyDescent="0.3">
      <c r="M14" s="180" t="s">
        <v>295</v>
      </c>
      <c r="N14" s="41">
        <v>196055</v>
      </c>
      <c r="O14" s="181">
        <v>171871</v>
      </c>
      <c r="P14" s="180" t="s">
        <v>295</v>
      </c>
      <c r="Q14" s="41">
        <v>88929</v>
      </c>
      <c r="R14" s="181">
        <v>74141</v>
      </c>
      <c r="S14" s="180" t="s">
        <v>295</v>
      </c>
      <c r="T14" s="41">
        <v>107126</v>
      </c>
      <c r="U14" s="181">
        <v>97730</v>
      </c>
      <c r="V14" s="11"/>
    </row>
    <row r="15" spans="1:22" ht="17.25" thickBot="1" x14ac:dyDescent="0.35">
      <c r="M15" s="182" t="s">
        <v>76</v>
      </c>
      <c r="N15" s="183">
        <v>195583</v>
      </c>
      <c r="O15" s="184">
        <v>169802</v>
      </c>
      <c r="P15" s="182" t="s">
        <v>76</v>
      </c>
      <c r="Q15" s="183">
        <v>90358</v>
      </c>
      <c r="R15" s="184">
        <v>74613</v>
      </c>
      <c r="S15" s="182" t="s">
        <v>76</v>
      </c>
      <c r="T15" s="183">
        <v>105225</v>
      </c>
      <c r="U15" s="184">
        <v>95189</v>
      </c>
      <c r="V15" s="11"/>
    </row>
    <row r="16" spans="1:22" x14ac:dyDescent="0.3">
      <c r="N16" s="11"/>
      <c r="O16" s="11"/>
      <c r="P16" s="11"/>
      <c r="Q16" s="11"/>
      <c r="R16" s="11"/>
      <c r="T16" s="11"/>
      <c r="U16" s="11"/>
      <c r="V16" s="11"/>
    </row>
    <row r="17" spans="1:2" x14ac:dyDescent="0.3">
      <c r="B17" s="3" t="s">
        <v>359</v>
      </c>
    </row>
    <row r="18" spans="1:2" x14ac:dyDescent="0.3">
      <c r="A18" s="356"/>
    </row>
    <row r="19" spans="1:2" x14ac:dyDescent="0.3">
      <c r="A19" s="356"/>
      <c r="B19" s="16" t="s">
        <v>1187</v>
      </c>
    </row>
    <row r="33" spans="1:15" x14ac:dyDescent="0.3">
      <c r="B33" s="3" t="s">
        <v>359</v>
      </c>
    </row>
    <row r="34" spans="1:15" s="185" customFormat="1" x14ac:dyDescent="0.3">
      <c r="A34" s="401"/>
    </row>
    <row r="35" spans="1:15" x14ac:dyDescent="0.3">
      <c r="A35" s="356"/>
      <c r="B35" s="176" t="s">
        <v>1188</v>
      </c>
    </row>
    <row r="37" spans="1:15" x14ac:dyDescent="0.3">
      <c r="M37" s="146"/>
      <c r="N37" s="355" t="s">
        <v>360</v>
      </c>
      <c r="O37" s="355" t="s">
        <v>892</v>
      </c>
    </row>
    <row r="38" spans="1:15" x14ac:dyDescent="0.3">
      <c r="M38" s="4" t="s">
        <v>288</v>
      </c>
      <c r="N38" s="407">
        <v>235455</v>
      </c>
      <c r="O38" s="407">
        <v>163075</v>
      </c>
    </row>
    <row r="39" spans="1:15" x14ac:dyDescent="0.3">
      <c r="M39" s="4" t="s">
        <v>289</v>
      </c>
      <c r="N39" s="407">
        <v>228665</v>
      </c>
      <c r="O39" s="407">
        <v>158444</v>
      </c>
    </row>
    <row r="40" spans="1:15" x14ac:dyDescent="0.3">
      <c r="M40" s="4" t="s">
        <v>73</v>
      </c>
      <c r="N40" s="407">
        <v>219149</v>
      </c>
      <c r="O40" s="407">
        <v>153854</v>
      </c>
    </row>
    <row r="41" spans="1:15" x14ac:dyDescent="0.3">
      <c r="M41" s="4" t="s">
        <v>290</v>
      </c>
      <c r="N41" s="407">
        <v>211104</v>
      </c>
      <c r="O41" s="407">
        <v>149611</v>
      </c>
    </row>
    <row r="42" spans="1:15" x14ac:dyDescent="0.3">
      <c r="M42" s="4" t="s">
        <v>291</v>
      </c>
      <c r="N42" s="407">
        <v>200391</v>
      </c>
      <c r="O42" s="407">
        <v>148090</v>
      </c>
    </row>
    <row r="43" spans="1:15" x14ac:dyDescent="0.3">
      <c r="M43" s="4" t="s">
        <v>74</v>
      </c>
      <c r="N43" s="407">
        <v>187997</v>
      </c>
      <c r="O43" s="407">
        <v>149727</v>
      </c>
    </row>
    <row r="44" spans="1:15" x14ac:dyDescent="0.3">
      <c r="M44" s="4" t="s">
        <v>292</v>
      </c>
      <c r="N44" s="407">
        <v>182754</v>
      </c>
      <c r="O44" s="407">
        <v>150268</v>
      </c>
    </row>
    <row r="45" spans="1:15" x14ac:dyDescent="0.3">
      <c r="M45" s="4" t="s">
        <v>293</v>
      </c>
      <c r="N45" s="407">
        <v>178253</v>
      </c>
      <c r="O45" s="407">
        <v>148935</v>
      </c>
    </row>
    <row r="46" spans="1:15" x14ac:dyDescent="0.3">
      <c r="M46" s="4" t="s">
        <v>75</v>
      </c>
      <c r="N46" s="407">
        <v>175021</v>
      </c>
      <c r="O46" s="407">
        <v>147803</v>
      </c>
    </row>
    <row r="47" spans="1:15" x14ac:dyDescent="0.3">
      <c r="M47" s="4" t="s">
        <v>294</v>
      </c>
      <c r="N47" s="407">
        <v>167278</v>
      </c>
      <c r="O47" s="407">
        <v>143339</v>
      </c>
    </row>
    <row r="48" spans="1:15" x14ac:dyDescent="0.3">
      <c r="M48" s="4" t="s">
        <v>295</v>
      </c>
      <c r="N48" s="407">
        <v>162087</v>
      </c>
      <c r="O48" s="407">
        <v>139527</v>
      </c>
    </row>
    <row r="49" spans="1:15" x14ac:dyDescent="0.3">
      <c r="M49" s="4" t="s">
        <v>76</v>
      </c>
      <c r="N49" s="407">
        <v>161915</v>
      </c>
      <c r="O49" s="407">
        <v>138198</v>
      </c>
    </row>
    <row r="50" spans="1:15" x14ac:dyDescent="0.3">
      <c r="M50" s="35"/>
      <c r="N50" s="186"/>
      <c r="O50" s="186"/>
    </row>
    <row r="51" spans="1:15" s="35" customFormat="1" x14ac:dyDescent="0.3">
      <c r="A51" s="357"/>
      <c r="M51" s="1"/>
      <c r="N51" s="1"/>
      <c r="O51" s="1"/>
    </row>
    <row r="52" spans="1:15" x14ac:dyDescent="0.3">
      <c r="B52" s="3" t="s">
        <v>359</v>
      </c>
      <c r="O52" s="14"/>
    </row>
    <row r="54" spans="1:15" x14ac:dyDescent="0.3">
      <c r="A54" s="356"/>
      <c r="B54" s="16" t="s">
        <v>1189</v>
      </c>
    </row>
    <row r="55" spans="1:15" x14ac:dyDescent="0.3">
      <c r="M55" s="135"/>
      <c r="N55" s="355" t="s">
        <v>361</v>
      </c>
      <c r="O55" s="355" t="s">
        <v>891</v>
      </c>
    </row>
    <row r="56" spans="1:15" x14ac:dyDescent="0.3">
      <c r="M56" s="148" t="s">
        <v>362</v>
      </c>
      <c r="N56" s="407">
        <v>227541.75</v>
      </c>
      <c r="O56" s="407">
        <v>181703.25000000003</v>
      </c>
    </row>
    <row r="57" spans="1:15" x14ac:dyDescent="0.3">
      <c r="M57" s="148" t="s">
        <v>363</v>
      </c>
      <c r="N57" s="407">
        <v>192505.75</v>
      </c>
      <c r="O57" s="407">
        <v>149239.25</v>
      </c>
    </row>
    <row r="69" spans="1:23" x14ac:dyDescent="0.3">
      <c r="B69" s="3" t="s">
        <v>359</v>
      </c>
    </row>
    <row r="70" spans="1:23" s="187" customFormat="1" x14ac:dyDescent="0.3">
      <c r="A70" s="402"/>
    </row>
    <row r="71" spans="1:23" s="187" customFormat="1" x14ac:dyDescent="0.3">
      <c r="A71" s="356"/>
      <c r="B71" s="177" t="s">
        <v>1190</v>
      </c>
    </row>
    <row r="72" spans="1:23" s="187" customFormat="1" ht="115.5" x14ac:dyDescent="0.3">
      <c r="A72" s="204"/>
      <c r="N72" s="188" t="s">
        <v>891</v>
      </c>
      <c r="O72" s="189" t="s">
        <v>894</v>
      </c>
      <c r="P72" s="189" t="s">
        <v>895</v>
      </c>
      <c r="Q72" s="189" t="s">
        <v>960</v>
      </c>
      <c r="R72" s="189" t="s">
        <v>896</v>
      </c>
      <c r="S72" s="189" t="s">
        <v>366</v>
      </c>
      <c r="T72" s="190"/>
      <c r="U72" s="191"/>
      <c r="V72" s="191"/>
      <c r="W72" s="191"/>
    </row>
    <row r="73" spans="1:23" s="187" customFormat="1" x14ac:dyDescent="0.3">
      <c r="A73" s="204"/>
      <c r="N73" s="408" t="s">
        <v>117</v>
      </c>
      <c r="O73" s="193">
        <v>11173.25</v>
      </c>
      <c r="P73" s="194">
        <v>10118.416666666666</v>
      </c>
      <c r="Q73" s="195">
        <v>3.181666666666666E-2</v>
      </c>
      <c r="R73" s="195">
        <v>2.8825E-2</v>
      </c>
      <c r="S73" s="196">
        <v>351136</v>
      </c>
      <c r="T73" s="197"/>
      <c r="U73" s="197"/>
      <c r="V73" s="197"/>
      <c r="W73" s="198"/>
    </row>
    <row r="74" spans="1:23" s="187" customFormat="1" x14ac:dyDescent="0.3">
      <c r="A74" s="204"/>
      <c r="N74" s="408" t="s">
        <v>118</v>
      </c>
      <c r="O74" s="193">
        <v>9330.5833333333339</v>
      </c>
      <c r="P74" s="194">
        <v>7345.583333333333</v>
      </c>
      <c r="Q74" s="195">
        <v>3.2016666666666665E-2</v>
      </c>
      <c r="R74" s="195">
        <v>2.5191666666666664E-2</v>
      </c>
      <c r="S74" s="196">
        <v>287515</v>
      </c>
      <c r="T74" s="197"/>
      <c r="U74" s="197"/>
      <c r="V74" s="197"/>
      <c r="W74" s="198"/>
    </row>
    <row r="75" spans="1:23" s="187" customFormat="1" x14ac:dyDescent="0.3">
      <c r="A75" s="204"/>
      <c r="N75" s="408" t="s">
        <v>119</v>
      </c>
      <c r="O75" s="193">
        <v>11861.666666666666</v>
      </c>
      <c r="P75" s="194">
        <v>9570.8333333333339</v>
      </c>
      <c r="Q75" s="195">
        <v>3.9066666666666666E-2</v>
      </c>
      <c r="R75" s="195">
        <v>3.1516666666666665E-2</v>
      </c>
      <c r="S75" s="196">
        <v>303538</v>
      </c>
      <c r="T75" s="197"/>
      <c r="U75" s="197"/>
      <c r="V75" s="197"/>
      <c r="W75" s="198"/>
    </row>
    <row r="76" spans="1:23" s="187" customFormat="1" x14ac:dyDescent="0.3">
      <c r="A76" s="204"/>
      <c r="N76" s="408" t="s">
        <v>120</v>
      </c>
      <c r="O76" s="193">
        <v>16063.166666666666</v>
      </c>
      <c r="P76" s="194">
        <v>12213.083333333334</v>
      </c>
      <c r="Q76" s="195">
        <v>4.6224999999999995E-2</v>
      </c>
      <c r="R76" s="195">
        <v>3.5158333333333333E-2</v>
      </c>
      <c r="S76" s="196">
        <v>344510</v>
      </c>
      <c r="T76" s="197"/>
      <c r="U76" s="197"/>
      <c r="V76" s="197"/>
      <c r="W76" s="198"/>
    </row>
    <row r="77" spans="1:23" s="187" customFormat="1" x14ac:dyDescent="0.3">
      <c r="A77" s="204"/>
      <c r="N77" s="408" t="s">
        <v>121</v>
      </c>
      <c r="O77" s="193">
        <v>17418.333333333332</v>
      </c>
      <c r="P77" s="194">
        <v>14403.25</v>
      </c>
      <c r="Q77" s="195">
        <v>5.0858333333333325E-2</v>
      </c>
      <c r="R77" s="195">
        <v>4.2058333333333336E-2</v>
      </c>
      <c r="S77" s="196">
        <v>341019</v>
      </c>
      <c r="T77" s="197"/>
      <c r="U77" s="197"/>
      <c r="V77" s="197"/>
      <c r="W77" s="198"/>
    </row>
    <row r="78" spans="1:23" s="187" customFormat="1" x14ac:dyDescent="0.3">
      <c r="A78" s="204"/>
      <c r="N78" s="408" t="s">
        <v>123</v>
      </c>
      <c r="O78" s="193">
        <v>31751</v>
      </c>
      <c r="P78" s="194">
        <v>25418.166666666668</v>
      </c>
      <c r="Q78" s="195">
        <v>9.4616666666666654E-2</v>
      </c>
      <c r="R78" s="195">
        <v>7.5725000000000001E-2</v>
      </c>
      <c r="S78" s="196">
        <v>333782</v>
      </c>
      <c r="T78" s="197"/>
      <c r="U78" s="197"/>
      <c r="V78" s="197"/>
      <c r="W78" s="198"/>
    </row>
    <row r="79" spans="1:23" s="187" customFormat="1" x14ac:dyDescent="0.3">
      <c r="A79" s="204"/>
      <c r="N79" s="408" t="s">
        <v>124</v>
      </c>
      <c r="O79" s="193">
        <v>43873.583333333336</v>
      </c>
      <c r="P79" s="194">
        <v>36596.166666666664</v>
      </c>
      <c r="Q79" s="23">
        <v>0.10905833333333334</v>
      </c>
      <c r="R79" s="195">
        <v>9.0899999999999995E-2</v>
      </c>
      <c r="S79" s="196">
        <v>399025</v>
      </c>
      <c r="T79" s="197"/>
      <c r="U79" s="197"/>
      <c r="V79" s="197"/>
      <c r="W79" s="198"/>
    </row>
    <row r="80" spans="1:23" s="187" customFormat="1" x14ac:dyDescent="0.3">
      <c r="A80" s="204"/>
      <c r="N80" s="408" t="s">
        <v>125</v>
      </c>
      <c r="O80" s="193">
        <v>40231.666666666664</v>
      </c>
      <c r="P80" s="194">
        <v>33573.75</v>
      </c>
      <c r="Q80" s="195">
        <v>0.10556666666666667</v>
      </c>
      <c r="R80" s="195">
        <v>8.8100000000000012E-2</v>
      </c>
      <c r="S80" s="196">
        <v>380680</v>
      </c>
      <c r="T80" s="197"/>
      <c r="U80" s="197"/>
      <c r="V80" s="197"/>
      <c r="W80" s="198"/>
    </row>
    <row r="81" spans="1:23" s="187" customFormat="1" x14ac:dyDescent="0.3">
      <c r="A81" s="204"/>
      <c r="N81" s="408" t="s">
        <v>367</v>
      </c>
      <c r="O81" s="194">
        <f>SUM(O73:O80)</f>
        <v>181703.25</v>
      </c>
      <c r="P81" s="194">
        <f>SUM(P73:P80)</f>
        <v>149239.25</v>
      </c>
      <c r="Q81" s="195">
        <v>6.5941666666666648E-2</v>
      </c>
      <c r="R81" s="141">
        <v>5.4166666666666675E-2</v>
      </c>
      <c r="S81" s="199">
        <f>SUM(S73:S80)</f>
        <v>2741205</v>
      </c>
      <c r="T81" s="197"/>
      <c r="U81" s="197"/>
      <c r="V81" s="197"/>
      <c r="W81" s="198"/>
    </row>
    <row r="82" spans="1:23" s="187" customFormat="1" x14ac:dyDescent="0.3">
      <c r="A82" s="204"/>
      <c r="Q82" s="200"/>
    </row>
    <row r="83" spans="1:23" s="187" customFormat="1" x14ac:dyDescent="0.3">
      <c r="A83" s="204"/>
      <c r="O83" s="201"/>
      <c r="P83" s="201"/>
      <c r="Q83" s="197"/>
      <c r="R83" s="197"/>
    </row>
    <row r="84" spans="1:23" s="187" customFormat="1" x14ac:dyDescent="0.3">
      <c r="A84" s="204"/>
      <c r="O84" s="201"/>
      <c r="P84" s="201"/>
      <c r="Q84" s="197"/>
      <c r="R84" s="197"/>
    </row>
    <row r="85" spans="1:23" s="187" customFormat="1" x14ac:dyDescent="0.3">
      <c r="A85" s="204"/>
      <c r="O85" s="201"/>
      <c r="P85" s="201"/>
      <c r="Q85" s="197"/>
      <c r="R85" s="197"/>
    </row>
    <row r="86" spans="1:23" s="187" customFormat="1" x14ac:dyDescent="0.3">
      <c r="A86" s="204"/>
      <c r="N86" s="202"/>
      <c r="O86" s="201"/>
      <c r="P86" s="201"/>
      <c r="Q86" s="197"/>
      <c r="R86" s="197"/>
      <c r="S86" s="202"/>
      <c r="T86" s="202"/>
    </row>
    <row r="87" spans="1:23" s="187" customFormat="1" x14ac:dyDescent="0.3">
      <c r="A87" s="204"/>
      <c r="N87" s="202"/>
      <c r="O87" s="201"/>
      <c r="P87" s="201"/>
      <c r="Q87" s="197"/>
      <c r="R87" s="197"/>
      <c r="S87" s="202"/>
      <c r="T87" s="202"/>
    </row>
    <row r="88" spans="1:23" s="187" customFormat="1" x14ac:dyDescent="0.3">
      <c r="A88" s="204"/>
      <c r="B88" s="142" t="s">
        <v>359</v>
      </c>
      <c r="N88" s="202"/>
      <c r="O88" s="201"/>
      <c r="P88" s="201"/>
      <c r="Q88" s="197"/>
      <c r="R88" s="197"/>
      <c r="S88" s="202"/>
      <c r="T88" s="202"/>
    </row>
    <row r="90" spans="1:23" x14ac:dyDescent="0.3">
      <c r="A90" s="356"/>
      <c r="B90" s="16" t="s">
        <v>893</v>
      </c>
    </row>
    <row r="91" spans="1:23" x14ac:dyDescent="0.3">
      <c r="N91" s="4"/>
      <c r="O91" s="409" t="s">
        <v>361</v>
      </c>
      <c r="P91" s="409" t="s">
        <v>891</v>
      </c>
    </row>
    <row r="92" spans="1:23" x14ac:dyDescent="0.3">
      <c r="N92" s="411" t="s">
        <v>364</v>
      </c>
      <c r="O92" s="410">
        <v>7.0625</v>
      </c>
      <c r="P92" s="410">
        <v>5.4166666666666679</v>
      </c>
    </row>
    <row r="93" spans="1:23" ht="31.5" customHeight="1" x14ac:dyDescent="0.3">
      <c r="N93" s="140" t="s">
        <v>365</v>
      </c>
      <c r="O93" s="410">
        <v>8.3483333333333345</v>
      </c>
      <c r="P93" s="410">
        <v>6.5941666666666654</v>
      </c>
    </row>
    <row r="105" spans="1:25" x14ac:dyDescent="0.3">
      <c r="B105" s="3" t="s">
        <v>359</v>
      </c>
    </row>
    <row r="106" spans="1:25" s="187" customFormat="1" x14ac:dyDescent="0.3">
      <c r="A106" s="356"/>
      <c r="N106" s="202"/>
      <c r="O106" s="201"/>
      <c r="P106" s="201"/>
      <c r="Q106" s="197"/>
      <c r="R106" s="197"/>
      <c r="S106" s="202"/>
      <c r="T106" s="202"/>
      <c r="U106" s="202"/>
      <c r="V106" s="202"/>
      <c r="W106" s="202"/>
      <c r="X106" s="202"/>
      <c r="Y106" s="197"/>
    </row>
    <row r="107" spans="1:25" s="187" customFormat="1" x14ac:dyDescent="0.3">
      <c r="A107" s="356"/>
      <c r="B107" s="177" t="s">
        <v>1191</v>
      </c>
      <c r="N107" s="202"/>
      <c r="O107" s="201"/>
      <c r="P107" s="201"/>
      <c r="Q107" s="197"/>
      <c r="R107" s="197"/>
      <c r="S107" s="202"/>
      <c r="T107" s="202"/>
      <c r="U107" s="202"/>
      <c r="V107" s="202"/>
      <c r="W107" s="202"/>
      <c r="X107" s="202"/>
      <c r="Y107" s="197"/>
    </row>
    <row r="108" spans="1:25" s="187" customFormat="1" x14ac:dyDescent="0.3">
      <c r="A108" s="204"/>
    </row>
    <row r="109" spans="1:25" s="187" customFormat="1" x14ac:dyDescent="0.3">
      <c r="A109" s="204"/>
      <c r="N109" s="4"/>
      <c r="O109" s="203" t="s">
        <v>368</v>
      </c>
      <c r="P109" s="203" t="s">
        <v>369</v>
      </c>
      <c r="Q109" s="203" t="s">
        <v>370</v>
      </c>
      <c r="R109" s="203" t="s">
        <v>371</v>
      </c>
      <c r="S109" s="203" t="s">
        <v>372</v>
      </c>
    </row>
    <row r="110" spans="1:25" s="187" customFormat="1" x14ac:dyDescent="0.3">
      <c r="A110" s="204"/>
      <c r="N110" s="192" t="s">
        <v>117</v>
      </c>
      <c r="O110" s="23">
        <v>9.8315172398362155E-2</v>
      </c>
      <c r="P110" s="23">
        <v>0.16311279171234869</v>
      </c>
      <c r="Q110" s="23">
        <v>7.912499347399668E-2</v>
      </c>
      <c r="R110" s="23">
        <v>0.29421460482253003</v>
      </c>
      <c r="S110" s="23">
        <v>0.3608096719098442</v>
      </c>
    </row>
    <row r="111" spans="1:25" s="187" customFormat="1" x14ac:dyDescent="0.3">
      <c r="A111" s="204"/>
      <c r="N111" s="192" t="s">
        <v>118</v>
      </c>
      <c r="O111" s="23">
        <v>0.19376244786410282</v>
      </c>
      <c r="P111" s="23">
        <v>0.29990979485026836</v>
      </c>
      <c r="Q111" s="23">
        <v>4.9836112425982654E-2</v>
      </c>
      <c r="R111" s="23">
        <v>0.28779908365857793</v>
      </c>
      <c r="S111" s="23">
        <v>0.16796020255968275</v>
      </c>
    </row>
    <row r="112" spans="1:25" s="187" customFormat="1" x14ac:dyDescent="0.3">
      <c r="A112" s="204"/>
      <c r="N112" s="192" t="s">
        <v>119</v>
      </c>
      <c r="O112" s="23">
        <v>0.13271041169031897</v>
      </c>
      <c r="P112" s="23">
        <v>0.32068989742869186</v>
      </c>
      <c r="Q112" s="23">
        <v>4.0466488689054378E-2</v>
      </c>
      <c r="R112" s="23">
        <v>0.32541801320781227</v>
      </c>
      <c r="S112" s="23">
        <v>0.18040606997330336</v>
      </c>
    </row>
    <row r="113" spans="1:35" s="187" customFormat="1" x14ac:dyDescent="0.3">
      <c r="A113" s="204"/>
      <c r="N113" s="192" t="s">
        <v>120</v>
      </c>
      <c r="O113" s="23">
        <v>0.21679515247097397</v>
      </c>
      <c r="P113" s="23">
        <v>0.30892621836707168</v>
      </c>
      <c r="Q113" s="23">
        <v>4.6643978460037976E-2</v>
      </c>
      <c r="R113" s="23">
        <v>0.27958372674545284</v>
      </c>
      <c r="S113" s="23">
        <v>0.14658276180495752</v>
      </c>
    </row>
    <row r="114" spans="1:35" s="187" customFormat="1" x14ac:dyDescent="0.3">
      <c r="A114" s="204"/>
      <c r="N114" s="192" t="s">
        <v>121</v>
      </c>
      <c r="O114" s="23">
        <v>0.15677447134245528</v>
      </c>
      <c r="P114" s="23">
        <v>0.32926035786049185</v>
      </c>
      <c r="Q114" s="23">
        <v>4.3373839823940295E-2</v>
      </c>
      <c r="R114" s="23">
        <v>0.30575064587120854</v>
      </c>
      <c r="S114" s="23">
        <v>0.1611855324849297</v>
      </c>
    </row>
    <row r="115" spans="1:35" s="187" customFormat="1" x14ac:dyDescent="0.3">
      <c r="A115" s="204"/>
      <c r="N115" s="192" t="s">
        <v>123</v>
      </c>
      <c r="O115" s="23">
        <v>0.40314740743073713</v>
      </c>
      <c r="P115" s="23">
        <v>0.27319874439650199</v>
      </c>
      <c r="Q115" s="23">
        <v>3.112762852613566E-2</v>
      </c>
      <c r="R115" s="23">
        <v>0.21594332986887554</v>
      </c>
      <c r="S115" s="23">
        <v>7.5181359117298147E-2</v>
      </c>
    </row>
    <row r="116" spans="1:35" s="187" customFormat="1" x14ac:dyDescent="0.3">
      <c r="A116" s="204"/>
      <c r="N116" s="192" t="s">
        <v>124</v>
      </c>
      <c r="O116" s="23">
        <v>0.43410138598967113</v>
      </c>
      <c r="P116" s="23">
        <v>0.2451190256855397</v>
      </c>
      <c r="Q116" s="23">
        <v>2.4619978232915403E-2</v>
      </c>
      <c r="R116" s="23">
        <v>0.20293912623959365</v>
      </c>
      <c r="S116" s="23">
        <v>9.2039059190895042E-2</v>
      </c>
    </row>
    <row r="117" spans="1:35" s="187" customFormat="1" x14ac:dyDescent="0.3">
      <c r="A117" s="204"/>
      <c r="N117" s="192" t="s">
        <v>125</v>
      </c>
      <c r="O117" s="23">
        <v>0.42845188284518826</v>
      </c>
      <c r="P117" s="23">
        <v>0.24894568954803431</v>
      </c>
      <c r="Q117" s="23">
        <v>3.4264054020464813E-2</v>
      </c>
      <c r="R117" s="23">
        <v>0.20006835411574631</v>
      </c>
      <c r="S117" s="23">
        <v>8.7787397986660604E-2</v>
      </c>
    </row>
    <row r="118" spans="1:35" s="187" customFormat="1" x14ac:dyDescent="0.3">
      <c r="A118" s="204"/>
      <c r="N118" s="192" t="s">
        <v>367</v>
      </c>
      <c r="O118" s="23">
        <v>0.32898145740376133</v>
      </c>
      <c r="P118" s="23">
        <v>0.26728379009914971</v>
      </c>
      <c r="Q118" s="23">
        <v>3.7318173083493736E-2</v>
      </c>
      <c r="R118" s="23">
        <v>0.23917293719292307</v>
      </c>
      <c r="S118" s="23">
        <v>0.12579668589673915</v>
      </c>
    </row>
    <row r="119" spans="1:35" s="187" customFormat="1" x14ac:dyDescent="0.3">
      <c r="A119" s="204"/>
    </row>
    <row r="120" spans="1:35" s="187" customFormat="1" x14ac:dyDescent="0.3">
      <c r="A120" s="204"/>
      <c r="V120" s="204"/>
    </row>
    <row r="121" spans="1:35" s="187" customFormat="1" x14ac:dyDescent="0.3">
      <c r="A121" s="204"/>
      <c r="P121" s="202"/>
      <c r="Q121" s="202"/>
      <c r="R121" s="202"/>
      <c r="S121" s="202"/>
      <c r="T121" s="202"/>
      <c r="U121" s="202"/>
      <c r="V121" s="202"/>
      <c r="AE121" s="197"/>
      <c r="AF121" s="197"/>
      <c r="AG121" s="197"/>
      <c r="AH121" s="197"/>
      <c r="AI121" s="197"/>
    </row>
    <row r="122" spans="1:35" s="187" customFormat="1" x14ac:dyDescent="0.3">
      <c r="A122" s="204"/>
      <c r="P122" s="202"/>
      <c r="Q122" s="202"/>
      <c r="R122" s="202"/>
      <c r="S122" s="202"/>
      <c r="T122" s="202"/>
      <c r="U122" s="202"/>
      <c r="V122" s="202"/>
      <c r="AE122" s="197"/>
      <c r="AF122" s="197"/>
      <c r="AG122" s="197"/>
      <c r="AH122" s="197"/>
      <c r="AI122" s="197"/>
    </row>
    <row r="123" spans="1:35" s="187" customFormat="1" x14ac:dyDescent="0.3">
      <c r="A123" s="204"/>
      <c r="P123" s="202"/>
      <c r="Q123" s="202"/>
      <c r="R123" s="202"/>
      <c r="S123" s="202"/>
      <c r="T123" s="202"/>
      <c r="U123" s="202"/>
      <c r="V123" s="202"/>
      <c r="AE123" s="197"/>
      <c r="AF123" s="197"/>
      <c r="AG123" s="197"/>
      <c r="AH123" s="197"/>
      <c r="AI123" s="197"/>
    </row>
    <row r="124" spans="1:35" s="187" customFormat="1" x14ac:dyDescent="0.3">
      <c r="A124" s="204"/>
      <c r="P124" s="202"/>
      <c r="Q124" s="202"/>
      <c r="R124" s="202"/>
      <c r="S124" s="202"/>
      <c r="T124" s="202"/>
      <c r="U124" s="202"/>
      <c r="V124" s="202"/>
      <c r="AE124" s="197"/>
      <c r="AF124" s="197"/>
      <c r="AG124" s="197"/>
      <c r="AH124" s="197"/>
      <c r="AI124" s="197"/>
    </row>
    <row r="125" spans="1:35" s="187" customFormat="1" x14ac:dyDescent="0.3">
      <c r="A125" s="204"/>
      <c r="P125" s="202"/>
      <c r="Q125" s="202"/>
      <c r="R125" s="202"/>
      <c r="S125" s="202"/>
      <c r="T125" s="202"/>
      <c r="U125" s="202"/>
      <c r="V125" s="202"/>
      <c r="AE125" s="197"/>
      <c r="AF125" s="197"/>
      <c r="AG125" s="197"/>
      <c r="AH125" s="197"/>
      <c r="AI125" s="197"/>
    </row>
    <row r="126" spans="1:35" s="187" customFormat="1" x14ac:dyDescent="0.3">
      <c r="A126" s="204"/>
      <c r="B126" s="142" t="s">
        <v>359</v>
      </c>
      <c r="P126" s="202"/>
      <c r="Q126" s="202"/>
      <c r="R126" s="202"/>
      <c r="S126" s="202"/>
      <c r="T126" s="202"/>
      <c r="U126" s="202"/>
      <c r="V126" s="202"/>
      <c r="AE126" s="197"/>
      <c r="AF126" s="197"/>
      <c r="AG126" s="197"/>
      <c r="AH126" s="197"/>
      <c r="AI126" s="197"/>
    </row>
    <row r="127" spans="1:35" s="187" customFormat="1" x14ac:dyDescent="0.3">
      <c r="A127" s="204"/>
      <c r="B127" s="142" t="s">
        <v>1051</v>
      </c>
      <c r="P127" s="202"/>
      <c r="Q127" s="202"/>
      <c r="R127" s="202"/>
      <c r="S127" s="202"/>
      <c r="T127" s="202"/>
      <c r="U127" s="202"/>
      <c r="V127" s="202"/>
      <c r="AE127" s="197"/>
      <c r="AF127" s="197"/>
      <c r="AG127" s="197"/>
      <c r="AH127" s="197"/>
      <c r="AI127" s="197"/>
    </row>
    <row r="128" spans="1:35" s="187" customFormat="1" x14ac:dyDescent="0.3">
      <c r="A128" s="204"/>
      <c r="B128" s="207" t="s">
        <v>426</v>
      </c>
      <c r="P128" s="202"/>
      <c r="Q128" s="202"/>
      <c r="R128" s="202"/>
      <c r="S128" s="202"/>
      <c r="T128" s="202"/>
      <c r="U128" s="202"/>
      <c r="V128" s="202"/>
      <c r="AE128" s="197"/>
      <c r="AF128" s="197"/>
      <c r="AG128" s="197"/>
      <c r="AH128" s="197"/>
      <c r="AI128" s="197"/>
    </row>
    <row r="129" spans="1:35" s="187" customFormat="1" x14ac:dyDescent="0.3">
      <c r="A129" s="204"/>
      <c r="B129" s="207" t="s">
        <v>415</v>
      </c>
      <c r="P129" s="202"/>
      <c r="Q129" s="202"/>
      <c r="R129" s="202"/>
      <c r="S129" s="202"/>
      <c r="T129" s="202"/>
      <c r="U129" s="202"/>
      <c r="V129" s="202"/>
      <c r="AE129" s="197"/>
      <c r="AF129" s="197"/>
      <c r="AG129" s="197"/>
      <c r="AH129" s="197"/>
      <c r="AI129" s="197"/>
    </row>
    <row r="130" spans="1:35" s="187" customFormat="1" x14ac:dyDescent="0.3">
      <c r="A130" s="204"/>
      <c r="B130" s="207" t="s">
        <v>416</v>
      </c>
      <c r="P130" s="202"/>
      <c r="Q130" s="202"/>
      <c r="R130" s="202"/>
      <c r="S130" s="202"/>
      <c r="T130" s="202"/>
      <c r="U130" s="202"/>
      <c r="V130" s="202"/>
      <c r="AE130" s="197"/>
      <c r="AF130" s="197"/>
      <c r="AG130" s="197"/>
      <c r="AH130" s="197"/>
      <c r="AI130" s="197"/>
    </row>
    <row r="131" spans="1:35" s="187" customFormat="1" x14ac:dyDescent="0.3">
      <c r="A131" s="204"/>
      <c r="B131" s="207" t="s">
        <v>417</v>
      </c>
      <c r="P131" s="205"/>
      <c r="Q131" s="205"/>
      <c r="R131" s="205"/>
      <c r="S131" s="205"/>
      <c r="T131" s="205"/>
      <c r="U131" s="205"/>
      <c r="V131" s="205"/>
      <c r="W131" s="205"/>
      <c r="X131" s="205"/>
      <c r="Y131" s="205"/>
      <c r="Z131" s="205"/>
    </row>
    <row r="132" spans="1:35" s="187" customFormat="1" x14ac:dyDescent="0.3">
      <c r="A132" s="204"/>
      <c r="B132" s="207" t="s">
        <v>418</v>
      </c>
      <c r="P132" s="205"/>
      <c r="Q132" s="205"/>
      <c r="R132" s="205"/>
      <c r="S132" s="205"/>
      <c r="T132" s="205"/>
      <c r="U132" s="205"/>
      <c r="V132" s="205"/>
      <c r="W132" s="205"/>
      <c r="X132" s="205"/>
      <c r="Y132" s="205"/>
      <c r="Z132" s="205"/>
    </row>
    <row r="133" spans="1:35" s="187" customFormat="1" x14ac:dyDescent="0.3">
      <c r="A133" s="204"/>
      <c r="B133" s="207" t="s">
        <v>419</v>
      </c>
      <c r="P133" s="205"/>
      <c r="Q133" s="205"/>
      <c r="R133" s="205"/>
      <c r="S133" s="205"/>
      <c r="T133" s="205"/>
      <c r="U133" s="205"/>
      <c r="V133" s="205"/>
      <c r="W133" s="205"/>
      <c r="X133" s="205"/>
      <c r="Y133" s="205"/>
      <c r="Z133" s="205"/>
    </row>
    <row r="134" spans="1:35" s="187" customFormat="1" x14ac:dyDescent="0.3">
      <c r="A134" s="204"/>
      <c r="B134" s="207" t="s">
        <v>420</v>
      </c>
      <c r="P134" s="205"/>
      <c r="Q134" s="205"/>
      <c r="R134" s="205"/>
      <c r="S134" s="205"/>
      <c r="T134" s="205"/>
      <c r="U134" s="205"/>
      <c r="V134" s="205"/>
      <c r="W134" s="205"/>
      <c r="X134" s="205"/>
      <c r="Y134" s="205"/>
      <c r="Z134" s="205"/>
    </row>
    <row r="135" spans="1:35" s="187" customFormat="1" x14ac:dyDescent="0.3">
      <c r="A135" s="204"/>
      <c r="B135" s="207" t="s">
        <v>421</v>
      </c>
      <c r="P135" s="205"/>
      <c r="Q135" s="205"/>
      <c r="R135" s="205"/>
      <c r="S135" s="205"/>
      <c r="T135" s="205"/>
      <c r="U135" s="205"/>
      <c r="V135" s="205"/>
      <c r="W135" s="205"/>
      <c r="X135" s="205"/>
      <c r="Y135" s="205"/>
      <c r="Z135" s="205"/>
    </row>
    <row r="136" spans="1:35" s="187" customFormat="1" x14ac:dyDescent="0.3">
      <c r="A136" s="204"/>
      <c r="B136" s="207" t="s">
        <v>422</v>
      </c>
      <c r="P136" s="205"/>
      <c r="Q136" s="205"/>
      <c r="R136" s="205"/>
      <c r="S136" s="205"/>
      <c r="T136" s="205"/>
      <c r="U136" s="205"/>
      <c r="V136" s="205"/>
      <c r="W136" s="205"/>
      <c r="X136" s="205"/>
      <c r="Y136" s="205"/>
      <c r="Z136" s="205"/>
    </row>
    <row r="137" spans="1:35" s="187" customFormat="1" x14ac:dyDescent="0.3">
      <c r="A137" s="204"/>
      <c r="B137" s="142" t="s">
        <v>423</v>
      </c>
      <c r="P137" s="205"/>
      <c r="Q137" s="205"/>
      <c r="R137" s="205"/>
      <c r="S137" s="205"/>
      <c r="T137" s="205"/>
      <c r="U137" s="205"/>
      <c r="V137" s="205"/>
      <c r="W137" s="205"/>
      <c r="X137" s="205"/>
      <c r="Y137" s="205"/>
      <c r="Z137" s="205"/>
    </row>
    <row r="138" spans="1:35" s="187" customFormat="1" x14ac:dyDescent="0.3">
      <c r="A138" s="204"/>
      <c r="B138" s="142" t="s">
        <v>424</v>
      </c>
      <c r="P138" s="205"/>
      <c r="Q138" s="205"/>
      <c r="R138" s="205"/>
      <c r="S138" s="205"/>
      <c r="T138" s="205"/>
      <c r="U138" s="205"/>
      <c r="V138" s="205"/>
      <c r="W138" s="205"/>
      <c r="X138" s="205"/>
      <c r="Y138" s="205"/>
      <c r="Z138" s="205"/>
    </row>
    <row r="139" spans="1:35" x14ac:dyDescent="0.3">
      <c r="B139" s="142" t="s">
        <v>425</v>
      </c>
    </row>
    <row r="140" spans="1:35" x14ac:dyDescent="0.3">
      <c r="A140" s="301"/>
    </row>
    <row r="141" spans="1:35" ht="17.25" thickBot="1" x14ac:dyDescent="0.35">
      <c r="A141" s="356"/>
      <c r="B141" s="8" t="s">
        <v>1192</v>
      </c>
    </row>
    <row r="142" spans="1:35" ht="17.25" thickBot="1" x14ac:dyDescent="0.35">
      <c r="B142" s="212" t="s">
        <v>375</v>
      </c>
      <c r="C142" s="500" t="s">
        <v>286</v>
      </c>
      <c r="D142" s="500"/>
      <c r="E142" s="500"/>
      <c r="F142" s="500"/>
      <c r="G142" s="500"/>
      <c r="H142" s="500"/>
      <c r="I142" s="500"/>
      <c r="J142" s="500"/>
      <c r="K142" s="501"/>
    </row>
    <row r="143" spans="1:35" ht="17.25" thickBot="1" x14ac:dyDescent="0.35">
      <c r="B143" s="213" t="s">
        <v>376</v>
      </c>
      <c r="C143" s="214" t="s">
        <v>377</v>
      </c>
      <c r="D143" s="214" t="s">
        <v>378</v>
      </c>
      <c r="E143" s="214" t="s">
        <v>379</v>
      </c>
      <c r="F143" s="214" t="s">
        <v>380</v>
      </c>
      <c r="G143" s="214" t="s">
        <v>381</v>
      </c>
      <c r="H143" s="214" t="s">
        <v>382</v>
      </c>
      <c r="I143" s="214" t="s">
        <v>383</v>
      </c>
      <c r="J143" s="214" t="s">
        <v>384</v>
      </c>
      <c r="K143" s="215" t="s">
        <v>385</v>
      </c>
    </row>
    <row r="144" spans="1:35" ht="17.25" thickBot="1" x14ac:dyDescent="0.35">
      <c r="B144" s="209" t="s">
        <v>277</v>
      </c>
      <c r="C144" s="219">
        <v>8.8800000000000008</v>
      </c>
      <c r="D144" s="220">
        <v>12.69</v>
      </c>
      <c r="E144" s="220">
        <v>13.75</v>
      </c>
      <c r="F144" s="220">
        <v>15.82</v>
      </c>
      <c r="G144" s="220">
        <v>13.52</v>
      </c>
      <c r="H144" s="220">
        <v>9.2899999999999991</v>
      </c>
      <c r="I144" s="220">
        <v>9.14</v>
      </c>
      <c r="J144" s="220">
        <v>11.09</v>
      </c>
      <c r="K144" s="220">
        <v>5.81</v>
      </c>
    </row>
    <row r="145" spans="1:15" ht="17.25" thickBot="1" x14ac:dyDescent="0.35">
      <c r="B145" s="209" t="s">
        <v>278</v>
      </c>
      <c r="C145" s="218">
        <v>12.52</v>
      </c>
      <c r="D145" s="210">
        <v>11.99</v>
      </c>
      <c r="E145" s="210">
        <v>12.24</v>
      </c>
      <c r="F145" s="210">
        <v>12.93</v>
      </c>
      <c r="G145" s="210">
        <v>11.92</v>
      </c>
      <c r="H145" s="210">
        <v>9.59</v>
      </c>
      <c r="I145" s="210">
        <v>10.62</v>
      </c>
      <c r="J145" s="210">
        <v>12.54</v>
      </c>
      <c r="K145" s="210">
        <v>5.64</v>
      </c>
    </row>
    <row r="146" spans="1:15" ht="17.25" thickBot="1" x14ac:dyDescent="0.35">
      <c r="B146" s="209" t="s">
        <v>279</v>
      </c>
      <c r="C146" s="218">
        <v>12.23</v>
      </c>
      <c r="D146" s="210">
        <v>12.06</v>
      </c>
      <c r="E146" s="210">
        <v>11.9</v>
      </c>
      <c r="F146" s="210">
        <v>11.45</v>
      </c>
      <c r="G146" s="210">
        <v>10.98</v>
      </c>
      <c r="H146" s="210">
        <v>9.43</v>
      </c>
      <c r="I146" s="210">
        <v>11.41</v>
      </c>
      <c r="J146" s="210">
        <v>13.82</v>
      </c>
      <c r="K146" s="210">
        <v>6.72</v>
      </c>
    </row>
    <row r="147" spans="1:15" ht="17.25" thickBot="1" x14ac:dyDescent="0.35">
      <c r="B147" s="209" t="s">
        <v>280</v>
      </c>
      <c r="C147" s="218">
        <v>10.79</v>
      </c>
      <c r="D147" s="210">
        <v>10.220000000000001</v>
      </c>
      <c r="E147" s="210">
        <v>10.57</v>
      </c>
      <c r="F147" s="210">
        <v>11.77</v>
      </c>
      <c r="G147" s="210">
        <v>12.24</v>
      </c>
      <c r="H147" s="210">
        <v>10.44</v>
      </c>
      <c r="I147" s="210">
        <v>12.2</v>
      </c>
      <c r="J147" s="210">
        <v>15.24</v>
      </c>
      <c r="K147" s="210">
        <v>6.52</v>
      </c>
    </row>
    <row r="148" spans="1:15" ht="17.25" thickBot="1" x14ac:dyDescent="0.35">
      <c r="B148" s="209" t="s">
        <v>281</v>
      </c>
      <c r="C148" s="218">
        <v>13.98</v>
      </c>
      <c r="D148" s="210">
        <v>12.37</v>
      </c>
      <c r="E148" s="210">
        <v>10.97</v>
      </c>
      <c r="F148" s="210">
        <v>10.57</v>
      </c>
      <c r="G148" s="210">
        <v>10.6</v>
      </c>
      <c r="H148" s="210">
        <v>10.53</v>
      </c>
      <c r="I148" s="210">
        <v>11.58</v>
      </c>
      <c r="J148" s="210">
        <v>13.77</v>
      </c>
      <c r="K148" s="210">
        <v>5.63</v>
      </c>
    </row>
    <row r="149" spans="1:15" ht="17.25" thickBot="1" x14ac:dyDescent="0.35">
      <c r="B149" s="209" t="s">
        <v>282</v>
      </c>
      <c r="C149" s="218">
        <v>10.91</v>
      </c>
      <c r="D149" s="210">
        <v>10.09</v>
      </c>
      <c r="E149" s="210">
        <v>11.17</v>
      </c>
      <c r="F149" s="210">
        <v>11.49</v>
      </c>
      <c r="G149" s="210">
        <v>12.76</v>
      </c>
      <c r="H149" s="210">
        <v>10.92</v>
      </c>
      <c r="I149" s="210">
        <v>12.98</v>
      </c>
      <c r="J149" s="210">
        <v>14.65</v>
      </c>
      <c r="K149" s="210">
        <v>5.01</v>
      </c>
    </row>
    <row r="150" spans="1:15" ht="17.25" thickBot="1" x14ac:dyDescent="0.35">
      <c r="B150" s="209" t="s">
        <v>283</v>
      </c>
      <c r="C150" s="218">
        <v>15.73</v>
      </c>
      <c r="D150" s="210">
        <v>12.04</v>
      </c>
      <c r="E150" s="210">
        <v>12.03</v>
      </c>
      <c r="F150" s="210">
        <v>12.11</v>
      </c>
      <c r="G150" s="210">
        <v>11.83</v>
      </c>
      <c r="H150" s="210">
        <v>10.71</v>
      </c>
      <c r="I150" s="210">
        <v>10.78</v>
      </c>
      <c r="J150" s="210">
        <v>11.27</v>
      </c>
      <c r="K150" s="210">
        <v>3.5</v>
      </c>
    </row>
    <row r="151" spans="1:15" ht="17.25" thickBot="1" x14ac:dyDescent="0.35">
      <c r="B151" s="209" t="s">
        <v>284</v>
      </c>
      <c r="C151" s="218">
        <v>12.66</v>
      </c>
      <c r="D151" s="210">
        <v>11.14</v>
      </c>
      <c r="E151" s="210">
        <v>11.68</v>
      </c>
      <c r="F151" s="210">
        <v>12.13</v>
      </c>
      <c r="G151" s="210">
        <v>12.42</v>
      </c>
      <c r="H151" s="210">
        <v>11.62</v>
      </c>
      <c r="I151" s="210">
        <v>11.69</v>
      </c>
      <c r="J151" s="210">
        <v>12.49</v>
      </c>
      <c r="K151" s="210">
        <v>4.17</v>
      </c>
    </row>
    <row r="152" spans="1:15" ht="17.25" thickBot="1" x14ac:dyDescent="0.35">
      <c r="B152" s="216" t="s">
        <v>367</v>
      </c>
      <c r="C152" s="218">
        <v>12.79</v>
      </c>
      <c r="D152" s="210">
        <v>11.41</v>
      </c>
      <c r="E152" s="210">
        <v>11.68</v>
      </c>
      <c r="F152" s="210">
        <v>12.06</v>
      </c>
      <c r="G152" s="210">
        <v>12.09</v>
      </c>
      <c r="H152" s="210">
        <v>10.68</v>
      </c>
      <c r="I152" s="210">
        <v>11.5</v>
      </c>
      <c r="J152" s="210">
        <v>12.94</v>
      </c>
      <c r="K152" s="210">
        <v>4.8499999999999996</v>
      </c>
    </row>
    <row r="153" spans="1:15" x14ac:dyDescent="0.3">
      <c r="B153" s="3" t="s">
        <v>359</v>
      </c>
    </row>
    <row r="155" spans="1:15" ht="17.25" thickBot="1" x14ac:dyDescent="0.35">
      <c r="A155" s="403"/>
      <c r="B155" s="328" t="s">
        <v>897</v>
      </c>
    </row>
    <row r="156" spans="1:15" x14ac:dyDescent="0.3">
      <c r="A156" s="301"/>
      <c r="B156" s="221" t="s">
        <v>375</v>
      </c>
      <c r="C156" s="498" t="s">
        <v>93</v>
      </c>
      <c r="D156" s="498" t="s">
        <v>386</v>
      </c>
      <c r="E156" s="222" t="s">
        <v>898</v>
      </c>
      <c r="F156" s="222" t="s">
        <v>899</v>
      </c>
      <c r="G156" s="498" t="s">
        <v>388</v>
      </c>
      <c r="H156" s="498" t="s">
        <v>389</v>
      </c>
      <c r="I156" s="498" t="s">
        <v>390</v>
      </c>
      <c r="J156" s="498" t="s">
        <v>391</v>
      </c>
      <c r="K156" s="498" t="s">
        <v>392</v>
      </c>
      <c r="L156" s="223" t="s">
        <v>393</v>
      </c>
      <c r="M156" s="498" t="s">
        <v>394</v>
      </c>
      <c r="N156" s="223" t="s">
        <v>395</v>
      </c>
    </row>
    <row r="157" spans="1:15" ht="17.25" thickBot="1" x14ac:dyDescent="0.35">
      <c r="A157" s="356"/>
      <c r="B157" s="224" t="s">
        <v>376</v>
      </c>
      <c r="C157" s="499"/>
      <c r="D157" s="499"/>
      <c r="E157" s="225" t="s">
        <v>387</v>
      </c>
      <c r="F157" s="225" t="s">
        <v>387</v>
      </c>
      <c r="G157" s="499"/>
      <c r="H157" s="499"/>
      <c r="I157" s="499"/>
      <c r="J157" s="499"/>
      <c r="K157" s="499"/>
      <c r="L157" s="226" t="s">
        <v>387</v>
      </c>
      <c r="M157" s="499"/>
      <c r="N157" s="226" t="s">
        <v>387</v>
      </c>
    </row>
    <row r="158" spans="1:15" ht="17.25" thickBot="1" x14ac:dyDescent="0.35">
      <c r="B158" s="227" t="s">
        <v>277</v>
      </c>
      <c r="C158" s="228">
        <v>11173</v>
      </c>
      <c r="D158" s="228">
        <v>4080</v>
      </c>
      <c r="E158" s="228">
        <v>2749</v>
      </c>
      <c r="F158" s="228">
        <v>1338</v>
      </c>
      <c r="G158" s="229">
        <v>696</v>
      </c>
      <c r="H158" s="229">
        <v>673</v>
      </c>
      <c r="I158" s="229">
        <v>389</v>
      </c>
      <c r="J158" s="229">
        <v>234</v>
      </c>
      <c r="K158" s="229">
        <v>165</v>
      </c>
      <c r="L158" s="229">
        <v>132</v>
      </c>
      <c r="M158" s="229">
        <v>109</v>
      </c>
      <c r="N158" s="229">
        <v>610</v>
      </c>
      <c r="O158" s="206"/>
    </row>
    <row r="159" spans="1:15" ht="17.25" thickBot="1" x14ac:dyDescent="0.35">
      <c r="B159" s="227" t="s">
        <v>278</v>
      </c>
      <c r="C159" s="228">
        <v>9331</v>
      </c>
      <c r="D159" s="228">
        <v>3826</v>
      </c>
      <c r="E159" s="228">
        <v>2283</v>
      </c>
      <c r="F159" s="228">
        <v>1052</v>
      </c>
      <c r="G159" s="229">
        <v>522</v>
      </c>
      <c r="H159" s="229">
        <v>492</v>
      </c>
      <c r="I159" s="229">
        <v>257</v>
      </c>
      <c r="J159" s="229">
        <v>159</v>
      </c>
      <c r="K159" s="229">
        <v>107</v>
      </c>
      <c r="L159" s="229">
        <v>86</v>
      </c>
      <c r="M159" s="229">
        <v>66</v>
      </c>
      <c r="N159" s="229">
        <v>479</v>
      </c>
      <c r="O159" s="206"/>
    </row>
    <row r="160" spans="1:15" ht="17.25" thickBot="1" x14ac:dyDescent="0.35">
      <c r="B160" s="227" t="s">
        <v>279</v>
      </c>
      <c r="C160" s="228">
        <v>11862</v>
      </c>
      <c r="D160" s="228">
        <v>4309</v>
      </c>
      <c r="E160" s="228">
        <v>2626</v>
      </c>
      <c r="F160" s="228">
        <v>1296</v>
      </c>
      <c r="G160" s="229">
        <v>675</v>
      </c>
      <c r="H160" s="229">
        <v>684</v>
      </c>
      <c r="I160" s="229">
        <v>408</v>
      </c>
      <c r="J160" s="229">
        <v>273</v>
      </c>
      <c r="K160" s="229">
        <v>184</v>
      </c>
      <c r="L160" s="229">
        <v>149</v>
      </c>
      <c r="M160" s="229">
        <v>124</v>
      </c>
      <c r="N160" s="228">
        <v>1134</v>
      </c>
      <c r="O160" s="206"/>
    </row>
    <row r="161" spans="2:15" ht="17.25" thickBot="1" x14ac:dyDescent="0.35">
      <c r="B161" s="227" t="s">
        <v>280</v>
      </c>
      <c r="C161" s="228">
        <v>16063</v>
      </c>
      <c r="D161" s="228">
        <v>5121</v>
      </c>
      <c r="E161" s="228">
        <v>3327</v>
      </c>
      <c r="F161" s="228">
        <v>1710</v>
      </c>
      <c r="G161" s="229">
        <v>927</v>
      </c>
      <c r="H161" s="228">
        <v>1004</v>
      </c>
      <c r="I161" s="229">
        <v>616</v>
      </c>
      <c r="J161" s="229">
        <v>399</v>
      </c>
      <c r="K161" s="229">
        <v>301</v>
      </c>
      <c r="L161" s="229">
        <v>279</v>
      </c>
      <c r="M161" s="229">
        <v>246</v>
      </c>
      <c r="N161" s="228">
        <v>2133</v>
      </c>
      <c r="O161" s="206"/>
    </row>
    <row r="162" spans="2:15" ht="17.25" thickBot="1" x14ac:dyDescent="0.35">
      <c r="B162" s="227" t="s">
        <v>281</v>
      </c>
      <c r="C162" s="228">
        <v>17418</v>
      </c>
      <c r="D162" s="228">
        <v>5574</v>
      </c>
      <c r="E162" s="228">
        <v>3588</v>
      </c>
      <c r="F162" s="228">
        <v>1853</v>
      </c>
      <c r="G162" s="228">
        <v>1007</v>
      </c>
      <c r="H162" s="228">
        <v>1103</v>
      </c>
      <c r="I162" s="229">
        <v>738</v>
      </c>
      <c r="J162" s="229">
        <v>513</v>
      </c>
      <c r="K162" s="229">
        <v>358</v>
      </c>
      <c r="L162" s="229">
        <v>277</v>
      </c>
      <c r="M162" s="229">
        <v>211</v>
      </c>
      <c r="N162" s="228">
        <v>2198</v>
      </c>
      <c r="O162" s="206"/>
    </row>
    <row r="163" spans="2:15" ht="17.25" thickBot="1" x14ac:dyDescent="0.35">
      <c r="B163" s="227" t="s">
        <v>282</v>
      </c>
      <c r="C163" s="228">
        <v>31751</v>
      </c>
      <c r="D163" s="228">
        <v>6743</v>
      </c>
      <c r="E163" s="228">
        <v>4867</v>
      </c>
      <c r="F163" s="228">
        <v>2910</v>
      </c>
      <c r="G163" s="228">
        <v>1821</v>
      </c>
      <c r="H163" s="228">
        <v>2099</v>
      </c>
      <c r="I163" s="228">
        <v>1484</v>
      </c>
      <c r="J163" s="228">
        <v>1153</v>
      </c>
      <c r="K163" s="229">
        <v>865</v>
      </c>
      <c r="L163" s="229">
        <v>745</v>
      </c>
      <c r="M163" s="229">
        <v>622</v>
      </c>
      <c r="N163" s="228">
        <v>8442</v>
      </c>
      <c r="O163" s="206"/>
    </row>
    <row r="164" spans="2:15" ht="17.25" thickBot="1" x14ac:dyDescent="0.35">
      <c r="B164" s="227" t="s">
        <v>283</v>
      </c>
      <c r="C164" s="228">
        <v>43874</v>
      </c>
      <c r="D164" s="228">
        <v>9634</v>
      </c>
      <c r="E164" s="228">
        <v>6653</v>
      </c>
      <c r="F164" s="228">
        <v>4018</v>
      </c>
      <c r="G164" s="228">
        <v>2574</v>
      </c>
      <c r="H164" s="228">
        <v>2988</v>
      </c>
      <c r="I164" s="228">
        <v>2078</v>
      </c>
      <c r="J164" s="228">
        <v>1594</v>
      </c>
      <c r="K164" s="228">
        <v>1252</v>
      </c>
      <c r="L164" s="228">
        <v>1099</v>
      </c>
      <c r="M164" s="229">
        <v>873</v>
      </c>
      <c r="N164" s="228">
        <v>11112</v>
      </c>
      <c r="O164" s="206"/>
    </row>
    <row r="165" spans="2:15" ht="17.25" thickBot="1" x14ac:dyDescent="0.35">
      <c r="B165" s="227" t="s">
        <v>284</v>
      </c>
      <c r="C165" s="228">
        <v>40232</v>
      </c>
      <c r="D165" s="228">
        <v>7834</v>
      </c>
      <c r="E165" s="228">
        <v>5565</v>
      </c>
      <c r="F165" s="228">
        <v>3508</v>
      </c>
      <c r="G165" s="228">
        <v>2334</v>
      </c>
      <c r="H165" s="228">
        <v>2949</v>
      </c>
      <c r="I165" s="228">
        <v>2181</v>
      </c>
      <c r="J165" s="228">
        <v>1626</v>
      </c>
      <c r="K165" s="228">
        <v>1265</v>
      </c>
      <c r="L165" s="228">
        <v>1120</v>
      </c>
      <c r="M165" s="229">
        <v>922</v>
      </c>
      <c r="N165" s="228">
        <v>10928</v>
      </c>
      <c r="O165" s="206"/>
    </row>
    <row r="166" spans="2:15" ht="17.25" thickBot="1" x14ac:dyDescent="0.35">
      <c r="B166" s="227" t="s">
        <v>367</v>
      </c>
      <c r="C166" s="228">
        <v>181703</v>
      </c>
      <c r="D166" s="228">
        <v>47121</v>
      </c>
      <c r="E166" s="228">
        <v>31658</v>
      </c>
      <c r="F166" s="228">
        <v>17684</v>
      </c>
      <c r="G166" s="228">
        <v>10557</v>
      </c>
      <c r="H166" s="228">
        <v>11991</v>
      </c>
      <c r="I166" s="228">
        <v>8150</v>
      </c>
      <c r="J166" s="228">
        <v>5950</v>
      </c>
      <c r="K166" s="228">
        <v>4498</v>
      </c>
      <c r="L166" s="228">
        <v>3885</v>
      </c>
      <c r="M166" s="228">
        <v>3173</v>
      </c>
      <c r="N166" s="228">
        <v>37036</v>
      </c>
      <c r="O166" s="206"/>
    </row>
    <row r="167" spans="2:15" x14ac:dyDescent="0.3">
      <c r="B167" s="12" t="s">
        <v>359</v>
      </c>
    </row>
  </sheetData>
  <mergeCells count="9">
    <mergeCell ref="M156:M157"/>
    <mergeCell ref="C142:K142"/>
    <mergeCell ref="C156:C157"/>
    <mergeCell ref="D156:D157"/>
    <mergeCell ref="G156:G157"/>
    <mergeCell ref="H156:H157"/>
    <mergeCell ref="I156:I157"/>
    <mergeCell ref="J156:J157"/>
    <mergeCell ref="K156:K157"/>
  </mergeCells>
  <conditionalFormatting sqref="Y106:Y107">
    <cfRule type="cellIs" dxfId="0" priority="1" operator="greaterThan">
      <formula>#REF!</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AC69"/>
  <sheetViews>
    <sheetView zoomScale="80" zoomScaleNormal="80" workbookViewId="0">
      <selection activeCell="N34" sqref="N34"/>
    </sheetView>
  </sheetViews>
  <sheetFormatPr defaultRowHeight="16.5" x14ac:dyDescent="0.3"/>
  <cols>
    <col min="1" max="1" width="9.140625" style="204"/>
    <col min="2" max="13" width="9.140625" style="187"/>
    <col min="14" max="14" width="17.140625" style="187" customWidth="1"/>
    <col min="15" max="15" width="12.85546875" style="187" customWidth="1"/>
    <col min="16" max="16" width="9.28515625" style="187" bestFit="1" customWidth="1"/>
    <col min="17" max="20" width="9.42578125" style="187" bestFit="1" customWidth="1"/>
    <col min="21" max="21" width="9.28515625" style="187" bestFit="1" customWidth="1"/>
    <col min="22" max="23" width="10.42578125" style="187" bestFit="1" customWidth="1"/>
    <col min="24" max="24" width="9.42578125" style="187" bestFit="1" customWidth="1"/>
    <col min="25" max="25" width="9.28515625" style="187" bestFit="1" customWidth="1"/>
    <col min="26" max="26" width="12.140625" style="187" customWidth="1"/>
    <col min="27" max="28" width="9.140625" style="187"/>
    <col min="29" max="29" width="15" style="187" customWidth="1"/>
    <col min="30" max="30" width="11" style="187" bestFit="1" customWidth="1"/>
    <col min="31" max="42" width="9.5703125" style="187" customWidth="1"/>
    <col min="43" max="16384" width="9.140625" style="187"/>
  </cols>
  <sheetData>
    <row r="1" spans="1:29" x14ac:dyDescent="0.3">
      <c r="A1" s="402"/>
    </row>
    <row r="2" spans="1:29" x14ac:dyDescent="0.3">
      <c r="A2" s="402"/>
      <c r="B2" s="230" t="s">
        <v>1193</v>
      </c>
      <c r="N2" s="177" t="s">
        <v>902</v>
      </c>
    </row>
    <row r="3" spans="1:29" x14ac:dyDescent="0.3">
      <c r="B3" s="231"/>
      <c r="N3" s="232" t="s">
        <v>351</v>
      </c>
      <c r="O3" s="417" t="s">
        <v>396</v>
      </c>
      <c r="P3" s="417" t="s">
        <v>397</v>
      </c>
      <c r="Q3" s="417" t="s">
        <v>398</v>
      </c>
      <c r="R3" s="417" t="s">
        <v>399</v>
      </c>
      <c r="S3" s="417" t="s">
        <v>373</v>
      </c>
      <c r="T3" s="417" t="s">
        <v>370</v>
      </c>
      <c r="U3" s="417" t="s">
        <v>400</v>
      </c>
      <c r="V3" s="417" t="s">
        <v>401</v>
      </c>
      <c r="W3" s="417" t="s">
        <v>402</v>
      </c>
      <c r="X3" s="417" t="s">
        <v>403</v>
      </c>
      <c r="Y3" s="417" t="s">
        <v>404</v>
      </c>
      <c r="Z3" s="417" t="s">
        <v>900</v>
      </c>
      <c r="AB3" s="233"/>
      <c r="AC3" s="233"/>
    </row>
    <row r="4" spans="1:29" x14ac:dyDescent="0.3">
      <c r="N4" s="234" t="s">
        <v>367</v>
      </c>
      <c r="O4" s="418">
        <v>2456.25</v>
      </c>
      <c r="P4" s="418">
        <v>31194.916666666668</v>
      </c>
      <c r="Q4" s="418">
        <v>20280.666666666668</v>
      </c>
      <c r="R4" s="418">
        <v>18273.916666666668</v>
      </c>
      <c r="S4" s="418">
        <v>4841.25</v>
      </c>
      <c r="T4" s="418">
        <v>274.91666666666669</v>
      </c>
      <c r="U4" s="418">
        <v>250.41666666666666</v>
      </c>
      <c r="V4" s="418">
        <v>1014.1666666666666</v>
      </c>
      <c r="W4" s="418">
        <v>1406.0833333333333</v>
      </c>
      <c r="X4" s="418">
        <v>14.166666666666666</v>
      </c>
      <c r="Y4" s="418">
        <v>47</v>
      </c>
      <c r="Z4" s="418">
        <v>80053.75</v>
      </c>
      <c r="AB4" s="235"/>
      <c r="AC4" s="235"/>
    </row>
    <row r="5" spans="1:29" x14ac:dyDescent="0.3">
      <c r="N5" s="234" t="s">
        <v>117</v>
      </c>
      <c r="O5" s="418">
        <v>864.83333333333337</v>
      </c>
      <c r="P5" s="418">
        <v>7981.333333333333</v>
      </c>
      <c r="Q5" s="418">
        <v>5988.666666666667</v>
      </c>
      <c r="R5" s="418">
        <v>3853</v>
      </c>
      <c r="S5" s="418">
        <v>1272.8333333333333</v>
      </c>
      <c r="T5" s="418">
        <v>121.08333333333333</v>
      </c>
      <c r="U5" s="418">
        <v>66</v>
      </c>
      <c r="V5" s="418">
        <v>553.25</v>
      </c>
      <c r="W5" s="418">
        <v>316</v>
      </c>
      <c r="X5" s="418">
        <v>4.416666666666667</v>
      </c>
      <c r="Y5" s="418">
        <v>5</v>
      </c>
      <c r="Z5" s="418">
        <v>21026.416666666668</v>
      </c>
      <c r="AB5" s="235"/>
      <c r="AC5" s="235"/>
    </row>
    <row r="6" spans="1:29" x14ac:dyDescent="0.3">
      <c r="N6" s="234" t="s">
        <v>118</v>
      </c>
      <c r="O6" s="418">
        <v>809.75</v>
      </c>
      <c r="P6" s="418">
        <v>9879.5</v>
      </c>
      <c r="Q6" s="418">
        <v>2543</v>
      </c>
      <c r="R6" s="418">
        <v>1867.5</v>
      </c>
      <c r="S6" s="418">
        <v>660.16666666666663</v>
      </c>
      <c r="T6" s="418">
        <v>33.083333333333336</v>
      </c>
      <c r="U6" s="418">
        <v>25</v>
      </c>
      <c r="V6" s="418">
        <v>90.583333333333329</v>
      </c>
      <c r="W6" s="418">
        <v>152.91666666666666</v>
      </c>
      <c r="X6" s="418">
        <v>1.1666666666666667</v>
      </c>
      <c r="Y6" s="418">
        <v>3.5833333333333335</v>
      </c>
      <c r="Z6" s="418">
        <v>16066.25</v>
      </c>
      <c r="AB6" s="235"/>
      <c r="AC6" s="235"/>
    </row>
    <row r="7" spans="1:29" x14ac:dyDescent="0.3">
      <c r="N7" s="234" t="s">
        <v>119</v>
      </c>
      <c r="O7" s="418">
        <v>157.25</v>
      </c>
      <c r="P7" s="418">
        <v>4169.666666666667</v>
      </c>
      <c r="Q7" s="418">
        <v>3087.1666666666665</v>
      </c>
      <c r="R7" s="418">
        <v>2407</v>
      </c>
      <c r="S7" s="418">
        <v>414.66666666666669</v>
      </c>
      <c r="T7" s="418">
        <v>10.416666666666666</v>
      </c>
      <c r="U7" s="418">
        <v>28</v>
      </c>
      <c r="V7" s="418">
        <v>66.75</v>
      </c>
      <c r="W7" s="418">
        <v>110.5</v>
      </c>
      <c r="X7" s="418">
        <v>0.91666666666666663</v>
      </c>
      <c r="Y7" s="418">
        <v>7.083333333333333</v>
      </c>
      <c r="Z7" s="418">
        <v>10459.416666666666</v>
      </c>
      <c r="AB7" s="235"/>
      <c r="AC7" s="235"/>
    </row>
    <row r="8" spans="1:29" x14ac:dyDescent="0.3">
      <c r="N8" s="234" t="s">
        <v>120</v>
      </c>
      <c r="O8" s="418">
        <v>164.08333333333334</v>
      </c>
      <c r="P8" s="418">
        <v>3858.25</v>
      </c>
      <c r="Q8" s="418">
        <v>1835.25</v>
      </c>
      <c r="R8" s="418">
        <v>1805.8333333333333</v>
      </c>
      <c r="S8" s="418">
        <v>407.25</v>
      </c>
      <c r="T8" s="418">
        <v>22.916666666666668</v>
      </c>
      <c r="U8" s="418">
        <v>20.833333333333332</v>
      </c>
      <c r="V8" s="418">
        <v>57.5</v>
      </c>
      <c r="W8" s="418">
        <v>180.41666666666666</v>
      </c>
      <c r="X8" s="418">
        <v>8.3333333333333329E-2</v>
      </c>
      <c r="Y8" s="418">
        <v>4.083333333333333</v>
      </c>
      <c r="Z8" s="418">
        <v>8356.5</v>
      </c>
      <c r="AB8" s="235"/>
      <c r="AC8" s="235"/>
    </row>
    <row r="9" spans="1:29" x14ac:dyDescent="0.3">
      <c r="N9" s="234" t="s">
        <v>121</v>
      </c>
      <c r="O9" s="418">
        <v>187.33333333333334</v>
      </c>
      <c r="P9" s="418">
        <v>2099.75</v>
      </c>
      <c r="Q9" s="418">
        <v>2263.5</v>
      </c>
      <c r="R9" s="418">
        <v>2346.25</v>
      </c>
      <c r="S9" s="418">
        <v>458.25</v>
      </c>
      <c r="T9" s="418">
        <v>24.416666666666668</v>
      </c>
      <c r="U9" s="418">
        <v>33.333333333333336</v>
      </c>
      <c r="V9" s="418">
        <v>66.833333333333329</v>
      </c>
      <c r="W9" s="418">
        <v>167.25</v>
      </c>
      <c r="X9" s="418">
        <v>3.0833333333333335</v>
      </c>
      <c r="Y9" s="418">
        <v>9.75</v>
      </c>
      <c r="Z9" s="418">
        <v>7659.75</v>
      </c>
      <c r="AB9" s="235"/>
      <c r="AC9" s="235"/>
    </row>
    <row r="10" spans="1:29" x14ac:dyDescent="0.3">
      <c r="N10" s="234" t="s">
        <v>123</v>
      </c>
      <c r="O10" s="418">
        <v>58.333333333333336</v>
      </c>
      <c r="P10" s="418">
        <v>1124.0833333333333</v>
      </c>
      <c r="Q10" s="418">
        <v>1221</v>
      </c>
      <c r="R10" s="418">
        <v>1763.4166666666667</v>
      </c>
      <c r="S10" s="418">
        <v>378.16666666666669</v>
      </c>
      <c r="T10" s="418">
        <v>22.416666666666668</v>
      </c>
      <c r="U10" s="418">
        <v>9.4166666666666661</v>
      </c>
      <c r="V10" s="418">
        <v>70.833333333333329</v>
      </c>
      <c r="W10" s="418">
        <v>133.16666666666666</v>
      </c>
      <c r="X10" s="418">
        <v>0</v>
      </c>
      <c r="Y10" s="418">
        <v>8</v>
      </c>
      <c r="Z10" s="418">
        <v>4788.833333333333</v>
      </c>
      <c r="AB10" s="235"/>
      <c r="AC10" s="235"/>
    </row>
    <row r="11" spans="1:29" x14ac:dyDescent="0.3">
      <c r="N11" s="234" t="s">
        <v>124</v>
      </c>
      <c r="O11" s="418">
        <v>95.25</v>
      </c>
      <c r="P11" s="418">
        <v>771.16666666666663</v>
      </c>
      <c r="Q11" s="418">
        <v>1949.0833333333333</v>
      </c>
      <c r="R11" s="418">
        <v>2616.5</v>
      </c>
      <c r="S11" s="418">
        <v>477</v>
      </c>
      <c r="T11" s="418">
        <v>25.75</v>
      </c>
      <c r="U11" s="418">
        <v>42.333333333333336</v>
      </c>
      <c r="V11" s="418">
        <v>63.25</v>
      </c>
      <c r="W11" s="418">
        <v>196.58333333333334</v>
      </c>
      <c r="X11" s="418">
        <v>3.6666666666666665</v>
      </c>
      <c r="Y11" s="418">
        <v>7.25</v>
      </c>
      <c r="Z11" s="418">
        <v>6247.833333333333</v>
      </c>
      <c r="AB11" s="235"/>
      <c r="AC11" s="235"/>
    </row>
    <row r="12" spans="1:29" x14ac:dyDescent="0.3">
      <c r="N12" s="234" t="s">
        <v>125</v>
      </c>
      <c r="O12" s="418">
        <v>119.41666666666667</v>
      </c>
      <c r="P12" s="418">
        <v>1311.1666666666667</v>
      </c>
      <c r="Q12" s="418">
        <v>1393</v>
      </c>
      <c r="R12" s="418">
        <v>1614.4166666666667</v>
      </c>
      <c r="S12" s="418">
        <v>772.91666666666663</v>
      </c>
      <c r="T12" s="418">
        <v>14.833333333333334</v>
      </c>
      <c r="U12" s="418">
        <v>25.5</v>
      </c>
      <c r="V12" s="418">
        <v>45.166666666666664</v>
      </c>
      <c r="W12" s="418">
        <v>149.25</v>
      </c>
      <c r="X12" s="418">
        <v>0.83333333333333337</v>
      </c>
      <c r="Y12" s="418">
        <v>2.25</v>
      </c>
      <c r="Z12" s="418">
        <v>5448.75</v>
      </c>
      <c r="AB12" s="235"/>
      <c r="AC12" s="235"/>
    </row>
    <row r="13" spans="1:29" x14ac:dyDescent="0.3">
      <c r="AB13" s="235"/>
      <c r="AC13" s="235"/>
    </row>
    <row r="14" spans="1:29" x14ac:dyDescent="0.3">
      <c r="N14" s="412" t="s">
        <v>901</v>
      </c>
      <c r="O14" s="413"/>
      <c r="P14" s="414"/>
      <c r="Q14" s="414"/>
      <c r="R14" s="414"/>
      <c r="S14" s="414"/>
      <c r="T14" s="414"/>
      <c r="U14" s="414"/>
      <c r="V14" s="414"/>
      <c r="W14" s="414"/>
      <c r="X14" s="414"/>
      <c r="Y14" s="412"/>
      <c r="Z14" s="412"/>
      <c r="AB14" s="233"/>
      <c r="AC14" s="233"/>
    </row>
    <row r="15" spans="1:29" x14ac:dyDescent="0.3">
      <c r="N15" s="415"/>
      <c r="O15" s="419" t="s">
        <v>396</v>
      </c>
      <c r="P15" s="419" t="s">
        <v>397</v>
      </c>
      <c r="Q15" s="419" t="s">
        <v>398</v>
      </c>
      <c r="R15" s="419" t="s">
        <v>399</v>
      </c>
      <c r="S15" s="419" t="s">
        <v>373</v>
      </c>
      <c r="T15" s="419" t="s">
        <v>370</v>
      </c>
      <c r="U15" s="419" t="s">
        <v>400</v>
      </c>
      <c r="V15" s="419" t="s">
        <v>401</v>
      </c>
      <c r="W15" s="419" t="s">
        <v>402</v>
      </c>
      <c r="X15" s="419" t="s">
        <v>403</v>
      </c>
      <c r="Y15" s="419" t="s">
        <v>404</v>
      </c>
      <c r="Z15" s="419" t="s">
        <v>900</v>
      </c>
      <c r="AB15" s="233"/>
      <c r="AC15" s="233"/>
    </row>
    <row r="16" spans="1:29" x14ac:dyDescent="0.3">
      <c r="N16" s="415" t="s">
        <v>367</v>
      </c>
      <c r="O16" s="420">
        <f t="shared" ref="O16:O24" si="0">O4/Z4</f>
        <v>3.0682510188467123E-2</v>
      </c>
      <c r="P16" s="420">
        <f t="shared" ref="P16:P24" si="1">P4/Z4</f>
        <v>0.3896746456807666</v>
      </c>
      <c r="Q16" s="420">
        <f t="shared" ref="Q16:Q24" si="2">Q4/Z4</f>
        <v>0.25333812178276055</v>
      </c>
      <c r="R16" s="420">
        <f t="shared" ref="R16:R24" si="3">R4/Z4</f>
        <v>0.22827058903132794</v>
      </c>
      <c r="S16" s="420">
        <f t="shared" ref="S16:S24" si="4">S4/Z4</f>
        <v>6.0474993363833676E-2</v>
      </c>
      <c r="T16" s="420">
        <f t="shared" ref="T16:T24" si="5">T4/Z4</f>
        <v>3.4341510131213927E-3</v>
      </c>
      <c r="U16" s="420">
        <f t="shared" ref="U16:U24" si="6">U4/Z4</f>
        <v>3.1281066366868095E-3</v>
      </c>
      <c r="V16" s="420">
        <f t="shared" ref="V16:V24" si="7">V4/Z4</f>
        <v>1.2668571636764882E-2</v>
      </c>
      <c r="W16" s="420">
        <f t="shared" ref="W16:W24" si="8">W4/Z4</f>
        <v>1.7564240692451424E-2</v>
      </c>
      <c r="X16" s="420">
        <f t="shared" ref="X16:X24" si="9">X4/Z4</f>
        <v>1.7696443535333031E-4</v>
      </c>
      <c r="Y16" s="420">
        <f t="shared" ref="Y16:Y24" si="10">Y4/Z4</f>
        <v>5.871055384663429E-4</v>
      </c>
      <c r="Z16" s="421">
        <f t="shared" ref="Z16:Z24" si="11">Z4/$Z4</f>
        <v>1</v>
      </c>
      <c r="AB16" s="233"/>
      <c r="AC16" s="233"/>
    </row>
    <row r="17" spans="2:29" x14ac:dyDescent="0.3">
      <c r="N17" s="416" t="s">
        <v>117</v>
      </c>
      <c r="O17" s="420">
        <f t="shared" si="0"/>
        <v>4.1130799747936125E-2</v>
      </c>
      <c r="P17" s="420">
        <f t="shared" si="1"/>
        <v>0.3795859969799894</v>
      </c>
      <c r="Q17" s="420">
        <f t="shared" si="2"/>
        <v>0.28481632232469473</v>
      </c>
      <c r="R17" s="420">
        <f t="shared" si="3"/>
        <v>0.18324567904659614</v>
      </c>
      <c r="S17" s="420">
        <f t="shared" si="4"/>
        <v>6.0534961972439426E-2</v>
      </c>
      <c r="T17" s="420">
        <f t="shared" si="5"/>
        <v>5.7586290261853138E-3</v>
      </c>
      <c r="U17" s="420">
        <f t="shared" si="6"/>
        <v>3.1389085951402402E-3</v>
      </c>
      <c r="V17" s="420">
        <f t="shared" si="7"/>
        <v>2.6312139094868753E-2</v>
      </c>
      <c r="W17" s="420">
        <f t="shared" si="8"/>
        <v>1.5028713879762361E-2</v>
      </c>
      <c r="X17" s="420">
        <f t="shared" si="9"/>
        <v>2.1005322669499083E-4</v>
      </c>
      <c r="Y17" s="420">
        <f t="shared" si="10"/>
        <v>2.3779610569244243E-4</v>
      </c>
      <c r="Z17" s="421">
        <f t="shared" si="11"/>
        <v>1</v>
      </c>
      <c r="AB17" s="233"/>
      <c r="AC17" s="233"/>
    </row>
    <row r="18" spans="2:29" x14ac:dyDescent="0.3">
      <c r="N18" s="416" t="s">
        <v>118</v>
      </c>
      <c r="O18" s="420">
        <f t="shared" si="0"/>
        <v>5.0400684665058738E-2</v>
      </c>
      <c r="P18" s="420">
        <f t="shared" si="1"/>
        <v>0.61492258616665374</v>
      </c>
      <c r="Q18" s="420">
        <f t="shared" si="2"/>
        <v>0.15828211312534038</v>
      </c>
      <c r="R18" s="420">
        <f t="shared" si="3"/>
        <v>0.11623745429082705</v>
      </c>
      <c r="S18" s="420">
        <f t="shared" si="4"/>
        <v>4.1090277237480224E-2</v>
      </c>
      <c r="T18" s="420">
        <f t="shared" si="5"/>
        <v>2.0591820327290648E-3</v>
      </c>
      <c r="U18" s="420">
        <f t="shared" si="6"/>
        <v>1.5560569516844317E-3</v>
      </c>
      <c r="V18" s="420">
        <f t="shared" si="7"/>
        <v>5.6381130216032567E-3</v>
      </c>
      <c r="W18" s="420">
        <f t="shared" si="8"/>
        <v>9.5178816878031067E-3</v>
      </c>
      <c r="X18" s="420">
        <f t="shared" si="9"/>
        <v>7.2615991078606818E-5</v>
      </c>
      <c r="Y18" s="420">
        <f t="shared" si="10"/>
        <v>2.2303482974143522E-4</v>
      </c>
      <c r="Z18" s="421">
        <f t="shared" si="11"/>
        <v>1</v>
      </c>
    </row>
    <row r="19" spans="2:29" x14ac:dyDescent="0.3">
      <c r="N19" s="416" t="s">
        <v>119</v>
      </c>
      <c r="O19" s="420">
        <f t="shared" si="0"/>
        <v>1.503429923593572E-2</v>
      </c>
      <c r="P19" s="420">
        <f t="shared" si="1"/>
        <v>0.39865193246914665</v>
      </c>
      <c r="Q19" s="420">
        <f t="shared" si="2"/>
        <v>0.29515667699760184</v>
      </c>
      <c r="R19" s="420">
        <f t="shared" si="3"/>
        <v>0.2301275565080908</v>
      </c>
      <c r="S19" s="420">
        <f t="shared" si="4"/>
        <v>3.9645295706420856E-2</v>
      </c>
      <c r="T19" s="420">
        <f t="shared" si="5"/>
        <v>9.9591277397560415E-4</v>
      </c>
      <c r="U19" s="420">
        <f t="shared" si="6"/>
        <v>2.677013536446424E-3</v>
      </c>
      <c r="V19" s="420">
        <f t="shared" si="7"/>
        <v>6.3818090556356719E-3</v>
      </c>
      <c r="W19" s="420">
        <f t="shared" si="8"/>
        <v>1.056464270633321E-2</v>
      </c>
      <c r="X19" s="420">
        <f t="shared" si="9"/>
        <v>8.7640324109853167E-5</v>
      </c>
      <c r="Y19" s="420">
        <f t="shared" si="10"/>
        <v>6.7722068630341077E-4</v>
      </c>
      <c r="Z19" s="421">
        <f t="shared" si="11"/>
        <v>1</v>
      </c>
    </row>
    <row r="20" spans="2:29" x14ac:dyDescent="0.3">
      <c r="N20" s="415" t="s">
        <v>120</v>
      </c>
      <c r="O20" s="420">
        <f t="shared" si="0"/>
        <v>1.9635413550330084E-2</v>
      </c>
      <c r="P20" s="420">
        <f t="shared" si="1"/>
        <v>0.46170645605217497</v>
      </c>
      <c r="Q20" s="420">
        <f t="shared" si="2"/>
        <v>0.21961945790701848</v>
      </c>
      <c r="R20" s="420">
        <f t="shared" si="3"/>
        <v>0.21609924410139811</v>
      </c>
      <c r="S20" s="420">
        <f t="shared" si="4"/>
        <v>4.8734518039849219E-2</v>
      </c>
      <c r="T20" s="420">
        <f t="shared" si="5"/>
        <v>2.7423761941801792E-3</v>
      </c>
      <c r="U20" s="420">
        <f t="shared" si="6"/>
        <v>2.4930692674365262E-3</v>
      </c>
      <c r="V20" s="420">
        <f t="shared" si="7"/>
        <v>6.8808711781248129E-3</v>
      </c>
      <c r="W20" s="420">
        <f t="shared" si="8"/>
        <v>2.1589979856000318E-2</v>
      </c>
      <c r="X20" s="420">
        <f t="shared" si="9"/>
        <v>9.9722770697461055E-6</v>
      </c>
      <c r="Y20" s="420">
        <f t="shared" si="10"/>
        <v>4.8864157641755914E-4</v>
      </c>
      <c r="Z20" s="421">
        <f t="shared" si="11"/>
        <v>1</v>
      </c>
    </row>
    <row r="21" spans="2:29" x14ac:dyDescent="0.3">
      <c r="N21" s="415" t="s">
        <v>121</v>
      </c>
      <c r="O21" s="420">
        <f t="shared" si="0"/>
        <v>2.4456846937998412E-2</v>
      </c>
      <c r="P21" s="420">
        <f t="shared" si="1"/>
        <v>0.27412774568360587</v>
      </c>
      <c r="Q21" s="420">
        <f t="shared" si="2"/>
        <v>0.29550572799373348</v>
      </c>
      <c r="R21" s="420">
        <f t="shared" si="3"/>
        <v>0.30630895264205749</v>
      </c>
      <c r="S21" s="420">
        <f t="shared" si="4"/>
        <v>5.9825712327425833E-2</v>
      </c>
      <c r="T21" s="420">
        <f t="shared" si="5"/>
        <v>3.1876584309757719E-3</v>
      </c>
      <c r="U21" s="420">
        <f t="shared" si="6"/>
        <v>4.3517521241990056E-3</v>
      </c>
      <c r="V21" s="420">
        <f t="shared" si="7"/>
        <v>8.7252630090190065E-3</v>
      </c>
      <c r="W21" s="420">
        <f t="shared" si="8"/>
        <v>2.1834916283168512E-2</v>
      </c>
      <c r="X21" s="420">
        <f t="shared" si="9"/>
        <v>4.0253707148840803E-4</v>
      </c>
      <c r="Y21" s="420">
        <f t="shared" si="10"/>
        <v>1.2728874963282091E-3</v>
      </c>
      <c r="Z21" s="421">
        <f t="shared" si="11"/>
        <v>1</v>
      </c>
    </row>
    <row r="22" spans="2:29" x14ac:dyDescent="0.3">
      <c r="B22" s="142" t="s">
        <v>359</v>
      </c>
      <c r="N22" s="415" t="s">
        <v>123</v>
      </c>
      <c r="O22" s="420">
        <f t="shared" si="0"/>
        <v>1.2181115790206384E-2</v>
      </c>
      <c r="P22" s="420">
        <f t="shared" si="1"/>
        <v>0.234730101277277</v>
      </c>
      <c r="Q22" s="420">
        <f t="shared" si="2"/>
        <v>0.25496815508300563</v>
      </c>
      <c r="R22" s="420">
        <f t="shared" si="3"/>
        <v>0.36823513033793898</v>
      </c>
      <c r="S22" s="420">
        <f t="shared" si="4"/>
        <v>7.8968433508509392E-2</v>
      </c>
      <c r="T22" s="420">
        <f t="shared" si="5"/>
        <v>4.6810287822364538E-3</v>
      </c>
      <c r="U22" s="420">
        <f t="shared" si="6"/>
        <v>1.9663801204190304E-3</v>
      </c>
      <c r="V22" s="420">
        <f t="shared" si="7"/>
        <v>1.479135488810775E-2</v>
      </c>
      <c r="W22" s="420">
        <f t="shared" si="8"/>
        <v>2.780774718964257E-2</v>
      </c>
      <c r="X22" s="420">
        <f t="shared" si="9"/>
        <v>0</v>
      </c>
      <c r="Y22" s="420">
        <f t="shared" si="10"/>
        <v>1.6705530226568755E-3</v>
      </c>
      <c r="Z22" s="421">
        <f t="shared" si="11"/>
        <v>1</v>
      </c>
    </row>
    <row r="23" spans="2:29" x14ac:dyDescent="0.3">
      <c r="B23" s="142" t="s">
        <v>1051</v>
      </c>
      <c r="N23" s="415" t="s">
        <v>124</v>
      </c>
      <c r="O23" s="420">
        <f t="shared" si="0"/>
        <v>1.5245285032144477E-2</v>
      </c>
      <c r="P23" s="420">
        <f t="shared" si="1"/>
        <v>0.12342945554458878</v>
      </c>
      <c r="Q23" s="420">
        <f t="shared" si="2"/>
        <v>0.31196147997972629</v>
      </c>
      <c r="R23" s="420">
        <f t="shared" si="3"/>
        <v>0.4187851788620055</v>
      </c>
      <c r="S23" s="420">
        <f t="shared" si="4"/>
        <v>7.6346466775148725E-2</v>
      </c>
      <c r="T23" s="420">
        <f t="shared" si="5"/>
        <v>4.1214287619708171E-3</v>
      </c>
      <c r="U23" s="420">
        <f t="shared" si="6"/>
        <v>6.7756822365086572E-3</v>
      </c>
      <c r="V23" s="420">
        <f t="shared" si="7"/>
        <v>1.0123509483287539E-2</v>
      </c>
      <c r="W23" s="420">
        <f t="shared" si="8"/>
        <v>3.1464240936858116E-2</v>
      </c>
      <c r="X23" s="420">
        <f t="shared" si="9"/>
        <v>5.8687011497319066E-4</v>
      </c>
      <c r="Y23" s="420">
        <f t="shared" si="10"/>
        <v>1.1604022727879E-3</v>
      </c>
      <c r="Z23" s="421">
        <f t="shared" si="11"/>
        <v>1</v>
      </c>
    </row>
    <row r="24" spans="2:29" x14ac:dyDescent="0.3">
      <c r="B24" s="142" t="s">
        <v>873</v>
      </c>
      <c r="C24" s="142"/>
      <c r="N24" s="415" t="s">
        <v>125</v>
      </c>
      <c r="O24" s="420">
        <f t="shared" si="0"/>
        <v>2.1916341668578421E-2</v>
      </c>
      <c r="P24" s="420">
        <f t="shared" si="1"/>
        <v>0.24063623155157912</v>
      </c>
      <c r="Q24" s="420">
        <f t="shared" si="2"/>
        <v>0.25565496673548976</v>
      </c>
      <c r="R24" s="420">
        <f t="shared" si="3"/>
        <v>0.2962911982870689</v>
      </c>
      <c r="S24" s="420">
        <f t="shared" si="4"/>
        <v>0.14185210675231322</v>
      </c>
      <c r="T24" s="420">
        <f t="shared" si="5"/>
        <v>2.7223369274298388E-3</v>
      </c>
      <c r="U24" s="420">
        <f t="shared" si="6"/>
        <v>4.6799724707501725E-3</v>
      </c>
      <c r="V24" s="420">
        <f t="shared" si="7"/>
        <v>8.2893630037470366E-3</v>
      </c>
      <c r="W24" s="420">
        <f t="shared" si="8"/>
        <v>2.7391603578802479E-2</v>
      </c>
      <c r="X24" s="420">
        <f t="shared" si="9"/>
        <v>1.5294027682190105E-4</v>
      </c>
      <c r="Y24" s="420">
        <f t="shared" si="10"/>
        <v>4.1293874741913283E-4</v>
      </c>
      <c r="Z24" s="421">
        <f t="shared" si="11"/>
        <v>1</v>
      </c>
    </row>
    <row r="25" spans="2:29" x14ac:dyDescent="0.3">
      <c r="B25" s="142" t="s">
        <v>415</v>
      </c>
      <c r="N25" s="236"/>
      <c r="O25" s="236"/>
      <c r="P25" s="236"/>
      <c r="Q25" s="236"/>
      <c r="R25" s="236"/>
      <c r="S25" s="236"/>
      <c r="T25" s="236"/>
      <c r="U25" s="236"/>
      <c r="V25" s="236"/>
      <c r="W25" s="236"/>
      <c r="X25" s="236"/>
      <c r="Y25" s="236"/>
      <c r="Z25" s="236"/>
    </row>
    <row r="26" spans="2:29" x14ac:dyDescent="0.3">
      <c r="B26" s="142" t="s">
        <v>416</v>
      </c>
      <c r="P26" s="236"/>
      <c r="Q26" s="236"/>
      <c r="R26" s="236"/>
      <c r="S26" s="236"/>
      <c r="T26" s="236"/>
      <c r="U26" s="236"/>
      <c r="V26" s="236"/>
      <c r="W26" s="236"/>
      <c r="X26" s="236"/>
      <c r="Y26" s="236"/>
      <c r="Z26" s="236"/>
    </row>
    <row r="27" spans="2:29" x14ac:dyDescent="0.3">
      <c r="B27" s="142" t="s">
        <v>417</v>
      </c>
      <c r="P27" s="236"/>
      <c r="Q27" s="236"/>
      <c r="R27" s="236"/>
      <c r="S27" s="236"/>
      <c r="T27" s="236"/>
      <c r="U27" s="236"/>
      <c r="V27" s="236"/>
      <c r="W27" s="236"/>
      <c r="X27" s="236"/>
      <c r="Y27" s="236"/>
      <c r="Z27" s="236"/>
    </row>
    <row r="28" spans="2:29" x14ac:dyDescent="0.3">
      <c r="B28" s="142" t="s">
        <v>418</v>
      </c>
      <c r="P28" s="236"/>
      <c r="Q28" s="236"/>
      <c r="R28" s="236"/>
      <c r="S28" s="236"/>
      <c r="T28" s="236"/>
      <c r="U28" s="236"/>
      <c r="V28" s="236"/>
      <c r="W28" s="236"/>
      <c r="X28" s="236"/>
      <c r="Y28" s="236"/>
      <c r="Z28" s="236"/>
    </row>
    <row r="29" spans="2:29" x14ac:dyDescent="0.3">
      <c r="B29" s="142" t="s">
        <v>419</v>
      </c>
      <c r="P29" s="236"/>
      <c r="Q29" s="236"/>
      <c r="R29" s="236"/>
      <c r="S29" s="236"/>
      <c r="T29" s="236"/>
      <c r="U29" s="236"/>
      <c r="V29" s="236"/>
      <c r="W29" s="236"/>
      <c r="X29" s="236"/>
      <c r="Y29" s="236"/>
      <c r="Z29" s="236"/>
    </row>
    <row r="30" spans="2:29" x14ac:dyDescent="0.3">
      <c r="B30" s="142" t="s">
        <v>420</v>
      </c>
      <c r="P30" s="236"/>
      <c r="Q30" s="236"/>
      <c r="R30" s="236"/>
      <c r="S30" s="236"/>
      <c r="T30" s="236"/>
      <c r="U30" s="236"/>
      <c r="V30" s="236"/>
      <c r="W30" s="236"/>
      <c r="X30" s="236"/>
      <c r="Y30" s="236"/>
      <c r="Z30" s="236"/>
    </row>
    <row r="31" spans="2:29" x14ac:dyDescent="0.3">
      <c r="B31" s="142" t="s">
        <v>421</v>
      </c>
      <c r="P31" s="202"/>
      <c r="Q31" s="202"/>
      <c r="R31" s="202"/>
      <c r="S31" s="202"/>
      <c r="T31" s="202"/>
      <c r="U31" s="202"/>
      <c r="V31" s="202"/>
      <c r="W31" s="202"/>
      <c r="X31" s="202"/>
      <c r="Y31" s="202"/>
      <c r="Z31" s="202"/>
    </row>
    <row r="32" spans="2:29" x14ac:dyDescent="0.3">
      <c r="B32" s="142" t="s">
        <v>422</v>
      </c>
    </row>
    <row r="33" spans="1:26" x14ac:dyDescent="0.3">
      <c r="B33" s="142" t="s">
        <v>423</v>
      </c>
      <c r="V33" s="197"/>
    </row>
    <row r="34" spans="1:26" x14ac:dyDescent="0.3">
      <c r="B34" s="142" t="s">
        <v>424</v>
      </c>
      <c r="V34" s="197"/>
    </row>
    <row r="35" spans="1:26" x14ac:dyDescent="0.3">
      <c r="B35" s="142" t="s">
        <v>1194</v>
      </c>
      <c r="C35" s="142"/>
      <c r="V35" s="197"/>
    </row>
    <row r="37" spans="1:26" x14ac:dyDescent="0.3">
      <c r="A37" s="402"/>
      <c r="B37" s="230" t="s">
        <v>1195</v>
      </c>
    </row>
    <row r="38" spans="1:26" x14ac:dyDescent="0.3">
      <c r="A38" s="402"/>
      <c r="N38" s="177" t="s">
        <v>905</v>
      </c>
    </row>
    <row r="39" spans="1:26" x14ac:dyDescent="0.3">
      <c r="N39" s="148" t="s">
        <v>351</v>
      </c>
      <c r="O39" s="148" t="s">
        <v>903</v>
      </c>
      <c r="P39" s="148" t="s">
        <v>405</v>
      </c>
      <c r="Q39" s="148" t="s">
        <v>406</v>
      </c>
      <c r="R39" s="148" t="s">
        <v>407</v>
      </c>
      <c r="S39" s="148" t="s">
        <v>408</v>
      </c>
      <c r="T39" s="148" t="s">
        <v>409</v>
      </c>
      <c r="U39" s="148" t="s">
        <v>410</v>
      </c>
      <c r="V39" s="148" t="s">
        <v>411</v>
      </c>
      <c r="W39" s="148" t="s">
        <v>412</v>
      </c>
      <c r="X39" s="148" t="s">
        <v>413</v>
      </c>
      <c r="Y39" s="148" t="s">
        <v>414</v>
      </c>
      <c r="Z39" s="148" t="s">
        <v>904</v>
      </c>
    </row>
    <row r="40" spans="1:26" x14ac:dyDescent="0.3">
      <c r="N40" s="148" t="s">
        <v>117</v>
      </c>
      <c r="O40" s="22">
        <v>21026.416666666668</v>
      </c>
      <c r="P40" s="22">
        <v>6.666666666666667</v>
      </c>
      <c r="Q40" s="22">
        <v>166</v>
      </c>
      <c r="R40" s="22">
        <v>815.83333333333337</v>
      </c>
      <c r="S40" s="22">
        <v>806.16666666666663</v>
      </c>
      <c r="T40" s="22">
        <v>1263.5833333333333</v>
      </c>
      <c r="U40" s="22">
        <v>2501.5</v>
      </c>
      <c r="V40" s="22">
        <v>165</v>
      </c>
      <c r="W40" s="22">
        <v>3831</v>
      </c>
      <c r="X40" s="22">
        <v>8493.75</v>
      </c>
      <c r="Y40" s="22">
        <v>2976.9166666666665</v>
      </c>
      <c r="Z40" s="22">
        <v>0</v>
      </c>
    </row>
    <row r="41" spans="1:26" x14ac:dyDescent="0.3">
      <c r="N41" s="148" t="s">
        <v>118</v>
      </c>
      <c r="O41" s="22">
        <v>16066.25</v>
      </c>
      <c r="P41" s="22">
        <v>3.9166666666666665</v>
      </c>
      <c r="Q41" s="22">
        <v>68.916666666666671</v>
      </c>
      <c r="R41" s="22">
        <v>285.66666666666669</v>
      </c>
      <c r="S41" s="22">
        <v>306.66666666666669</v>
      </c>
      <c r="T41" s="22">
        <v>763.91666666666663</v>
      </c>
      <c r="U41" s="22">
        <v>791.08333333333337</v>
      </c>
      <c r="V41" s="22">
        <v>99.416666666666671</v>
      </c>
      <c r="W41" s="22">
        <v>2330.9166666666665</v>
      </c>
      <c r="X41" s="22">
        <v>9194.6666666666661</v>
      </c>
      <c r="Y41" s="22">
        <v>2221.0833333333335</v>
      </c>
      <c r="Z41" s="22">
        <v>0</v>
      </c>
    </row>
    <row r="42" spans="1:26" x14ac:dyDescent="0.3">
      <c r="N42" s="148" t="s">
        <v>119</v>
      </c>
      <c r="O42" s="22">
        <v>10459.416666666666</v>
      </c>
      <c r="P42" s="22">
        <v>1.1666666666666667</v>
      </c>
      <c r="Q42" s="22">
        <v>50.833333333333336</v>
      </c>
      <c r="R42" s="22">
        <v>229.16666666666666</v>
      </c>
      <c r="S42" s="22">
        <v>206</v>
      </c>
      <c r="T42" s="22">
        <v>338.75</v>
      </c>
      <c r="U42" s="22">
        <v>617.08333333333337</v>
      </c>
      <c r="V42" s="22">
        <v>48.666666666666664</v>
      </c>
      <c r="W42" s="22">
        <v>2185.8333333333335</v>
      </c>
      <c r="X42" s="22">
        <v>5739.583333333333</v>
      </c>
      <c r="Y42" s="22">
        <v>1042.3333333333333</v>
      </c>
      <c r="Z42" s="22">
        <v>0</v>
      </c>
    </row>
    <row r="43" spans="1:26" x14ac:dyDescent="0.3">
      <c r="N43" s="148" t="s">
        <v>120</v>
      </c>
      <c r="O43" s="22">
        <v>8356.5</v>
      </c>
      <c r="P43" s="22">
        <v>6.916666666666667</v>
      </c>
      <c r="Q43" s="22">
        <v>74.083333333333329</v>
      </c>
      <c r="R43" s="22">
        <v>300.08333333333331</v>
      </c>
      <c r="S43" s="22">
        <v>324.41666666666669</v>
      </c>
      <c r="T43" s="22">
        <v>439.66666666666669</v>
      </c>
      <c r="U43" s="22">
        <v>658.5</v>
      </c>
      <c r="V43" s="22">
        <v>72.25</v>
      </c>
      <c r="W43" s="22">
        <v>1653.0833333333333</v>
      </c>
      <c r="X43" s="22">
        <v>3873</v>
      </c>
      <c r="Y43" s="22">
        <v>954.5</v>
      </c>
      <c r="Z43" s="22">
        <v>0</v>
      </c>
    </row>
    <row r="44" spans="1:26" x14ac:dyDescent="0.3">
      <c r="N44" s="148" t="s">
        <v>121</v>
      </c>
      <c r="O44" s="22">
        <v>7659.75</v>
      </c>
      <c r="P44" s="22">
        <v>3.5833333333333335</v>
      </c>
      <c r="Q44" s="22">
        <v>55.416666666666664</v>
      </c>
      <c r="R44" s="22">
        <v>348</v>
      </c>
      <c r="S44" s="22">
        <v>248.25</v>
      </c>
      <c r="T44" s="22">
        <v>216.66666666666666</v>
      </c>
      <c r="U44" s="22">
        <v>932.41666666666663</v>
      </c>
      <c r="V44" s="22">
        <v>131.66666666666666</v>
      </c>
      <c r="W44" s="22">
        <v>2357.0833333333335</v>
      </c>
      <c r="X44" s="22">
        <v>2341.8333333333335</v>
      </c>
      <c r="Y44" s="22">
        <v>1024.8333333333333</v>
      </c>
      <c r="Z44" s="22">
        <v>0</v>
      </c>
    </row>
    <row r="45" spans="1:26" x14ac:dyDescent="0.3">
      <c r="N45" s="148" t="s">
        <v>123</v>
      </c>
      <c r="O45" s="22">
        <v>4788.833333333333</v>
      </c>
      <c r="P45" s="22">
        <v>1.1666666666666667</v>
      </c>
      <c r="Q45" s="22">
        <v>49</v>
      </c>
      <c r="R45" s="22">
        <v>299.75</v>
      </c>
      <c r="S45" s="22">
        <v>243.91666666666666</v>
      </c>
      <c r="T45" s="22">
        <v>162.58333333333334</v>
      </c>
      <c r="U45" s="22">
        <v>704.25</v>
      </c>
      <c r="V45" s="22">
        <v>37.916666666666664</v>
      </c>
      <c r="W45" s="22">
        <v>1477.0833333333333</v>
      </c>
      <c r="X45" s="22">
        <v>1326.1666666666667</v>
      </c>
      <c r="Y45" s="22">
        <v>487</v>
      </c>
      <c r="Z45" s="22">
        <v>0</v>
      </c>
    </row>
    <row r="46" spans="1:26" x14ac:dyDescent="0.3">
      <c r="N46" s="148" t="s">
        <v>124</v>
      </c>
      <c r="O46" s="22">
        <v>6247.833333333333</v>
      </c>
      <c r="P46" s="22">
        <v>3</v>
      </c>
      <c r="Q46" s="22">
        <v>33.083333333333336</v>
      </c>
      <c r="R46" s="22">
        <v>344.91666666666669</v>
      </c>
      <c r="S46" s="22">
        <v>308.75</v>
      </c>
      <c r="T46" s="22">
        <v>263.66666666666669</v>
      </c>
      <c r="U46" s="22">
        <v>807.83333333333337</v>
      </c>
      <c r="V46" s="22">
        <v>53.583333333333336</v>
      </c>
      <c r="W46" s="22">
        <v>2303.9166666666665</v>
      </c>
      <c r="X46" s="22">
        <v>1375.8333333333333</v>
      </c>
      <c r="Y46" s="22">
        <v>753.25</v>
      </c>
      <c r="Z46" s="22">
        <v>0</v>
      </c>
    </row>
    <row r="47" spans="1:26" x14ac:dyDescent="0.3">
      <c r="N47" s="148" t="s">
        <v>125</v>
      </c>
      <c r="O47" s="22">
        <v>5448.75</v>
      </c>
      <c r="P47" s="22">
        <v>2.5</v>
      </c>
      <c r="Q47" s="22">
        <v>54.583333333333336</v>
      </c>
      <c r="R47" s="22">
        <v>251.33333333333334</v>
      </c>
      <c r="S47" s="22">
        <v>341.5</v>
      </c>
      <c r="T47" s="22">
        <v>282.75</v>
      </c>
      <c r="U47" s="22">
        <v>637.58333333333337</v>
      </c>
      <c r="V47" s="22">
        <v>25.583333333333332</v>
      </c>
      <c r="W47" s="22">
        <v>1578.8333333333333</v>
      </c>
      <c r="X47" s="22">
        <v>1754.9166666666667</v>
      </c>
      <c r="Y47" s="22">
        <v>519.16666666666663</v>
      </c>
      <c r="Z47" s="22">
        <v>0</v>
      </c>
    </row>
    <row r="48" spans="1:26" x14ac:dyDescent="0.3">
      <c r="N48" s="148" t="s">
        <v>367</v>
      </c>
      <c r="O48" s="22">
        <v>80053.75</v>
      </c>
      <c r="P48" s="22">
        <v>28.916666666666668</v>
      </c>
      <c r="Q48" s="22">
        <v>551.91666666666663</v>
      </c>
      <c r="R48" s="22">
        <v>2874.75</v>
      </c>
      <c r="S48" s="22">
        <v>2785.6666666666665</v>
      </c>
      <c r="T48" s="22">
        <v>3731.5833333333335</v>
      </c>
      <c r="U48" s="22">
        <v>7650.25</v>
      </c>
      <c r="V48" s="22">
        <v>634.08333333333337</v>
      </c>
      <c r="W48" s="22">
        <v>17717.75</v>
      </c>
      <c r="X48" s="22">
        <v>34099.75</v>
      </c>
      <c r="Y48" s="22">
        <v>9979.0833333333339</v>
      </c>
      <c r="Z48" s="22">
        <v>0</v>
      </c>
    </row>
    <row r="49" spans="2:26" x14ac:dyDescent="0.3">
      <c r="N49" s="177"/>
    </row>
    <row r="50" spans="2:26" x14ac:dyDescent="0.3">
      <c r="N50" s="177"/>
    </row>
    <row r="51" spans="2:26" x14ac:dyDescent="0.3">
      <c r="N51" s="148" t="s">
        <v>901</v>
      </c>
      <c r="O51" s="148" t="s">
        <v>903</v>
      </c>
      <c r="P51" s="148" t="s">
        <v>405</v>
      </c>
      <c r="Q51" s="148" t="s">
        <v>406</v>
      </c>
      <c r="R51" s="148" t="s">
        <v>407</v>
      </c>
      <c r="S51" s="148" t="s">
        <v>408</v>
      </c>
      <c r="T51" s="148" t="s">
        <v>409</v>
      </c>
      <c r="U51" s="148" t="s">
        <v>410</v>
      </c>
      <c r="V51" s="148" t="s">
        <v>411</v>
      </c>
      <c r="W51" s="148" t="s">
        <v>412</v>
      </c>
      <c r="X51" s="148" t="s">
        <v>413</v>
      </c>
      <c r="Y51" s="148" t="s">
        <v>414</v>
      </c>
      <c r="Z51" s="148" t="s">
        <v>904</v>
      </c>
    </row>
    <row r="52" spans="2:26" x14ac:dyDescent="0.3">
      <c r="N52" s="148" t="s">
        <v>117</v>
      </c>
      <c r="O52" s="141">
        <f t="shared" ref="O52:Z52" si="12">O40/$O$40</f>
        <v>1</v>
      </c>
      <c r="P52" s="141">
        <f t="shared" si="12"/>
        <v>3.1706147425658994E-4</v>
      </c>
      <c r="Q52" s="141">
        <f t="shared" si="12"/>
        <v>7.8948307089890882E-3</v>
      </c>
      <c r="R52" s="141">
        <f t="shared" si="12"/>
        <v>3.8800397912150189E-2</v>
      </c>
      <c r="S52" s="141">
        <f t="shared" si="12"/>
        <v>3.8340658774478134E-2</v>
      </c>
      <c r="T52" s="141">
        <f t="shared" si="12"/>
        <v>6.0095039176908407E-2</v>
      </c>
      <c r="U52" s="141">
        <f t="shared" si="12"/>
        <v>0.11896939167792894</v>
      </c>
      <c r="V52" s="141">
        <f t="shared" si="12"/>
        <v>7.8472714878505996E-3</v>
      </c>
      <c r="W52" s="141">
        <f t="shared" si="12"/>
        <v>0.18219937618154938</v>
      </c>
      <c r="X52" s="141">
        <f t="shared" si="12"/>
        <v>0.40395613454503659</v>
      </c>
      <c r="Y52" s="141">
        <f t="shared" si="12"/>
        <v>0.141579838060852</v>
      </c>
      <c r="Z52" s="141">
        <f t="shared" si="12"/>
        <v>0</v>
      </c>
    </row>
    <row r="53" spans="2:26" x14ac:dyDescent="0.3">
      <c r="N53" s="148" t="s">
        <v>118</v>
      </c>
      <c r="O53" s="141">
        <f t="shared" ref="O53:Z53" si="13">O41/$O$41</f>
        <v>1</v>
      </c>
      <c r="P53" s="141">
        <f t="shared" si="13"/>
        <v>2.4378225576389428E-4</v>
      </c>
      <c r="Q53" s="141">
        <f t="shared" si="13"/>
        <v>4.2895303301434167E-3</v>
      </c>
      <c r="R53" s="141">
        <f t="shared" si="13"/>
        <v>1.778054410124744E-2</v>
      </c>
      <c r="S53" s="141">
        <f t="shared" si="13"/>
        <v>1.9087631940662361E-2</v>
      </c>
      <c r="T53" s="141">
        <f t="shared" si="13"/>
        <v>4.7547913586970615E-2</v>
      </c>
      <c r="U53" s="141">
        <f t="shared" si="13"/>
        <v>4.9238828807801033E-2</v>
      </c>
      <c r="V53" s="141">
        <f t="shared" si="13"/>
        <v>6.1879198111984236E-3</v>
      </c>
      <c r="W53" s="141">
        <f t="shared" si="13"/>
        <v>0.14508156331855079</v>
      </c>
      <c r="X53" s="141">
        <f t="shared" si="13"/>
        <v>0.57229699940351142</v>
      </c>
      <c r="Y53" s="141">
        <f t="shared" si="13"/>
        <v>0.13824528644415054</v>
      </c>
      <c r="Z53" s="141">
        <f t="shared" si="13"/>
        <v>0</v>
      </c>
    </row>
    <row r="54" spans="2:26" x14ac:dyDescent="0.3">
      <c r="N54" s="148" t="s">
        <v>119</v>
      </c>
      <c r="O54" s="141">
        <f t="shared" ref="O54:Z54" si="14">O42/$O$42</f>
        <v>1</v>
      </c>
      <c r="P54" s="141">
        <f t="shared" si="14"/>
        <v>1.1154223068526768E-4</v>
      </c>
      <c r="Q54" s="141">
        <f t="shared" si="14"/>
        <v>4.8600543370009488E-3</v>
      </c>
      <c r="R54" s="141">
        <f t="shared" si="14"/>
        <v>2.191008102746329E-2</v>
      </c>
      <c r="S54" s="141">
        <f t="shared" si="14"/>
        <v>1.9695171018141548E-2</v>
      </c>
      <c r="T54" s="141">
        <f t="shared" si="14"/>
        <v>3.238708340968665E-2</v>
      </c>
      <c r="U54" s="141">
        <f t="shared" si="14"/>
        <v>5.8997872730314795E-2</v>
      </c>
      <c r="V54" s="141">
        <f t="shared" si="14"/>
        <v>4.6529044800140227E-3</v>
      </c>
      <c r="W54" s="141">
        <f t="shared" si="14"/>
        <v>0.20898233649104078</v>
      </c>
      <c r="X54" s="141">
        <f t="shared" si="14"/>
        <v>0.54874793846055792</v>
      </c>
      <c r="Y54" s="141">
        <f t="shared" si="14"/>
        <v>9.9655015815094852E-2</v>
      </c>
      <c r="Z54" s="141">
        <f t="shared" si="14"/>
        <v>0</v>
      </c>
    </row>
    <row r="55" spans="2:26" x14ac:dyDescent="0.3">
      <c r="N55" s="148" t="s">
        <v>120</v>
      </c>
      <c r="O55" s="141">
        <f t="shared" ref="O55:Z55" si="15">O43/$O$43</f>
        <v>1</v>
      </c>
      <c r="P55" s="141">
        <f t="shared" si="15"/>
        <v>8.2769899678892677E-4</v>
      </c>
      <c r="Q55" s="141">
        <f t="shared" si="15"/>
        <v>8.8653543150042872E-3</v>
      </c>
      <c r="R55" s="141">
        <f t="shared" si="15"/>
        <v>3.5910169728155722E-2</v>
      </c>
      <c r="S55" s="141">
        <f t="shared" si="15"/>
        <v>3.8822074632521596E-2</v>
      </c>
      <c r="T55" s="141">
        <f t="shared" si="15"/>
        <v>5.2613733819980454E-2</v>
      </c>
      <c r="U55" s="141">
        <f t="shared" si="15"/>
        <v>7.8800933405133722E-2</v>
      </c>
      <c r="V55" s="141">
        <f t="shared" si="15"/>
        <v>8.6459642194698736E-3</v>
      </c>
      <c r="W55" s="141">
        <f t="shared" si="15"/>
        <v>0.1978200602325535</v>
      </c>
      <c r="X55" s="141">
        <f t="shared" si="15"/>
        <v>0.46347154909352001</v>
      </c>
      <c r="Y55" s="141">
        <f t="shared" si="15"/>
        <v>0.11422246155687189</v>
      </c>
      <c r="Z55" s="141">
        <f t="shared" si="15"/>
        <v>0</v>
      </c>
    </row>
    <row r="56" spans="2:26" x14ac:dyDescent="0.3">
      <c r="N56" s="148" t="s">
        <v>121</v>
      </c>
      <c r="O56" s="141">
        <f t="shared" ref="O56:Z56" si="16">O44/$O$44</f>
        <v>1</v>
      </c>
      <c r="P56" s="141">
        <f t="shared" si="16"/>
        <v>4.6781335335139315E-4</v>
      </c>
      <c r="Q56" s="141">
        <f t="shared" si="16"/>
        <v>7.2347879064808465E-3</v>
      </c>
      <c r="R56" s="141">
        <f t="shared" si="16"/>
        <v>4.543229217663762E-2</v>
      </c>
      <c r="S56" s="141">
        <f t="shared" si="16"/>
        <v>3.2409673944972094E-2</v>
      </c>
      <c r="T56" s="141">
        <f t="shared" si="16"/>
        <v>2.8286388807293537E-2</v>
      </c>
      <c r="U56" s="141">
        <f t="shared" si="16"/>
        <v>0.12172938629415668</v>
      </c>
      <c r="V56" s="141">
        <f t="shared" si="16"/>
        <v>1.7189420890586071E-2</v>
      </c>
      <c r="W56" s="141">
        <f t="shared" si="16"/>
        <v>0.30772327208242223</v>
      </c>
      <c r="X56" s="141">
        <f t="shared" si="16"/>
        <v>0.30573234548560119</v>
      </c>
      <c r="Y56" s="141">
        <f t="shared" si="16"/>
        <v>0.13379461905849843</v>
      </c>
      <c r="Z56" s="141">
        <f t="shared" si="16"/>
        <v>0</v>
      </c>
    </row>
    <row r="57" spans="2:26" x14ac:dyDescent="0.3">
      <c r="N57" s="148" t="s">
        <v>123</v>
      </c>
      <c r="O57" s="141">
        <f t="shared" ref="O57:Z57" si="17">O45/$O$45</f>
        <v>1</v>
      </c>
      <c r="P57" s="141">
        <f t="shared" si="17"/>
        <v>2.436223158041277E-4</v>
      </c>
      <c r="Q57" s="141">
        <f t="shared" si="17"/>
        <v>1.0232137263773363E-2</v>
      </c>
      <c r="R57" s="141">
        <f t="shared" si="17"/>
        <v>6.2593533567674803E-2</v>
      </c>
      <c r="S57" s="141">
        <f t="shared" si="17"/>
        <v>5.0934465597048693E-2</v>
      </c>
      <c r="T57" s="141">
        <f t="shared" si="17"/>
        <v>3.3950509866703796E-2</v>
      </c>
      <c r="U57" s="141">
        <f t="shared" si="17"/>
        <v>0.14706087077576308</v>
      </c>
      <c r="V57" s="141">
        <f t="shared" si="17"/>
        <v>7.9177252636341497E-3</v>
      </c>
      <c r="W57" s="141">
        <f t="shared" si="17"/>
        <v>0.30844325340201162</v>
      </c>
      <c r="X57" s="141">
        <f t="shared" si="17"/>
        <v>0.27692896669334915</v>
      </c>
      <c r="Y57" s="141">
        <f t="shared" si="17"/>
        <v>0.10169491525423729</v>
      </c>
      <c r="Z57" s="141">
        <f t="shared" si="17"/>
        <v>0</v>
      </c>
    </row>
    <row r="58" spans="2:26" x14ac:dyDescent="0.3">
      <c r="B58" s="142" t="s">
        <v>359</v>
      </c>
      <c r="N58" s="148" t="s">
        <v>124</v>
      </c>
      <c r="O58" s="141">
        <f t="shared" ref="O58:Z58" si="18">O46/$O$46</f>
        <v>1</v>
      </c>
      <c r="P58" s="141">
        <f t="shared" si="18"/>
        <v>4.8016645770533785E-4</v>
      </c>
      <c r="Q58" s="141">
        <f t="shared" si="18"/>
        <v>5.2951689919171988E-3</v>
      </c>
      <c r="R58" s="141">
        <f t="shared" si="18"/>
        <v>5.5205804678955375E-2</v>
      </c>
      <c r="S58" s="141">
        <f t="shared" si="18"/>
        <v>4.9417131272174356E-2</v>
      </c>
      <c r="T58" s="141">
        <f t="shared" si="18"/>
        <v>4.2201296449435807E-2</v>
      </c>
      <c r="U58" s="141">
        <f t="shared" si="18"/>
        <v>0.12929815669432071</v>
      </c>
      <c r="V58" s="141">
        <f t="shared" si="18"/>
        <v>8.5763064529036735E-3</v>
      </c>
      <c r="W58" s="141">
        <f t="shared" si="18"/>
        <v>0.36875450156054096</v>
      </c>
      <c r="X58" s="141">
        <f t="shared" si="18"/>
        <v>0.22020967268653133</v>
      </c>
      <c r="Y58" s="141">
        <f t="shared" si="18"/>
        <v>0.12056179475551525</v>
      </c>
      <c r="Z58" s="141">
        <f t="shared" si="18"/>
        <v>0</v>
      </c>
    </row>
    <row r="59" spans="2:26" x14ac:dyDescent="0.3">
      <c r="B59" s="142" t="s">
        <v>874</v>
      </c>
      <c r="C59" s="142"/>
      <c r="N59" s="148" t="s">
        <v>125</v>
      </c>
      <c r="O59" s="141">
        <f t="shared" ref="O59:Z59" si="19">O47/$O$47</f>
        <v>1</v>
      </c>
      <c r="P59" s="141">
        <f t="shared" si="19"/>
        <v>4.5882083046570312E-4</v>
      </c>
      <c r="Q59" s="141">
        <f t="shared" si="19"/>
        <v>1.001758813183452E-2</v>
      </c>
      <c r="R59" s="141">
        <f t="shared" si="19"/>
        <v>4.6126787489485357E-2</v>
      </c>
      <c r="S59" s="141">
        <f t="shared" si="19"/>
        <v>6.2674925441615043E-2</v>
      </c>
      <c r="T59" s="141">
        <f t="shared" si="19"/>
        <v>5.1892635925671025E-2</v>
      </c>
      <c r="U59" s="141">
        <f t="shared" si="19"/>
        <v>0.11701460579643649</v>
      </c>
      <c r="V59" s="141">
        <f t="shared" si="19"/>
        <v>4.6952664984323622E-3</v>
      </c>
      <c r="W59" s="141">
        <f t="shared" si="19"/>
        <v>0.28976064846677368</v>
      </c>
      <c r="X59" s="141">
        <f t="shared" si="19"/>
        <v>0.32207692895924145</v>
      </c>
      <c r="Y59" s="141">
        <f t="shared" si="19"/>
        <v>9.528179246004434E-2</v>
      </c>
      <c r="Z59" s="141">
        <f t="shared" si="19"/>
        <v>0</v>
      </c>
    </row>
    <row r="60" spans="2:26" x14ac:dyDescent="0.3">
      <c r="B60" s="142">
        <v>0</v>
      </c>
      <c r="C60" s="142" t="s">
        <v>436</v>
      </c>
      <c r="N60" s="148" t="s">
        <v>367</v>
      </c>
      <c r="O60" s="141">
        <f t="shared" ref="O60:Z60" si="20">O48/$O$48</f>
        <v>1</v>
      </c>
      <c r="P60" s="141">
        <f t="shared" si="20"/>
        <v>3.612156415741507E-4</v>
      </c>
      <c r="Q60" s="141">
        <f t="shared" si="20"/>
        <v>6.8943262079123914E-3</v>
      </c>
      <c r="R60" s="141">
        <f t="shared" si="20"/>
        <v>3.5910247802257857E-2</v>
      </c>
      <c r="S60" s="141">
        <f t="shared" si="20"/>
        <v>3.4797453794065444E-2</v>
      </c>
      <c r="T60" s="141">
        <f t="shared" si="20"/>
        <v>4.6613473239333993E-2</v>
      </c>
      <c r="U60" s="141">
        <f t="shared" si="20"/>
        <v>9.5563917992598724E-2</v>
      </c>
      <c r="V60" s="141">
        <f t="shared" si="20"/>
        <v>7.9207199329617093E-3</v>
      </c>
      <c r="W60" s="141">
        <f t="shared" si="20"/>
        <v>0.22132317349280953</v>
      </c>
      <c r="X60" s="141">
        <f t="shared" si="20"/>
        <v>0.42596068266633358</v>
      </c>
      <c r="Y60" s="141">
        <f t="shared" si="20"/>
        <v>0.12465478923015266</v>
      </c>
      <c r="Z60" s="141">
        <f t="shared" si="20"/>
        <v>0</v>
      </c>
    </row>
    <row r="61" spans="2:26" x14ac:dyDescent="0.3">
      <c r="B61" s="142">
        <v>1</v>
      </c>
      <c r="C61" s="142" t="s">
        <v>427</v>
      </c>
    </row>
    <row r="62" spans="2:26" x14ac:dyDescent="0.3">
      <c r="B62" s="142">
        <v>2</v>
      </c>
      <c r="C62" s="142" t="s">
        <v>428</v>
      </c>
    </row>
    <row r="63" spans="2:26" x14ac:dyDescent="0.3">
      <c r="B63" s="142">
        <v>3</v>
      </c>
      <c r="C63" s="142" t="s">
        <v>429</v>
      </c>
    </row>
    <row r="64" spans="2:26" x14ac:dyDescent="0.3">
      <c r="B64" s="142">
        <v>4</v>
      </c>
      <c r="C64" s="142" t="s">
        <v>430</v>
      </c>
    </row>
    <row r="65" spans="2:3" x14ac:dyDescent="0.3">
      <c r="B65" s="142">
        <v>5</v>
      </c>
      <c r="C65" s="142" t="s">
        <v>431</v>
      </c>
    </row>
    <row r="66" spans="2:3" x14ac:dyDescent="0.3">
      <c r="B66" s="142">
        <v>6</v>
      </c>
      <c r="C66" s="142" t="s">
        <v>432</v>
      </c>
    </row>
    <row r="67" spans="2:3" x14ac:dyDescent="0.3">
      <c r="B67" s="142">
        <v>7</v>
      </c>
      <c r="C67" s="142" t="s">
        <v>433</v>
      </c>
    </row>
    <row r="68" spans="2:3" x14ac:dyDescent="0.3">
      <c r="B68" s="142">
        <v>8</v>
      </c>
      <c r="C68" s="142" t="s">
        <v>434</v>
      </c>
    </row>
    <row r="69" spans="2:3" x14ac:dyDescent="0.3">
      <c r="B69" s="142">
        <v>9</v>
      </c>
      <c r="C69" s="142" t="s">
        <v>435</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V46"/>
  <sheetViews>
    <sheetView zoomScale="80" zoomScaleNormal="80" workbookViewId="0">
      <selection activeCell="Q16" sqref="Q16"/>
    </sheetView>
  </sheetViews>
  <sheetFormatPr defaultColWidth="8.7109375" defaultRowHeight="16.5" x14ac:dyDescent="0.3"/>
  <cols>
    <col min="1" max="1" width="8.7109375" style="153" customWidth="1"/>
    <col min="2" max="2" width="30.5703125" style="1" customWidth="1"/>
    <col min="3" max="3" width="9.5703125" style="1" bestFit="1" customWidth="1"/>
    <col min="4" max="4" width="10.7109375" style="1" bestFit="1" customWidth="1"/>
    <col min="5" max="5" width="12.85546875" style="1" customWidth="1"/>
    <col min="6" max="6" width="12.42578125" style="1" bestFit="1" customWidth="1"/>
    <col min="7" max="7" width="11.85546875" style="1" bestFit="1" customWidth="1"/>
    <col min="8" max="9" width="9" style="1" bestFit="1" customWidth="1"/>
    <col min="10" max="10" width="9.5703125" style="1" bestFit="1" customWidth="1"/>
    <col min="11" max="15" width="8.7109375" style="1"/>
    <col min="16" max="16" width="7.85546875" style="1" bestFit="1" customWidth="1"/>
    <col min="17" max="18" width="23.7109375" style="1" customWidth="1"/>
    <col min="19" max="19" width="10.140625" style="1" bestFit="1" customWidth="1"/>
    <col min="20" max="20" width="24" style="1" customWidth="1"/>
    <col min="21" max="21" width="22.5703125" style="1" customWidth="1"/>
    <col min="22" max="22" width="10.140625" style="1" bestFit="1" customWidth="1"/>
    <col min="23" max="16384" width="8.7109375" style="1"/>
  </cols>
  <sheetData>
    <row r="1" spans="1:22" x14ac:dyDescent="0.3">
      <c r="A1" s="358"/>
    </row>
    <row r="2" spans="1:22" x14ac:dyDescent="0.3">
      <c r="A2" s="358"/>
      <c r="B2" s="144" t="s">
        <v>1163</v>
      </c>
    </row>
    <row r="4" spans="1:22" s="35" customFormat="1" ht="56.25" customHeight="1" x14ac:dyDescent="0.3">
      <c r="A4" s="359"/>
      <c r="P4" s="355" t="s">
        <v>852</v>
      </c>
      <c r="Q4" s="355" t="s">
        <v>437</v>
      </c>
      <c r="R4" s="355" t="s">
        <v>438</v>
      </c>
      <c r="S4" s="355" t="s">
        <v>439</v>
      </c>
      <c r="T4" s="355" t="s">
        <v>913</v>
      </c>
      <c r="U4" s="355" t="s">
        <v>914</v>
      </c>
      <c r="V4" s="355" t="s">
        <v>915</v>
      </c>
    </row>
    <row r="5" spans="1:22" x14ac:dyDescent="0.3">
      <c r="P5" s="4" t="s">
        <v>440</v>
      </c>
      <c r="Q5" s="424">
        <v>134555</v>
      </c>
      <c r="R5" s="425">
        <f t="shared" ref="R5:R16" si="0">Q5/S5</f>
        <v>0.49126669441462756</v>
      </c>
      <c r="S5" s="407">
        <v>273894</v>
      </c>
      <c r="T5" s="424">
        <v>85775</v>
      </c>
      <c r="U5" s="425">
        <f>T5/V5</f>
        <v>0.43481456698501531</v>
      </c>
      <c r="V5" s="407">
        <v>197268</v>
      </c>
    </row>
    <row r="6" spans="1:22" x14ac:dyDescent="0.3">
      <c r="P6" s="4" t="s">
        <v>441</v>
      </c>
      <c r="Q6" s="424">
        <v>131544</v>
      </c>
      <c r="R6" s="425">
        <f t="shared" si="0"/>
        <v>0.49227038496514097</v>
      </c>
      <c r="S6" s="407">
        <v>267219</v>
      </c>
      <c r="T6" s="424">
        <v>83990</v>
      </c>
      <c r="U6" s="425">
        <f t="shared" ref="U6:U16" si="1">T6/V6</f>
        <v>0.43445874995473849</v>
      </c>
      <c r="V6" s="407">
        <v>193321</v>
      </c>
    </row>
    <row r="7" spans="1:22" x14ac:dyDescent="0.3">
      <c r="P7" s="4" t="s">
        <v>442</v>
      </c>
      <c r="Q7" s="424">
        <v>127507</v>
      </c>
      <c r="R7" s="425">
        <f t="shared" si="0"/>
        <v>0.49506130657948888</v>
      </c>
      <c r="S7" s="407">
        <v>257558</v>
      </c>
      <c r="T7" s="424">
        <v>81904</v>
      </c>
      <c r="U7" s="425">
        <f t="shared" si="1"/>
        <v>0.43621876980597468</v>
      </c>
      <c r="V7" s="407">
        <v>187759</v>
      </c>
    </row>
    <row r="8" spans="1:22" x14ac:dyDescent="0.3">
      <c r="P8" s="4" t="s">
        <v>443</v>
      </c>
      <c r="Q8" s="424">
        <v>123352</v>
      </c>
      <c r="R8" s="425">
        <f t="shared" si="0"/>
        <v>0.49588145670604977</v>
      </c>
      <c r="S8" s="407">
        <v>248753</v>
      </c>
      <c r="T8" s="424">
        <v>79295</v>
      </c>
      <c r="U8" s="425">
        <f t="shared" si="1"/>
        <v>0.4320829564402402</v>
      </c>
      <c r="V8" s="407">
        <v>183518</v>
      </c>
    </row>
    <row r="9" spans="1:22" x14ac:dyDescent="0.3">
      <c r="P9" s="4" t="s">
        <v>444</v>
      </c>
      <c r="Q9" s="424">
        <v>117203</v>
      </c>
      <c r="R9" s="425">
        <f t="shared" si="0"/>
        <v>0.49466518102087503</v>
      </c>
      <c r="S9" s="407">
        <v>236934</v>
      </c>
      <c r="T9" s="424">
        <v>77119</v>
      </c>
      <c r="U9" s="425">
        <f t="shared" si="1"/>
        <v>0.42491211830694126</v>
      </c>
      <c r="V9" s="407">
        <v>181494</v>
      </c>
    </row>
    <row r="10" spans="1:22" x14ac:dyDescent="0.3">
      <c r="P10" s="4" t="s">
        <v>445</v>
      </c>
      <c r="Q10" s="424">
        <v>107227</v>
      </c>
      <c r="R10" s="425">
        <f t="shared" si="0"/>
        <v>0.48315032014166437</v>
      </c>
      <c r="S10" s="407">
        <v>221933</v>
      </c>
      <c r="T10" s="424">
        <v>75084</v>
      </c>
      <c r="U10" s="425">
        <f t="shared" si="1"/>
        <v>0.4138067865547515</v>
      </c>
      <c r="V10" s="407">
        <v>181447</v>
      </c>
    </row>
    <row r="11" spans="1:22" x14ac:dyDescent="0.3">
      <c r="P11" s="4" t="s">
        <v>446</v>
      </c>
      <c r="Q11" s="424">
        <v>102519</v>
      </c>
      <c r="R11" s="425">
        <f t="shared" si="0"/>
        <v>0.47573725608482798</v>
      </c>
      <c r="S11" s="407">
        <v>215495</v>
      </c>
      <c r="T11" s="424">
        <v>73490</v>
      </c>
      <c r="U11" s="425">
        <f t="shared" si="1"/>
        <v>0.4053010666107808</v>
      </c>
      <c r="V11" s="407">
        <v>181322</v>
      </c>
    </row>
    <row r="12" spans="1:22" x14ac:dyDescent="0.3">
      <c r="P12" s="4" t="s">
        <v>447</v>
      </c>
      <c r="Q12" s="424">
        <v>99990</v>
      </c>
      <c r="R12" s="425">
        <f t="shared" si="0"/>
        <v>0.47632885221848531</v>
      </c>
      <c r="S12" s="407">
        <v>209918</v>
      </c>
      <c r="T12" s="424">
        <v>73102</v>
      </c>
      <c r="U12" s="425">
        <f t="shared" si="1"/>
        <v>0.40760999871754122</v>
      </c>
      <c r="V12" s="407">
        <v>179343</v>
      </c>
    </row>
    <row r="13" spans="1:22" x14ac:dyDescent="0.3">
      <c r="P13" s="4" t="s">
        <v>448</v>
      </c>
      <c r="Q13" s="424">
        <v>96061</v>
      </c>
      <c r="R13" s="425">
        <f t="shared" si="0"/>
        <v>0.46431626926776454</v>
      </c>
      <c r="S13" s="407">
        <v>206887</v>
      </c>
      <c r="T13" s="424">
        <v>71258</v>
      </c>
      <c r="U13" s="425">
        <f t="shared" si="1"/>
        <v>0.39781602585932574</v>
      </c>
      <c r="V13" s="407">
        <v>179123</v>
      </c>
    </row>
    <row r="14" spans="1:22" x14ac:dyDescent="0.3">
      <c r="P14" s="4" t="s">
        <v>449</v>
      </c>
      <c r="Q14" s="424">
        <v>92284</v>
      </c>
      <c r="R14" s="425">
        <f t="shared" si="0"/>
        <v>0.46079332108332666</v>
      </c>
      <c r="S14" s="407">
        <v>200272</v>
      </c>
      <c r="T14" s="424">
        <v>69368</v>
      </c>
      <c r="U14" s="425">
        <f t="shared" si="1"/>
        <v>0.39827525822324039</v>
      </c>
      <c r="V14" s="407">
        <v>174171</v>
      </c>
    </row>
    <row r="15" spans="1:22" x14ac:dyDescent="0.3">
      <c r="P15" s="4" t="s">
        <v>450</v>
      </c>
      <c r="Q15" s="424">
        <v>89390</v>
      </c>
      <c r="R15" s="425">
        <f t="shared" si="0"/>
        <v>0.45594348524648698</v>
      </c>
      <c r="S15" s="407">
        <v>196055</v>
      </c>
      <c r="T15" s="424">
        <v>67885</v>
      </c>
      <c r="U15" s="425">
        <f t="shared" si="1"/>
        <v>0.39497646490681965</v>
      </c>
      <c r="V15" s="407">
        <v>171871</v>
      </c>
    </row>
    <row r="16" spans="1:22" x14ac:dyDescent="0.3">
      <c r="P16" s="4" t="s">
        <v>451</v>
      </c>
      <c r="Q16" s="424">
        <v>87850</v>
      </c>
      <c r="R16" s="425">
        <f t="shared" si="0"/>
        <v>0.44916991763087794</v>
      </c>
      <c r="S16" s="407">
        <v>195583</v>
      </c>
      <c r="T16" s="424">
        <v>67549</v>
      </c>
      <c r="U16" s="425">
        <f t="shared" si="1"/>
        <v>0.39781039092590192</v>
      </c>
      <c r="V16" s="407">
        <v>169802</v>
      </c>
    </row>
    <row r="17" spans="1:22" hidden="1" x14ac:dyDescent="0.3">
      <c r="V17" s="11">
        <f>AVERAGE(V5:V16)</f>
        <v>181703.25</v>
      </c>
    </row>
    <row r="21" spans="1:22" x14ac:dyDescent="0.3">
      <c r="B21" s="142" t="s">
        <v>359</v>
      </c>
    </row>
    <row r="23" spans="1:22" ht="17.25" thickBot="1" x14ac:dyDescent="0.35">
      <c r="A23" s="358"/>
      <c r="B23" s="8" t="s">
        <v>1196</v>
      </c>
    </row>
    <row r="24" spans="1:22" ht="17.25" thickBot="1" x14ac:dyDescent="0.35">
      <c r="B24" s="237"/>
      <c r="C24" s="502" t="s">
        <v>1197</v>
      </c>
      <c r="D24" s="503"/>
      <c r="E24" s="503"/>
      <c r="F24" s="503"/>
      <c r="G24" s="503"/>
      <c r="H24" s="503"/>
      <c r="I24" s="503"/>
      <c r="J24" s="504"/>
      <c r="L24" s="3" t="s">
        <v>1051</v>
      </c>
    </row>
    <row r="25" spans="1:22" ht="17.25" thickBot="1" x14ac:dyDescent="0.35">
      <c r="B25" s="238" t="s">
        <v>375</v>
      </c>
      <c r="C25" s="156" t="s">
        <v>452</v>
      </c>
      <c r="D25" s="156" t="s">
        <v>453</v>
      </c>
      <c r="E25" s="156" t="s">
        <v>454</v>
      </c>
      <c r="F25" s="156" t="s">
        <v>455</v>
      </c>
      <c r="G25" s="156" t="s">
        <v>456</v>
      </c>
      <c r="H25" s="156" t="s">
        <v>457</v>
      </c>
      <c r="I25" s="156" t="s">
        <v>458</v>
      </c>
      <c r="J25" s="156" t="s">
        <v>459</v>
      </c>
      <c r="L25" s="3" t="s">
        <v>1202</v>
      </c>
    </row>
    <row r="26" spans="1:22" ht="17.25" thickBot="1" x14ac:dyDescent="0.35">
      <c r="B26" s="239" t="s">
        <v>117</v>
      </c>
      <c r="C26" s="168">
        <v>506</v>
      </c>
      <c r="D26" s="240">
        <v>2905</v>
      </c>
      <c r="E26" s="240">
        <v>2380</v>
      </c>
      <c r="F26" s="240">
        <v>1113</v>
      </c>
      <c r="G26" s="240">
        <v>5376</v>
      </c>
      <c r="H26" s="168">
        <v>0</v>
      </c>
      <c r="I26" s="168">
        <v>25</v>
      </c>
      <c r="J26" s="168">
        <v>197</v>
      </c>
      <c r="L26" s="3" t="s">
        <v>916</v>
      </c>
    </row>
    <row r="27" spans="1:22" ht="17.25" thickBot="1" x14ac:dyDescent="0.35">
      <c r="B27" s="239" t="s">
        <v>118</v>
      </c>
      <c r="C27" s="168">
        <v>592</v>
      </c>
      <c r="D27" s="240">
        <v>2684</v>
      </c>
      <c r="E27" s="240">
        <v>1686</v>
      </c>
      <c r="F27" s="240">
        <v>1826</v>
      </c>
      <c r="G27" s="240">
        <v>4563</v>
      </c>
      <c r="H27" s="168">
        <v>0</v>
      </c>
      <c r="I27" s="168">
        <v>24</v>
      </c>
      <c r="J27" s="168">
        <v>377</v>
      </c>
      <c r="L27" s="3" t="s">
        <v>917</v>
      </c>
    </row>
    <row r="28" spans="1:22" ht="17.25" thickBot="1" x14ac:dyDescent="0.35">
      <c r="B28" s="239" t="s">
        <v>119</v>
      </c>
      <c r="C28" s="168">
        <v>720</v>
      </c>
      <c r="D28" s="240">
        <v>3783</v>
      </c>
      <c r="E28" s="240">
        <v>3017</v>
      </c>
      <c r="F28" s="240">
        <v>1595</v>
      </c>
      <c r="G28" s="240">
        <v>5951</v>
      </c>
      <c r="H28" s="168">
        <v>0</v>
      </c>
      <c r="I28" s="168">
        <v>69</v>
      </c>
      <c r="J28" s="168">
        <v>657</v>
      </c>
      <c r="L28" s="3" t="s">
        <v>918</v>
      </c>
    </row>
    <row r="29" spans="1:22" ht="17.25" thickBot="1" x14ac:dyDescent="0.35">
      <c r="B29" s="239" t="s">
        <v>120</v>
      </c>
      <c r="C29" s="168">
        <v>837</v>
      </c>
      <c r="D29" s="240">
        <v>5450</v>
      </c>
      <c r="E29" s="240">
        <v>5048</v>
      </c>
      <c r="F29" s="240">
        <v>3502</v>
      </c>
      <c r="G29" s="240">
        <v>8872</v>
      </c>
      <c r="H29" s="168">
        <v>0</v>
      </c>
      <c r="I29" s="168">
        <v>147</v>
      </c>
      <c r="J29" s="168">
        <v>447</v>
      </c>
      <c r="L29" s="3" t="s">
        <v>919</v>
      </c>
    </row>
    <row r="30" spans="1:22" ht="17.25" thickBot="1" x14ac:dyDescent="0.35">
      <c r="B30" s="239" t="s">
        <v>121</v>
      </c>
      <c r="C30" s="240">
        <v>1217</v>
      </c>
      <c r="D30" s="240">
        <v>5390</v>
      </c>
      <c r="E30" s="240">
        <v>5486</v>
      </c>
      <c r="F30" s="240">
        <v>2776</v>
      </c>
      <c r="G30" s="240">
        <v>9989</v>
      </c>
      <c r="H30" s="168">
        <v>0</v>
      </c>
      <c r="I30" s="168">
        <v>38</v>
      </c>
      <c r="J30" s="168">
        <v>757</v>
      </c>
      <c r="L30" s="1" t="s">
        <v>920</v>
      </c>
    </row>
    <row r="31" spans="1:22" ht="17.25" thickBot="1" x14ac:dyDescent="0.35">
      <c r="B31" s="239" t="s">
        <v>123</v>
      </c>
      <c r="C31" s="240">
        <v>1087</v>
      </c>
      <c r="D31" s="240">
        <v>10357</v>
      </c>
      <c r="E31" s="240">
        <v>15544</v>
      </c>
      <c r="F31" s="240">
        <v>12926</v>
      </c>
      <c r="G31" s="240">
        <v>21314</v>
      </c>
      <c r="H31" s="168">
        <v>0</v>
      </c>
      <c r="I31" s="168">
        <v>209</v>
      </c>
      <c r="J31" s="240">
        <v>1117</v>
      </c>
      <c r="L31" s="1" t="s">
        <v>921</v>
      </c>
    </row>
    <row r="32" spans="1:22" ht="17.25" thickBot="1" x14ac:dyDescent="0.35">
      <c r="B32" s="239" t="s">
        <v>124</v>
      </c>
      <c r="C32" s="240">
        <v>2154</v>
      </c>
      <c r="D32" s="240">
        <v>11199</v>
      </c>
      <c r="E32" s="240">
        <v>21176</v>
      </c>
      <c r="F32" s="240">
        <v>19463</v>
      </c>
      <c r="G32" s="240">
        <v>30673</v>
      </c>
      <c r="H32" s="168">
        <v>0</v>
      </c>
      <c r="I32" s="168">
        <v>93</v>
      </c>
      <c r="J32" s="240">
        <v>1706</v>
      </c>
      <c r="L32" s="1" t="s">
        <v>922</v>
      </c>
    </row>
    <row r="33" spans="1:12" ht="17.25" thickBot="1" x14ac:dyDescent="0.35">
      <c r="B33" s="239" t="s">
        <v>125</v>
      </c>
      <c r="C33" s="240">
        <v>1665</v>
      </c>
      <c r="D33" s="240">
        <v>11393</v>
      </c>
      <c r="E33" s="240">
        <v>21150</v>
      </c>
      <c r="F33" s="240">
        <v>17537</v>
      </c>
      <c r="G33" s="240">
        <v>28483</v>
      </c>
      <c r="H33" s="168">
        <v>0</v>
      </c>
      <c r="I33" s="168">
        <v>239</v>
      </c>
      <c r="J33" s="240">
        <v>1182</v>
      </c>
      <c r="L33" s="1" t="s">
        <v>923</v>
      </c>
    </row>
    <row r="34" spans="1:12" ht="17.25" thickBot="1" x14ac:dyDescent="0.35">
      <c r="B34" s="241" t="s">
        <v>367</v>
      </c>
      <c r="C34" s="242">
        <v>8778</v>
      </c>
      <c r="D34" s="242">
        <v>53161</v>
      </c>
      <c r="E34" s="242">
        <v>75485</v>
      </c>
      <c r="F34" s="242">
        <v>60737</v>
      </c>
      <c r="G34" s="242">
        <v>115220</v>
      </c>
      <c r="H34" s="166">
        <v>0</v>
      </c>
      <c r="I34" s="166">
        <v>844</v>
      </c>
      <c r="J34" s="242">
        <v>6439</v>
      </c>
      <c r="L34" s="1" t="s">
        <v>924</v>
      </c>
    </row>
    <row r="35" spans="1:12" x14ac:dyDescent="0.3">
      <c r="B35" s="12" t="s">
        <v>359</v>
      </c>
    </row>
    <row r="37" spans="1:12" ht="17.25" thickBot="1" x14ac:dyDescent="0.35">
      <c r="A37" s="358"/>
      <c r="B37" s="8" t="s">
        <v>1198</v>
      </c>
    </row>
    <row r="38" spans="1:12" ht="21" customHeight="1" x14ac:dyDescent="0.3">
      <c r="A38" s="358"/>
      <c r="B38" s="505" t="s">
        <v>460</v>
      </c>
      <c r="C38" s="488">
        <v>2017</v>
      </c>
      <c r="D38" s="488">
        <v>2018</v>
      </c>
      <c r="E38" s="488" t="s">
        <v>461</v>
      </c>
      <c r="F38" s="143"/>
    </row>
    <row r="39" spans="1:12" ht="28.5" customHeight="1" thickBot="1" x14ac:dyDescent="0.35">
      <c r="B39" s="506"/>
      <c r="C39" s="489"/>
      <c r="D39" s="489"/>
      <c r="E39" s="489"/>
      <c r="F39" s="143"/>
    </row>
    <row r="40" spans="1:12" ht="17.25" thickBot="1" x14ac:dyDescent="0.35">
      <c r="B40" s="243" t="s">
        <v>462</v>
      </c>
      <c r="C40" s="162">
        <v>5.23</v>
      </c>
      <c r="D40" s="162">
        <v>4.83</v>
      </c>
      <c r="E40" s="162">
        <v>-0.4</v>
      </c>
      <c r="F40" s="143"/>
    </row>
    <row r="41" spans="1:12" ht="17.25" thickBot="1" x14ac:dyDescent="0.35">
      <c r="B41" s="243" t="s">
        <v>463</v>
      </c>
      <c r="C41" s="162">
        <v>27.91</v>
      </c>
      <c r="D41" s="162">
        <v>29.26</v>
      </c>
      <c r="E41" s="162">
        <v>1.35</v>
      </c>
      <c r="F41" s="143"/>
    </row>
    <row r="42" spans="1:12" ht="17.25" thickBot="1" x14ac:dyDescent="0.35">
      <c r="B42" s="243" t="s">
        <v>464</v>
      </c>
      <c r="C42" s="162">
        <v>47.96</v>
      </c>
      <c r="D42" s="162">
        <v>41.54</v>
      </c>
      <c r="E42" s="162">
        <v>-6.42</v>
      </c>
      <c r="F42" s="143"/>
    </row>
    <row r="43" spans="1:12" ht="33.75" customHeight="1" thickBot="1" x14ac:dyDescent="0.35">
      <c r="B43" s="422" t="s">
        <v>465</v>
      </c>
      <c r="C43" s="423">
        <v>66.05</v>
      </c>
      <c r="D43" s="423">
        <v>63.41</v>
      </c>
      <c r="E43" s="423">
        <v>-2.64</v>
      </c>
      <c r="F43" s="143"/>
    </row>
    <row r="44" spans="1:12" ht="17.25" thickBot="1" x14ac:dyDescent="0.35">
      <c r="B44" s="243" t="s">
        <v>466</v>
      </c>
      <c r="C44" s="162">
        <v>3.52</v>
      </c>
      <c r="D44" s="162">
        <v>3.54</v>
      </c>
      <c r="E44" s="162">
        <v>0.02</v>
      </c>
      <c r="F44" s="143"/>
    </row>
    <row r="45" spans="1:12" x14ac:dyDescent="0.3">
      <c r="B45" s="12" t="s">
        <v>467</v>
      </c>
    </row>
    <row r="46" spans="1:12" x14ac:dyDescent="0.3">
      <c r="E46" s="34"/>
    </row>
  </sheetData>
  <mergeCells count="5">
    <mergeCell ref="C24:J24"/>
    <mergeCell ref="B38:B39"/>
    <mergeCell ref="C38:C39"/>
    <mergeCell ref="D38:D39"/>
    <mergeCell ref="E38:E3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2:J49"/>
  <sheetViews>
    <sheetView zoomScale="80" zoomScaleNormal="80" workbookViewId="0">
      <selection activeCell="E55" sqref="E55"/>
    </sheetView>
  </sheetViews>
  <sheetFormatPr defaultRowHeight="16.5" x14ac:dyDescent="0.3"/>
  <cols>
    <col min="1" max="1" width="9.140625" style="340"/>
    <col min="2" max="2" width="20.85546875" style="1" customWidth="1"/>
    <col min="3" max="3" width="18" style="1" customWidth="1"/>
    <col min="4" max="4" width="24.42578125" style="1" customWidth="1"/>
    <col min="5" max="5" width="10.7109375" style="1" bestFit="1" customWidth="1"/>
    <col min="6" max="6" width="10.140625" style="1" customWidth="1"/>
    <col min="7" max="7" width="15.140625" style="1" customWidth="1"/>
    <col min="8" max="9" width="9.140625" style="1"/>
    <col min="10" max="10" width="16.140625" style="1" customWidth="1"/>
    <col min="11" max="16384" width="9.140625" style="1"/>
  </cols>
  <sheetData>
    <row r="2" spans="2:10" ht="17.25" thickBot="1" x14ac:dyDescent="0.35">
      <c r="B2" s="8" t="s">
        <v>1199</v>
      </c>
    </row>
    <row r="3" spans="2:10" ht="17.25" thickBot="1" x14ac:dyDescent="0.35">
      <c r="B3" s="493" t="s">
        <v>270</v>
      </c>
      <c r="C3" s="495" t="s">
        <v>468</v>
      </c>
      <c r="D3" s="508"/>
      <c r="E3" s="496"/>
      <c r="F3" s="495" t="s">
        <v>469</v>
      </c>
      <c r="G3" s="496"/>
    </row>
    <row r="4" spans="2:10" x14ac:dyDescent="0.3">
      <c r="B4" s="507"/>
      <c r="C4" s="493" t="s">
        <v>470</v>
      </c>
      <c r="D4" s="245" t="s">
        <v>471</v>
      </c>
      <c r="E4" s="245" t="s">
        <v>300</v>
      </c>
      <c r="F4" s="493" t="s">
        <v>473</v>
      </c>
      <c r="G4" s="245" t="s">
        <v>474</v>
      </c>
    </row>
    <row r="5" spans="2:10" ht="17.25" thickBot="1" x14ac:dyDescent="0.35">
      <c r="B5" s="494"/>
      <c r="C5" s="494"/>
      <c r="D5" s="45" t="s">
        <v>472</v>
      </c>
      <c r="E5" s="45" t="s">
        <v>976</v>
      </c>
      <c r="F5" s="494"/>
      <c r="G5" s="45" t="s">
        <v>1102</v>
      </c>
      <c r="J5" s="187"/>
    </row>
    <row r="6" spans="2:10" ht="17.25" thickBot="1" x14ac:dyDescent="0.35">
      <c r="B6" s="46" t="s">
        <v>276</v>
      </c>
      <c r="C6" s="166">
        <v>179.5</v>
      </c>
      <c r="D6" s="166">
        <v>100</v>
      </c>
      <c r="E6" s="166">
        <v>80.099999999999994</v>
      </c>
      <c r="F6" s="166">
        <v>6.6</v>
      </c>
      <c r="G6" s="166">
        <v>-1.5</v>
      </c>
    </row>
    <row r="7" spans="2:10" ht="17.25" thickBot="1" x14ac:dyDescent="0.35">
      <c r="B7" s="509" t="s">
        <v>1200</v>
      </c>
      <c r="C7" s="510"/>
      <c r="D7" s="510"/>
      <c r="E7" s="510"/>
      <c r="F7" s="510"/>
      <c r="G7" s="511"/>
    </row>
    <row r="8" spans="2:10" ht="17.25" thickBot="1" x14ac:dyDescent="0.35">
      <c r="B8" s="167" t="s">
        <v>1169</v>
      </c>
      <c r="C8" s="168">
        <v>8</v>
      </c>
      <c r="D8" s="168">
        <v>4.4000000000000004</v>
      </c>
      <c r="E8" s="168">
        <v>85.1</v>
      </c>
      <c r="F8" s="168">
        <v>36.4</v>
      </c>
      <c r="G8" s="168">
        <v>-8.6</v>
      </c>
    </row>
    <row r="9" spans="2:10" ht="17.25" thickBot="1" x14ac:dyDescent="0.35">
      <c r="B9" s="167" t="s">
        <v>1170</v>
      </c>
      <c r="C9" s="168">
        <v>20.399999999999999</v>
      </c>
      <c r="D9" s="168">
        <v>11.3</v>
      </c>
      <c r="E9" s="168">
        <v>70.3</v>
      </c>
      <c r="F9" s="168">
        <v>12.2</v>
      </c>
      <c r="G9" s="168">
        <v>-3.7</v>
      </c>
    </row>
    <row r="10" spans="2:10" ht="17.25" thickBot="1" x14ac:dyDescent="0.35">
      <c r="B10" s="167" t="s">
        <v>1171</v>
      </c>
      <c r="C10" s="168">
        <v>27.3</v>
      </c>
      <c r="D10" s="168">
        <v>15.2</v>
      </c>
      <c r="E10" s="168">
        <v>86.7</v>
      </c>
      <c r="F10" s="168">
        <v>8.6999999999999993</v>
      </c>
      <c r="G10" s="168">
        <v>-1.1000000000000001</v>
      </c>
    </row>
    <row r="11" spans="2:10" ht="17.25" thickBot="1" x14ac:dyDescent="0.35">
      <c r="B11" s="167" t="s">
        <v>1172</v>
      </c>
      <c r="C11" s="168">
        <v>23.7</v>
      </c>
      <c r="D11" s="168">
        <v>13.2</v>
      </c>
      <c r="E11" s="168">
        <v>78.5</v>
      </c>
      <c r="F11" s="168">
        <v>6.8</v>
      </c>
      <c r="G11" s="168">
        <v>-1.7</v>
      </c>
    </row>
    <row r="12" spans="2:10" ht="17.25" thickBot="1" x14ac:dyDescent="0.35">
      <c r="B12" s="167" t="s">
        <v>1173</v>
      </c>
      <c r="C12" s="168">
        <v>22.1</v>
      </c>
      <c r="D12" s="168">
        <v>12.3</v>
      </c>
      <c r="E12" s="168">
        <v>76.5</v>
      </c>
      <c r="F12" s="168">
        <v>5.8</v>
      </c>
      <c r="G12" s="168">
        <v>-1.5</v>
      </c>
    </row>
    <row r="13" spans="2:10" ht="17.25" thickBot="1" x14ac:dyDescent="0.35">
      <c r="B13" s="167" t="s">
        <v>1174</v>
      </c>
      <c r="C13" s="168">
        <v>21.7</v>
      </c>
      <c r="D13" s="168">
        <v>12.1</v>
      </c>
      <c r="E13" s="168">
        <v>86.8</v>
      </c>
      <c r="F13" s="168">
        <v>5.3</v>
      </c>
      <c r="G13" s="168">
        <v>-1</v>
      </c>
    </row>
    <row r="14" spans="2:10" ht="17.25" thickBot="1" x14ac:dyDescent="0.35">
      <c r="B14" s="167" t="s">
        <v>1175</v>
      </c>
      <c r="C14" s="168">
        <v>16.5</v>
      </c>
      <c r="D14" s="168">
        <v>9.1999999999999993</v>
      </c>
      <c r="E14" s="168">
        <v>80.900000000000006</v>
      </c>
      <c r="F14" s="168">
        <v>4.9000000000000004</v>
      </c>
      <c r="G14" s="168">
        <v>-1.4</v>
      </c>
    </row>
    <row r="15" spans="2:10" ht="17.25" thickBot="1" x14ac:dyDescent="0.35">
      <c r="B15" s="167" t="s">
        <v>1176</v>
      </c>
      <c r="C15" s="168">
        <v>17.8</v>
      </c>
      <c r="D15" s="168">
        <v>9.9</v>
      </c>
      <c r="E15" s="168">
        <v>73.3</v>
      </c>
      <c r="F15" s="168">
        <v>5.6</v>
      </c>
      <c r="G15" s="168">
        <v>-2.1</v>
      </c>
    </row>
    <row r="16" spans="2:10" ht="17.25" thickBot="1" x14ac:dyDescent="0.35">
      <c r="B16" s="167" t="s">
        <v>28</v>
      </c>
      <c r="C16" s="168">
        <v>17.899999999999999</v>
      </c>
      <c r="D16" s="168">
        <v>10</v>
      </c>
      <c r="E16" s="168">
        <v>87.7</v>
      </c>
      <c r="F16" s="168">
        <v>6.1</v>
      </c>
      <c r="G16" s="168">
        <v>-0.9</v>
      </c>
    </row>
    <row r="17" spans="1:7" ht="17.25" thickBot="1" x14ac:dyDescent="0.35">
      <c r="B17" s="167" t="s">
        <v>29</v>
      </c>
      <c r="C17" s="168">
        <v>4</v>
      </c>
      <c r="D17" s="168">
        <v>2.2000000000000002</v>
      </c>
      <c r="E17" s="168">
        <v>88.9</v>
      </c>
      <c r="F17" s="168">
        <v>3.2</v>
      </c>
      <c r="G17" s="168">
        <v>-0.6</v>
      </c>
    </row>
    <row r="18" spans="1:7" ht="17.25" thickBot="1" x14ac:dyDescent="0.35">
      <c r="B18" s="167" t="s">
        <v>30</v>
      </c>
      <c r="C18" s="168">
        <v>0.3</v>
      </c>
      <c r="D18" s="168">
        <v>0.2</v>
      </c>
      <c r="E18" s="168">
        <v>50</v>
      </c>
      <c r="F18" s="168">
        <v>0.7</v>
      </c>
      <c r="G18" s="168">
        <v>-1.2</v>
      </c>
    </row>
    <row r="19" spans="1:7" x14ac:dyDescent="0.3">
      <c r="B19" s="3" t="s">
        <v>31</v>
      </c>
    </row>
    <row r="21" spans="1:7" ht="17.25" thickBot="1" x14ac:dyDescent="0.35">
      <c r="B21" s="8" t="s">
        <v>1201</v>
      </c>
    </row>
    <row r="22" spans="1:7" ht="17.25" thickBot="1" x14ac:dyDescent="0.35">
      <c r="B22" s="493" t="s">
        <v>270</v>
      </c>
      <c r="C22" s="495" t="s">
        <v>468</v>
      </c>
      <c r="D22" s="508"/>
      <c r="E22" s="496"/>
      <c r="F22" s="495" t="s">
        <v>469</v>
      </c>
      <c r="G22" s="496"/>
    </row>
    <row r="23" spans="1:7" x14ac:dyDescent="0.3">
      <c r="B23" s="507"/>
      <c r="C23" s="493" t="s">
        <v>470</v>
      </c>
      <c r="D23" s="245" t="s">
        <v>471</v>
      </c>
      <c r="E23" s="245" t="s">
        <v>300</v>
      </c>
      <c r="F23" s="493" t="s">
        <v>473</v>
      </c>
      <c r="G23" s="245" t="s">
        <v>474</v>
      </c>
    </row>
    <row r="24" spans="1:7" ht="17.25" thickBot="1" x14ac:dyDescent="0.35">
      <c r="B24" s="494"/>
      <c r="C24" s="494"/>
      <c r="D24" s="45" t="s">
        <v>472</v>
      </c>
      <c r="E24" s="45" t="s">
        <v>976</v>
      </c>
      <c r="F24" s="494"/>
      <c r="G24" s="45" t="s">
        <v>1102</v>
      </c>
    </row>
    <row r="25" spans="1:7" ht="17.25" thickBot="1" x14ac:dyDescent="0.35">
      <c r="B25" s="46" t="s">
        <v>276</v>
      </c>
      <c r="C25" s="166">
        <v>179.5</v>
      </c>
      <c r="D25" s="166">
        <v>100</v>
      </c>
      <c r="E25" s="166">
        <v>80.099999999999994</v>
      </c>
      <c r="F25" s="166">
        <v>6.6</v>
      </c>
      <c r="G25" s="166">
        <v>-1.5</v>
      </c>
    </row>
    <row r="26" spans="1:7" ht="17.25" thickBot="1" x14ac:dyDescent="0.35">
      <c r="B26" s="7" t="s">
        <v>313</v>
      </c>
      <c r="C26" s="168"/>
      <c r="D26" s="168"/>
      <c r="E26" s="166"/>
      <c r="F26" s="168"/>
      <c r="G26" s="168"/>
    </row>
    <row r="27" spans="1:7" ht="17.25" thickBot="1" x14ac:dyDescent="0.35">
      <c r="B27" s="7" t="s">
        <v>277</v>
      </c>
      <c r="C27" s="29">
        <v>10.3</v>
      </c>
      <c r="D27" s="168">
        <v>5.7</v>
      </c>
      <c r="E27" s="168">
        <v>70.5</v>
      </c>
      <c r="F27" s="29">
        <v>2.9</v>
      </c>
      <c r="G27" s="29">
        <v>-1.3</v>
      </c>
    </row>
    <row r="28" spans="1:7" ht="17.25" thickBot="1" x14ac:dyDescent="0.35">
      <c r="B28" s="7" t="s">
        <v>278</v>
      </c>
      <c r="C28" s="29">
        <v>14.8</v>
      </c>
      <c r="D28" s="168">
        <v>8.1999999999999993</v>
      </c>
      <c r="E28" s="168">
        <v>84.6</v>
      </c>
      <c r="F28" s="29">
        <v>5.0999999999999996</v>
      </c>
      <c r="G28" s="29">
        <v>-0.8</v>
      </c>
    </row>
    <row r="29" spans="1:7" ht="17.25" thickBot="1" x14ac:dyDescent="0.35">
      <c r="B29" s="7" t="s">
        <v>279</v>
      </c>
      <c r="C29" s="29">
        <v>8.9</v>
      </c>
      <c r="D29" s="168">
        <v>5</v>
      </c>
      <c r="E29" s="168">
        <v>72.400000000000006</v>
      </c>
      <c r="F29" s="29">
        <v>3</v>
      </c>
      <c r="G29" s="29">
        <v>-1.1000000000000001</v>
      </c>
    </row>
    <row r="30" spans="1:7" ht="17.25" thickBot="1" x14ac:dyDescent="0.35">
      <c r="B30" s="7" t="s">
        <v>280</v>
      </c>
      <c r="C30" s="29">
        <v>16.100000000000001</v>
      </c>
      <c r="D30" s="168">
        <v>9</v>
      </c>
      <c r="E30" s="168">
        <v>72.900000000000006</v>
      </c>
      <c r="F30" s="29">
        <v>4.7</v>
      </c>
      <c r="G30" s="29">
        <v>-1.6</v>
      </c>
    </row>
    <row r="31" spans="1:7" ht="17.25" thickBot="1" x14ac:dyDescent="0.35">
      <c r="B31" s="7" t="s">
        <v>281</v>
      </c>
      <c r="C31" s="29">
        <v>18.899999999999999</v>
      </c>
      <c r="D31" s="168">
        <v>10.5</v>
      </c>
      <c r="E31" s="168">
        <v>82.2</v>
      </c>
      <c r="F31" s="29">
        <v>5.5</v>
      </c>
      <c r="G31" s="29">
        <v>-1.2</v>
      </c>
    </row>
    <row r="32" spans="1:7" s="244" customFormat="1" ht="17.25" thickBot="1" x14ac:dyDescent="0.35">
      <c r="A32" s="426"/>
      <c r="B32" s="7" t="s">
        <v>282</v>
      </c>
      <c r="C32" s="29">
        <v>32</v>
      </c>
      <c r="D32" s="168">
        <v>17.8</v>
      </c>
      <c r="E32" s="168">
        <v>77.5</v>
      </c>
      <c r="F32" s="29">
        <v>9.6</v>
      </c>
      <c r="G32" s="29">
        <v>-2.7</v>
      </c>
    </row>
    <row r="33" spans="2:7" ht="17.25" thickBot="1" x14ac:dyDescent="0.35">
      <c r="B33" s="7" t="s">
        <v>283</v>
      </c>
      <c r="C33" s="29">
        <v>40</v>
      </c>
      <c r="D33" s="168">
        <v>22.3</v>
      </c>
      <c r="E33" s="168">
        <v>77.099999999999994</v>
      </c>
      <c r="F33" s="29">
        <v>10</v>
      </c>
      <c r="G33" s="29">
        <v>-2.9</v>
      </c>
    </row>
    <row r="34" spans="2:7" ht="17.25" thickBot="1" x14ac:dyDescent="0.35">
      <c r="B34" s="7" t="s">
        <v>284</v>
      </c>
      <c r="C34" s="29">
        <v>38.700000000000003</v>
      </c>
      <c r="D34" s="168">
        <v>21.6</v>
      </c>
      <c r="E34" s="168">
        <v>93.5</v>
      </c>
      <c r="F34" s="29">
        <v>10.1</v>
      </c>
      <c r="G34" s="29">
        <v>-1</v>
      </c>
    </row>
    <row r="35" spans="2:7" x14ac:dyDescent="0.3">
      <c r="B35" s="3" t="s">
        <v>31</v>
      </c>
    </row>
    <row r="37" spans="2:7" ht="17.25" thickBot="1" x14ac:dyDescent="0.35">
      <c r="B37" s="8" t="s">
        <v>1203</v>
      </c>
    </row>
    <row r="38" spans="2:7" ht="25.5" x14ac:dyDescent="0.3">
      <c r="B38" s="440" t="s">
        <v>475</v>
      </c>
      <c r="C38" s="163" t="s">
        <v>476</v>
      </c>
      <c r="D38" s="440" t="s">
        <v>478</v>
      </c>
      <c r="E38" s="163" t="s">
        <v>300</v>
      </c>
    </row>
    <row r="39" spans="2:7" ht="17.25" thickBot="1" x14ac:dyDescent="0.35">
      <c r="B39" s="441"/>
      <c r="C39" s="164" t="s">
        <v>477</v>
      </c>
      <c r="D39" s="441"/>
      <c r="E39" s="164" t="s">
        <v>976</v>
      </c>
    </row>
    <row r="40" spans="2:7" ht="17.25" thickBot="1" x14ac:dyDescent="0.35">
      <c r="B40" s="246" t="s">
        <v>17</v>
      </c>
      <c r="C40" s="247">
        <v>179.5</v>
      </c>
      <c r="D40" s="247">
        <v>100</v>
      </c>
      <c r="E40" s="247">
        <v>79.2</v>
      </c>
    </row>
    <row r="41" spans="2:7" ht="17.25" thickBot="1" x14ac:dyDescent="0.35">
      <c r="B41" s="248" t="s">
        <v>313</v>
      </c>
      <c r="C41" s="210"/>
      <c r="D41" s="210"/>
      <c r="E41" s="247"/>
    </row>
    <row r="42" spans="2:7" ht="17.25" thickBot="1" x14ac:dyDescent="0.35">
      <c r="B42" s="248" t="s">
        <v>479</v>
      </c>
      <c r="C42" s="210">
        <v>17.399999999999999</v>
      </c>
      <c r="D42" s="210">
        <v>9.6999999999999993</v>
      </c>
      <c r="E42" s="210">
        <v>87</v>
      </c>
    </row>
    <row r="43" spans="2:7" ht="17.25" thickBot="1" x14ac:dyDescent="0.35">
      <c r="B43" s="248" t="s">
        <v>480</v>
      </c>
      <c r="C43" s="210">
        <v>15.9</v>
      </c>
      <c r="D43" s="210">
        <v>8.9</v>
      </c>
      <c r="E43" s="210">
        <v>87.8</v>
      </c>
    </row>
    <row r="44" spans="2:7" ht="26.25" thickBot="1" x14ac:dyDescent="0.35">
      <c r="B44" s="248" t="s">
        <v>481</v>
      </c>
      <c r="C44" s="210">
        <v>16.7</v>
      </c>
      <c r="D44" s="210">
        <v>9.3000000000000007</v>
      </c>
      <c r="E44" s="210">
        <v>79.099999999999994</v>
      </c>
    </row>
    <row r="45" spans="2:7" ht="17.25" thickBot="1" x14ac:dyDescent="0.35">
      <c r="B45" s="248" t="s">
        <v>482</v>
      </c>
      <c r="C45" s="210">
        <v>25.3</v>
      </c>
      <c r="D45" s="210">
        <v>14.1</v>
      </c>
      <c r="E45" s="210">
        <v>76.2</v>
      </c>
    </row>
    <row r="46" spans="2:7" ht="17.25" thickBot="1" x14ac:dyDescent="0.35">
      <c r="B46" s="248" t="s">
        <v>483</v>
      </c>
      <c r="C46" s="210">
        <v>104.3</v>
      </c>
      <c r="D46" s="210">
        <v>58.1</v>
      </c>
      <c r="E46" s="210">
        <v>79.099999999999994</v>
      </c>
    </row>
    <row r="47" spans="2:7" ht="17.25" thickBot="1" x14ac:dyDescent="0.35">
      <c r="B47" s="248" t="s">
        <v>484</v>
      </c>
      <c r="C47" s="210">
        <v>26.8</v>
      </c>
      <c r="D47" s="210">
        <v>14.9</v>
      </c>
      <c r="E47" s="210">
        <v>79.5</v>
      </c>
    </row>
    <row r="48" spans="2:7" ht="17.25" thickBot="1" x14ac:dyDescent="0.35">
      <c r="B48" s="248" t="s">
        <v>485</v>
      </c>
      <c r="C48" s="210">
        <v>77.5</v>
      </c>
      <c r="D48" s="210">
        <v>43.2</v>
      </c>
      <c r="E48" s="210">
        <v>79</v>
      </c>
    </row>
    <row r="49" spans="2:2" x14ac:dyDescent="0.3">
      <c r="B49" s="3" t="s">
        <v>31</v>
      </c>
    </row>
  </sheetData>
  <mergeCells count="13">
    <mergeCell ref="B38:B39"/>
    <mergeCell ref="D38:D39"/>
    <mergeCell ref="B3:B5"/>
    <mergeCell ref="C3:E3"/>
    <mergeCell ref="F3:G3"/>
    <mergeCell ref="C4:C5"/>
    <mergeCell ref="F4:F5"/>
    <mergeCell ref="B22:B24"/>
    <mergeCell ref="C22:E22"/>
    <mergeCell ref="F22:G22"/>
    <mergeCell ref="C23:C24"/>
    <mergeCell ref="F23:F24"/>
    <mergeCell ref="B7:G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W73"/>
  <sheetViews>
    <sheetView zoomScale="90" zoomScaleNormal="90" workbookViewId="0">
      <selection activeCell="J5" sqref="J5"/>
    </sheetView>
  </sheetViews>
  <sheetFormatPr defaultRowHeight="16.5" x14ac:dyDescent="0.3"/>
  <cols>
    <col min="1" max="1" width="8.5703125" style="429" customWidth="1"/>
    <col min="2" max="2" width="50.5703125" style="250" customWidth="1"/>
    <col min="3" max="3" width="9.140625" style="250"/>
    <col min="4" max="4" width="11.7109375" style="250" customWidth="1"/>
    <col min="5" max="5" width="9.140625" style="250"/>
    <col min="6" max="6" width="11.5703125" style="250" customWidth="1"/>
    <col min="7" max="11" width="9.140625" style="250"/>
    <col min="12" max="12" width="34" style="250" customWidth="1"/>
    <col min="13" max="23" width="6" style="250" bestFit="1" customWidth="1"/>
    <col min="24" max="24" width="10.28515625" style="250" customWidth="1"/>
    <col min="25" max="16384" width="9.140625" style="250"/>
  </cols>
  <sheetData>
    <row r="1" spans="1:23" x14ac:dyDescent="0.3">
      <c r="A1" s="340"/>
      <c r="B1" s="249"/>
    </row>
    <row r="2" spans="1:23" x14ac:dyDescent="0.3">
      <c r="A2" s="340"/>
      <c r="B2" s="251" t="s">
        <v>1206</v>
      </c>
    </row>
    <row r="3" spans="1:23" x14ac:dyDescent="0.3">
      <c r="A3" s="340"/>
    </row>
    <row r="5" spans="1:23" x14ac:dyDescent="0.3">
      <c r="L5" s="251" t="s">
        <v>872</v>
      </c>
      <c r="M5" s="251"/>
      <c r="N5" s="251"/>
      <c r="O5" s="251"/>
      <c r="P5" s="251"/>
      <c r="Q5" s="251"/>
      <c r="R5" s="251"/>
      <c r="S5" s="251"/>
      <c r="T5" s="251"/>
      <c r="U5" s="251"/>
    </row>
    <row r="6" spans="1:23" x14ac:dyDescent="0.3">
      <c r="L6" s="252"/>
      <c r="M6" s="427" t="s">
        <v>486</v>
      </c>
      <c r="N6" s="427" t="s">
        <v>487</v>
      </c>
      <c r="O6" s="427" t="s">
        <v>488</v>
      </c>
      <c r="P6" s="427" t="s">
        <v>489</v>
      </c>
      <c r="Q6" s="427" t="s">
        <v>490</v>
      </c>
      <c r="R6" s="427" t="s">
        <v>491</v>
      </c>
      <c r="S6" s="427" t="s">
        <v>492</v>
      </c>
      <c r="T6" s="427" t="s">
        <v>493</v>
      </c>
      <c r="U6" s="427" t="s">
        <v>494</v>
      </c>
      <c r="V6" s="427">
        <v>2017</v>
      </c>
      <c r="W6" s="427">
        <v>2018</v>
      </c>
    </row>
    <row r="7" spans="1:23" x14ac:dyDescent="0.3">
      <c r="L7" s="252" t="s">
        <v>870</v>
      </c>
      <c r="M7" s="428">
        <v>108.1</v>
      </c>
      <c r="N7" s="428">
        <v>103</v>
      </c>
      <c r="O7" s="428">
        <v>103.2</v>
      </c>
      <c r="P7" s="428">
        <v>102.2</v>
      </c>
      <c r="Q7" s="428">
        <v>102.4</v>
      </c>
      <c r="R7" s="428">
        <v>102.4</v>
      </c>
      <c r="S7" s="428">
        <v>104.1</v>
      </c>
      <c r="T7" s="428">
        <v>102.9</v>
      </c>
      <c r="U7" s="428">
        <v>103.3</v>
      </c>
      <c r="V7" s="428">
        <v>104.6</v>
      </c>
      <c r="W7" s="428">
        <v>106.2</v>
      </c>
    </row>
    <row r="8" spans="1:23" x14ac:dyDescent="0.3">
      <c r="L8" s="252" t="s">
        <v>871</v>
      </c>
      <c r="M8" s="428">
        <v>103.3</v>
      </c>
      <c r="N8" s="428">
        <v>101.4</v>
      </c>
      <c r="O8" s="428">
        <v>102.2</v>
      </c>
      <c r="P8" s="428">
        <v>98.4</v>
      </c>
      <c r="Q8" s="428">
        <v>98.8</v>
      </c>
      <c r="R8" s="428">
        <v>101</v>
      </c>
      <c r="S8" s="428">
        <v>104.2</v>
      </c>
      <c r="T8" s="428">
        <v>103.2</v>
      </c>
      <c r="U8" s="428">
        <v>103.8</v>
      </c>
      <c r="V8" s="428">
        <v>103.3</v>
      </c>
      <c r="W8" s="428">
        <v>103.6</v>
      </c>
    </row>
    <row r="10" spans="1:23" x14ac:dyDescent="0.3">
      <c r="L10" s="253" t="s">
        <v>1419</v>
      </c>
    </row>
    <row r="11" spans="1:23" x14ac:dyDescent="0.3">
      <c r="L11" s="253" t="s">
        <v>495</v>
      </c>
    </row>
    <row r="19" spans="2:6" x14ac:dyDescent="0.3">
      <c r="B19" s="253" t="s">
        <v>1103</v>
      </c>
    </row>
    <row r="21" spans="2:6" ht="17.25" thickBot="1" x14ac:dyDescent="0.35">
      <c r="B21" s="251" t="s">
        <v>1207</v>
      </c>
    </row>
    <row r="22" spans="2:6" ht="17.25" thickBot="1" x14ac:dyDescent="0.35">
      <c r="B22" s="512"/>
      <c r="C22" s="502">
        <v>2017</v>
      </c>
      <c r="D22" s="504"/>
      <c r="E22" s="502">
        <v>2018</v>
      </c>
      <c r="F22" s="504"/>
    </row>
    <row r="23" spans="2:6" ht="48" thickBot="1" x14ac:dyDescent="0.35">
      <c r="B23" s="513"/>
      <c r="C23" s="258" t="s">
        <v>508</v>
      </c>
      <c r="D23" s="258" t="s">
        <v>127</v>
      </c>
      <c r="E23" s="258" t="s">
        <v>508</v>
      </c>
      <c r="F23" s="258" t="s">
        <v>1059</v>
      </c>
    </row>
    <row r="24" spans="2:6" ht="17.25" thickBot="1" x14ac:dyDescent="0.35">
      <c r="B24" s="239" t="s">
        <v>117</v>
      </c>
      <c r="C24" s="240">
        <v>1200</v>
      </c>
      <c r="D24" s="168">
        <v>103.4</v>
      </c>
      <c r="E24" s="256">
        <v>1272</v>
      </c>
      <c r="F24" s="29">
        <v>106</v>
      </c>
    </row>
    <row r="25" spans="2:6" ht="17.25" thickBot="1" x14ac:dyDescent="0.35">
      <c r="B25" s="239" t="s">
        <v>118</v>
      </c>
      <c r="C25" s="168">
        <v>890</v>
      </c>
      <c r="D25" s="168">
        <v>106.3</v>
      </c>
      <c r="E25" s="29">
        <v>952</v>
      </c>
      <c r="F25" s="29">
        <v>107</v>
      </c>
    </row>
    <row r="26" spans="2:6" ht="17.25" thickBot="1" x14ac:dyDescent="0.35">
      <c r="B26" s="239" t="s">
        <v>119</v>
      </c>
      <c r="C26" s="168">
        <v>895</v>
      </c>
      <c r="D26" s="168">
        <v>108.2</v>
      </c>
      <c r="E26" s="29">
        <v>951</v>
      </c>
      <c r="F26" s="29">
        <v>106.3</v>
      </c>
    </row>
    <row r="27" spans="2:6" ht="17.25" thickBot="1" x14ac:dyDescent="0.35">
      <c r="B27" s="239" t="s">
        <v>120</v>
      </c>
      <c r="C27" s="168">
        <v>789</v>
      </c>
      <c r="D27" s="168">
        <v>104.5</v>
      </c>
      <c r="E27" s="29">
        <v>832</v>
      </c>
      <c r="F27" s="29">
        <v>105.4</v>
      </c>
    </row>
    <row r="28" spans="2:6" ht="17.25" thickBot="1" x14ac:dyDescent="0.35">
      <c r="B28" s="239" t="s">
        <v>121</v>
      </c>
      <c r="C28" s="168">
        <v>855</v>
      </c>
      <c r="D28" s="168">
        <v>104.9</v>
      </c>
      <c r="E28" s="29">
        <v>911</v>
      </c>
      <c r="F28" s="29">
        <v>106.5</v>
      </c>
    </row>
    <row r="29" spans="2:6" ht="17.25" thickBot="1" x14ac:dyDescent="0.35">
      <c r="B29" s="239" t="s">
        <v>123</v>
      </c>
      <c r="C29" s="168">
        <v>807</v>
      </c>
      <c r="D29" s="168">
        <v>104</v>
      </c>
      <c r="E29" s="29">
        <v>859</v>
      </c>
      <c r="F29" s="29">
        <v>106.4</v>
      </c>
    </row>
    <row r="30" spans="2:6" ht="17.25" thickBot="1" x14ac:dyDescent="0.35">
      <c r="B30" s="239" t="s">
        <v>124</v>
      </c>
      <c r="C30" s="168">
        <v>734</v>
      </c>
      <c r="D30" s="168">
        <v>103.7</v>
      </c>
      <c r="E30" s="29">
        <v>775</v>
      </c>
      <c r="F30" s="29">
        <v>105.6</v>
      </c>
    </row>
    <row r="31" spans="2:6" ht="17.25" thickBot="1" x14ac:dyDescent="0.35">
      <c r="B31" s="239" t="s">
        <v>125</v>
      </c>
      <c r="C31" s="168">
        <v>869</v>
      </c>
      <c r="D31" s="168">
        <v>105.3</v>
      </c>
      <c r="E31" s="29">
        <v>929</v>
      </c>
      <c r="F31" s="29">
        <v>106.9</v>
      </c>
    </row>
    <row r="32" spans="2:6" ht="17.25" thickBot="1" x14ac:dyDescent="0.35">
      <c r="B32" s="241" t="s">
        <v>126</v>
      </c>
      <c r="C32" s="166">
        <v>954</v>
      </c>
      <c r="D32" s="166">
        <v>104.6</v>
      </c>
      <c r="E32" s="257">
        <v>1013</v>
      </c>
      <c r="F32" s="257">
        <v>106.2</v>
      </c>
    </row>
    <row r="33" spans="1:10" x14ac:dyDescent="0.3">
      <c r="B33" s="250" t="s">
        <v>11</v>
      </c>
    </row>
    <row r="35" spans="1:10" s="1" customFormat="1" ht="17.25" thickBot="1" x14ac:dyDescent="0.35">
      <c r="A35" s="356"/>
      <c r="B35" s="8" t="s">
        <v>1208</v>
      </c>
    </row>
    <row r="36" spans="1:10" s="1" customFormat="1" ht="17.25" thickBot="1" x14ac:dyDescent="0.35">
      <c r="A36" s="340"/>
      <c r="B36" s="516" t="s">
        <v>507</v>
      </c>
      <c r="C36" s="495">
        <v>2017</v>
      </c>
      <c r="D36" s="496"/>
      <c r="E36" s="495">
        <v>2018</v>
      </c>
      <c r="F36" s="496"/>
    </row>
    <row r="37" spans="1:10" s="1" customFormat="1" ht="50.25" thickBot="1" x14ac:dyDescent="0.35">
      <c r="A37" s="340"/>
      <c r="B37" s="517"/>
      <c r="C37" s="156" t="s">
        <v>508</v>
      </c>
      <c r="D37" s="156" t="s">
        <v>127</v>
      </c>
      <c r="E37" s="156" t="s">
        <v>508</v>
      </c>
      <c r="F37" s="156" t="s">
        <v>1059</v>
      </c>
    </row>
    <row r="38" spans="1:10" s="1" customFormat="1" ht="17.25" thickBot="1" x14ac:dyDescent="0.35">
      <c r="A38" s="340"/>
      <c r="B38" s="239" t="s">
        <v>509</v>
      </c>
      <c r="C38" s="29">
        <v>735</v>
      </c>
      <c r="D38" s="29">
        <v>102.4</v>
      </c>
      <c r="E38" s="29">
        <v>774</v>
      </c>
      <c r="F38" s="29">
        <v>105.3</v>
      </c>
    </row>
    <row r="39" spans="1:10" s="1" customFormat="1" ht="17.25" thickBot="1" x14ac:dyDescent="0.35">
      <c r="A39" s="340"/>
      <c r="B39" s="239" t="s">
        <v>510</v>
      </c>
      <c r="C39" s="29" t="s">
        <v>1209</v>
      </c>
      <c r="D39" s="29">
        <v>104.8</v>
      </c>
      <c r="E39" s="256">
        <v>1119</v>
      </c>
      <c r="F39" s="29">
        <v>107</v>
      </c>
      <c r="H39" s="11"/>
      <c r="J39" s="11"/>
    </row>
    <row r="40" spans="1:10" s="1" customFormat="1" ht="17.25" thickBot="1" x14ac:dyDescent="0.35">
      <c r="A40" s="340"/>
      <c r="B40" s="239" t="s">
        <v>511</v>
      </c>
      <c r="C40" s="29" t="s">
        <v>1210</v>
      </c>
      <c r="D40" s="29">
        <v>96.9</v>
      </c>
      <c r="E40" s="256">
        <v>1179</v>
      </c>
      <c r="F40" s="29">
        <v>109.3</v>
      </c>
      <c r="H40" s="11"/>
      <c r="J40" s="11"/>
    </row>
    <row r="41" spans="1:10" s="1" customFormat="1" ht="17.25" thickBot="1" x14ac:dyDescent="0.35">
      <c r="A41" s="340"/>
      <c r="B41" s="239" t="s">
        <v>512</v>
      </c>
      <c r="C41" s="29" t="s">
        <v>1211</v>
      </c>
      <c r="D41" s="29">
        <v>105.4</v>
      </c>
      <c r="E41" s="256">
        <v>1102</v>
      </c>
      <c r="F41" s="29">
        <v>106.9</v>
      </c>
      <c r="H41" s="11"/>
      <c r="J41" s="11"/>
    </row>
    <row r="42" spans="1:10" s="1" customFormat="1" ht="17.25" thickBot="1" x14ac:dyDescent="0.35">
      <c r="A42" s="340"/>
      <c r="B42" s="243" t="s">
        <v>513</v>
      </c>
      <c r="C42" s="29" t="s">
        <v>1212</v>
      </c>
      <c r="D42" s="29">
        <v>102.2</v>
      </c>
      <c r="E42" s="256">
        <v>1749</v>
      </c>
      <c r="F42" s="29">
        <v>105.3</v>
      </c>
      <c r="H42" s="11"/>
      <c r="J42" s="11"/>
    </row>
    <row r="43" spans="1:10" s="1" customFormat="1" ht="33.75" thickBot="1" x14ac:dyDescent="0.35">
      <c r="A43" s="340"/>
      <c r="B43" s="243" t="s">
        <v>514</v>
      </c>
      <c r="C43" s="29">
        <v>922</v>
      </c>
      <c r="D43" s="29">
        <v>100.7</v>
      </c>
      <c r="E43" s="29">
        <v>989</v>
      </c>
      <c r="F43" s="29">
        <v>107.3</v>
      </c>
    </row>
    <row r="44" spans="1:10" s="1" customFormat="1" ht="17.25" thickBot="1" x14ac:dyDescent="0.35">
      <c r="A44" s="340"/>
      <c r="B44" s="239" t="s">
        <v>515</v>
      </c>
      <c r="C44" s="29">
        <v>670</v>
      </c>
      <c r="D44" s="29">
        <v>102.9</v>
      </c>
      <c r="E44" s="29">
        <v>713</v>
      </c>
      <c r="F44" s="29">
        <v>106.4</v>
      </c>
    </row>
    <row r="45" spans="1:10" s="1" customFormat="1" ht="33.75" thickBot="1" x14ac:dyDescent="0.35">
      <c r="A45" s="340"/>
      <c r="B45" s="243" t="s">
        <v>516</v>
      </c>
      <c r="C45" s="29">
        <v>866</v>
      </c>
      <c r="D45" s="29">
        <v>104.3</v>
      </c>
      <c r="E45" s="29">
        <v>933</v>
      </c>
      <c r="F45" s="29">
        <v>107.7</v>
      </c>
    </row>
    <row r="46" spans="1:10" s="1" customFormat="1" ht="17.25" thickBot="1" x14ac:dyDescent="0.35">
      <c r="A46" s="340"/>
      <c r="B46" s="239" t="s">
        <v>517</v>
      </c>
      <c r="C46" s="29">
        <v>960</v>
      </c>
      <c r="D46" s="29">
        <v>106.2</v>
      </c>
      <c r="E46" s="256">
        <v>1004</v>
      </c>
      <c r="F46" s="29">
        <v>104.6</v>
      </c>
      <c r="J46" s="11"/>
    </row>
    <row r="47" spans="1:10" s="1" customFormat="1" ht="17.25" thickBot="1" x14ac:dyDescent="0.35">
      <c r="A47" s="340"/>
      <c r="B47" s="239" t="s">
        <v>518</v>
      </c>
      <c r="C47" s="29">
        <v>576</v>
      </c>
      <c r="D47" s="29">
        <v>104</v>
      </c>
      <c r="E47" s="29">
        <v>595</v>
      </c>
      <c r="F47" s="29">
        <v>103.3</v>
      </c>
    </row>
    <row r="48" spans="1:10" s="1" customFormat="1" ht="17.25" thickBot="1" x14ac:dyDescent="0.35">
      <c r="A48" s="340"/>
      <c r="B48" s="239" t="s">
        <v>519</v>
      </c>
      <c r="C48" s="29" t="s">
        <v>1213</v>
      </c>
      <c r="D48" s="29">
        <v>98.8</v>
      </c>
      <c r="E48" s="256">
        <v>1849</v>
      </c>
      <c r="F48" s="29">
        <v>107.6</v>
      </c>
      <c r="H48" s="11"/>
      <c r="J48" s="11"/>
    </row>
    <row r="49" spans="1:10" s="1" customFormat="1" ht="17.25" thickBot="1" x14ac:dyDescent="0.35">
      <c r="A49" s="340"/>
      <c r="B49" s="239" t="s">
        <v>520</v>
      </c>
      <c r="C49" s="29" t="s">
        <v>1214</v>
      </c>
      <c r="D49" s="29">
        <v>100.1</v>
      </c>
      <c r="E49" s="256">
        <v>1857</v>
      </c>
      <c r="F49" s="29">
        <v>106.2</v>
      </c>
      <c r="H49" s="11"/>
      <c r="J49" s="11"/>
    </row>
    <row r="50" spans="1:10" s="1" customFormat="1" ht="17.25" thickBot="1" x14ac:dyDescent="0.35">
      <c r="A50" s="340"/>
      <c r="B50" s="239" t="s">
        <v>521</v>
      </c>
      <c r="C50" s="29">
        <v>936</v>
      </c>
      <c r="D50" s="29">
        <v>102.9</v>
      </c>
      <c r="E50" s="29">
        <v>963</v>
      </c>
      <c r="F50" s="29">
        <v>102.9</v>
      </c>
    </row>
    <row r="51" spans="1:10" s="1" customFormat="1" ht="17.25" thickBot="1" x14ac:dyDescent="0.35">
      <c r="A51" s="340"/>
      <c r="B51" s="239" t="s">
        <v>522</v>
      </c>
      <c r="C51" s="29" t="s">
        <v>1215</v>
      </c>
      <c r="D51" s="29">
        <v>108.3</v>
      </c>
      <c r="E51" s="256">
        <v>1121</v>
      </c>
      <c r="F51" s="29">
        <v>104.6</v>
      </c>
      <c r="H51" s="11"/>
      <c r="J51" s="11"/>
    </row>
    <row r="52" spans="1:10" s="1" customFormat="1" ht="17.25" thickBot="1" x14ac:dyDescent="0.35">
      <c r="A52" s="340"/>
      <c r="B52" s="239" t="s">
        <v>523</v>
      </c>
      <c r="C52" s="29">
        <v>887</v>
      </c>
      <c r="D52" s="29">
        <v>100.2</v>
      </c>
      <c r="E52" s="29">
        <v>900</v>
      </c>
      <c r="F52" s="29">
        <v>101.5</v>
      </c>
    </row>
    <row r="53" spans="1:10" s="1" customFormat="1" ht="17.25" thickBot="1" x14ac:dyDescent="0.35">
      <c r="A53" s="340"/>
      <c r="B53" s="243" t="s">
        <v>524</v>
      </c>
      <c r="C53" s="29" t="s">
        <v>1216</v>
      </c>
      <c r="D53" s="29">
        <v>105.2</v>
      </c>
      <c r="E53" s="256">
        <v>1311</v>
      </c>
      <c r="F53" s="29">
        <v>107.9</v>
      </c>
      <c r="H53" s="11"/>
      <c r="J53" s="11"/>
    </row>
    <row r="54" spans="1:10" s="1" customFormat="1" ht="17.25" thickBot="1" x14ac:dyDescent="0.35">
      <c r="A54" s="340"/>
      <c r="B54" s="239" t="s">
        <v>525</v>
      </c>
      <c r="C54" s="29">
        <v>879</v>
      </c>
      <c r="D54" s="29">
        <v>105.9</v>
      </c>
      <c r="E54" s="29">
        <v>920</v>
      </c>
      <c r="F54" s="29">
        <v>104.7</v>
      </c>
    </row>
    <row r="55" spans="1:10" s="1" customFormat="1" ht="17.25" thickBot="1" x14ac:dyDescent="0.35">
      <c r="A55" s="340"/>
      <c r="B55" s="239" t="s">
        <v>526</v>
      </c>
      <c r="C55" s="29">
        <v>945</v>
      </c>
      <c r="D55" s="29">
        <v>104.1</v>
      </c>
      <c r="E55" s="256">
        <v>1013</v>
      </c>
      <c r="F55" s="29">
        <v>107.2</v>
      </c>
      <c r="J55" s="11"/>
    </row>
    <row r="56" spans="1:10" s="1" customFormat="1" ht="17.25" thickBot="1" x14ac:dyDescent="0.35">
      <c r="A56" s="340"/>
      <c r="B56" s="239" t="s">
        <v>527</v>
      </c>
      <c r="C56" s="29">
        <v>737</v>
      </c>
      <c r="D56" s="29">
        <v>106</v>
      </c>
      <c r="E56" s="29">
        <v>807</v>
      </c>
      <c r="F56" s="29">
        <v>109.5</v>
      </c>
    </row>
    <row r="57" spans="1:10" s="1" customFormat="1" ht="17.25" thickBot="1" x14ac:dyDescent="0.35">
      <c r="A57" s="340"/>
      <c r="B57" s="239" t="s">
        <v>528</v>
      </c>
      <c r="C57" s="29">
        <v>618</v>
      </c>
      <c r="D57" s="29">
        <v>103.3</v>
      </c>
      <c r="E57" s="29">
        <v>672</v>
      </c>
      <c r="F57" s="29">
        <v>108.7</v>
      </c>
    </row>
    <row r="58" spans="1:10" s="1" customFormat="1" ht="17.25" thickBot="1" x14ac:dyDescent="0.35">
      <c r="A58" s="340"/>
      <c r="B58" s="241" t="s">
        <v>529</v>
      </c>
      <c r="C58" s="166">
        <v>954</v>
      </c>
      <c r="D58" s="166">
        <v>104.6</v>
      </c>
      <c r="E58" s="242">
        <v>1013</v>
      </c>
      <c r="F58" s="166">
        <v>106.2</v>
      </c>
      <c r="J58" s="11"/>
    </row>
    <row r="59" spans="1:10" s="1" customFormat="1" x14ac:dyDescent="0.3">
      <c r="A59" s="340"/>
      <c r="B59" s="12" t="s">
        <v>11</v>
      </c>
    </row>
    <row r="60" spans="1:10" s="1" customFormat="1" x14ac:dyDescent="0.3">
      <c r="A60" s="340"/>
    </row>
    <row r="61" spans="1:10" s="1" customFormat="1" ht="17.25" thickBot="1" x14ac:dyDescent="0.35">
      <c r="A61" s="356"/>
      <c r="B61" s="8" t="s">
        <v>1217</v>
      </c>
    </row>
    <row r="62" spans="1:10" s="1" customFormat="1" ht="15.75" customHeight="1" thickBot="1" x14ac:dyDescent="0.35">
      <c r="A62" s="340"/>
      <c r="B62" s="488" t="s">
        <v>319</v>
      </c>
      <c r="C62" s="155">
        <v>2017</v>
      </c>
      <c r="D62" s="514" t="s">
        <v>531</v>
      </c>
      <c r="E62" s="515"/>
      <c r="F62" s="155">
        <v>2018</v>
      </c>
      <c r="G62" s="514" t="s">
        <v>1060</v>
      </c>
      <c r="H62" s="515"/>
    </row>
    <row r="63" spans="1:10" s="1" customFormat="1" ht="33.75" thickBot="1" x14ac:dyDescent="0.35">
      <c r="A63" s="340"/>
      <c r="B63" s="489"/>
      <c r="C63" s="156" t="s">
        <v>530</v>
      </c>
      <c r="D63" s="156" t="s">
        <v>532</v>
      </c>
      <c r="E63" s="156" t="s">
        <v>533</v>
      </c>
      <c r="F63" s="156" t="s">
        <v>530</v>
      </c>
      <c r="G63" s="156" t="s">
        <v>532</v>
      </c>
      <c r="H63" s="156" t="s">
        <v>533</v>
      </c>
    </row>
    <row r="64" spans="1:10" s="1" customFormat="1" ht="17.25" thickBot="1" x14ac:dyDescent="0.35">
      <c r="A64" s="340"/>
      <c r="B64" s="47" t="s">
        <v>1218</v>
      </c>
      <c r="C64" s="162">
        <v>714</v>
      </c>
      <c r="D64" s="162">
        <v>101.7</v>
      </c>
      <c r="E64" s="162">
        <v>100.4</v>
      </c>
      <c r="F64" s="162">
        <v>736</v>
      </c>
      <c r="G64" s="162">
        <v>103.1</v>
      </c>
      <c r="H64" s="162">
        <v>100.6</v>
      </c>
    </row>
    <row r="65" spans="1:8" s="1" customFormat="1" ht="17.25" thickBot="1" x14ac:dyDescent="0.35">
      <c r="A65" s="340"/>
      <c r="B65" s="47" t="s">
        <v>323</v>
      </c>
      <c r="C65" s="162">
        <v>933</v>
      </c>
      <c r="D65" s="162">
        <v>107.7</v>
      </c>
      <c r="E65" s="162">
        <v>106.3</v>
      </c>
      <c r="F65" s="162">
        <v>984</v>
      </c>
      <c r="G65" s="162">
        <v>105.5</v>
      </c>
      <c r="H65" s="162">
        <v>102.9</v>
      </c>
    </row>
    <row r="66" spans="1:8" s="1" customFormat="1" ht="17.25" thickBot="1" x14ac:dyDescent="0.35">
      <c r="A66" s="340"/>
      <c r="B66" s="47" t="s">
        <v>324</v>
      </c>
      <c r="C66" s="264">
        <v>1029</v>
      </c>
      <c r="D66" s="162">
        <v>104.7</v>
      </c>
      <c r="E66" s="162">
        <v>103.4</v>
      </c>
      <c r="F66" s="264">
        <v>1099</v>
      </c>
      <c r="G66" s="162">
        <v>106.8</v>
      </c>
      <c r="H66" s="162">
        <v>104.2</v>
      </c>
    </row>
    <row r="67" spans="1:8" s="1" customFormat="1" ht="17.25" thickBot="1" x14ac:dyDescent="0.35">
      <c r="A67" s="340"/>
      <c r="B67" s="47" t="s">
        <v>325</v>
      </c>
      <c r="C67" s="264">
        <v>1103</v>
      </c>
      <c r="D67" s="162">
        <v>106.1</v>
      </c>
      <c r="E67" s="162">
        <v>104.7</v>
      </c>
      <c r="F67" s="264">
        <v>1183</v>
      </c>
      <c r="G67" s="162">
        <v>107.3</v>
      </c>
      <c r="H67" s="162">
        <v>104.7</v>
      </c>
    </row>
    <row r="68" spans="1:8" s="1" customFormat="1" ht="17.25" thickBot="1" x14ac:dyDescent="0.35">
      <c r="A68" s="340"/>
      <c r="B68" s="47" t="s">
        <v>326</v>
      </c>
      <c r="C68" s="264">
        <v>1169</v>
      </c>
      <c r="D68" s="162">
        <v>105.7</v>
      </c>
      <c r="E68" s="162">
        <v>104.3</v>
      </c>
      <c r="F68" s="264">
        <v>1242</v>
      </c>
      <c r="G68" s="162">
        <v>106.2</v>
      </c>
      <c r="H68" s="162">
        <v>103.6</v>
      </c>
    </row>
    <row r="69" spans="1:8" s="1" customFormat="1" ht="17.25" thickBot="1" x14ac:dyDescent="0.35">
      <c r="A69" s="340"/>
      <c r="B69" s="47" t="s">
        <v>327</v>
      </c>
      <c r="C69" s="264">
        <v>1247</v>
      </c>
      <c r="D69" s="162">
        <v>105.4</v>
      </c>
      <c r="E69" s="162">
        <v>104</v>
      </c>
      <c r="F69" s="264">
        <v>1348</v>
      </c>
      <c r="G69" s="162">
        <v>108.1</v>
      </c>
      <c r="H69" s="162">
        <v>105.5</v>
      </c>
    </row>
    <row r="70" spans="1:8" s="1" customFormat="1" ht="18.75" thickBot="1" x14ac:dyDescent="0.35">
      <c r="A70" s="340"/>
      <c r="B70" s="47" t="s">
        <v>1204</v>
      </c>
      <c r="C70" s="162">
        <v>616</v>
      </c>
      <c r="D70" s="162">
        <v>101.3</v>
      </c>
      <c r="E70" s="162">
        <v>100</v>
      </c>
      <c r="F70" s="162">
        <v>635</v>
      </c>
      <c r="G70" s="162">
        <v>103.1</v>
      </c>
      <c r="H70" s="162">
        <v>100.6</v>
      </c>
    </row>
    <row r="71" spans="1:8" s="1" customFormat="1" ht="17.25" thickBot="1" x14ac:dyDescent="0.35">
      <c r="A71" s="340"/>
      <c r="B71" s="157" t="s">
        <v>17</v>
      </c>
      <c r="C71" s="161">
        <v>954</v>
      </c>
      <c r="D71" s="161">
        <v>104.6</v>
      </c>
      <c r="E71" s="161">
        <v>103.3</v>
      </c>
      <c r="F71" s="265">
        <v>1013</v>
      </c>
      <c r="G71" s="161">
        <v>106.2</v>
      </c>
      <c r="H71" s="161">
        <v>103.6</v>
      </c>
    </row>
    <row r="72" spans="1:8" s="1" customFormat="1" x14ac:dyDescent="0.3">
      <c r="A72" s="340"/>
      <c r="B72" s="3" t="s">
        <v>1219</v>
      </c>
    </row>
    <row r="73" spans="1:8" s="1" customFormat="1" ht="18" x14ac:dyDescent="0.3">
      <c r="A73" s="340"/>
      <c r="B73" s="254" t="s">
        <v>1205</v>
      </c>
    </row>
  </sheetData>
  <sortState ref="L46:O65">
    <sortCondition ref="N46:N65"/>
  </sortState>
  <mergeCells count="9">
    <mergeCell ref="B22:B23"/>
    <mergeCell ref="C22:D22"/>
    <mergeCell ref="E22:F22"/>
    <mergeCell ref="G62:H62"/>
    <mergeCell ref="B36:B37"/>
    <mergeCell ref="C36:D36"/>
    <mergeCell ref="E36:F36"/>
    <mergeCell ref="B62:B63"/>
    <mergeCell ref="D62:E6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K55"/>
  <sheetViews>
    <sheetView zoomScale="80" zoomScaleNormal="80" workbookViewId="0">
      <selection activeCell="I24" sqref="I24"/>
    </sheetView>
  </sheetViews>
  <sheetFormatPr defaultRowHeight="16.5" x14ac:dyDescent="0.3"/>
  <cols>
    <col min="1" max="1" width="6.7109375" style="340" customWidth="1"/>
    <col min="2" max="2" width="45.85546875" style="1" customWidth="1"/>
    <col min="3" max="3" width="13.28515625" style="1" customWidth="1"/>
    <col min="4" max="4" width="10.7109375" style="1" customWidth="1"/>
    <col min="5" max="5" width="13" style="1" customWidth="1"/>
    <col min="6" max="7" width="11.28515625" style="1" customWidth="1"/>
    <col min="8" max="16384" width="9.140625" style="1"/>
  </cols>
  <sheetData>
    <row r="1" spans="1:11" x14ac:dyDescent="0.3">
      <c r="A1" s="301"/>
    </row>
    <row r="2" spans="1:11" ht="17.25" thickBot="1" x14ac:dyDescent="0.35">
      <c r="B2" s="8" t="s">
        <v>1220</v>
      </c>
    </row>
    <row r="3" spans="1:11" ht="17.25" thickBot="1" x14ac:dyDescent="0.35">
      <c r="B3" s="430" t="s">
        <v>534</v>
      </c>
      <c r="C3" s="345">
        <v>2012</v>
      </c>
      <c r="D3" s="345">
        <v>2013</v>
      </c>
      <c r="E3" s="345">
        <v>2014</v>
      </c>
      <c r="F3" s="345">
        <v>2015</v>
      </c>
      <c r="G3" s="345">
        <v>2016</v>
      </c>
      <c r="H3" s="345">
        <v>2017</v>
      </c>
    </row>
    <row r="4" spans="1:11" ht="15" customHeight="1" x14ac:dyDescent="0.3">
      <c r="B4" s="431" t="s">
        <v>535</v>
      </c>
      <c r="C4" s="518" t="s">
        <v>537</v>
      </c>
      <c r="D4" s="518" t="s">
        <v>538</v>
      </c>
      <c r="E4" s="518" t="s">
        <v>539</v>
      </c>
      <c r="F4" s="518" t="s">
        <v>540</v>
      </c>
      <c r="G4" s="520">
        <v>16867</v>
      </c>
      <c r="H4" s="520">
        <v>17909</v>
      </c>
      <c r="K4" s="187"/>
    </row>
    <row r="5" spans="1:11" ht="17.25" thickBot="1" x14ac:dyDescent="0.35">
      <c r="B5" s="432" t="s">
        <v>536</v>
      </c>
      <c r="C5" s="519"/>
      <c r="D5" s="519"/>
      <c r="E5" s="519"/>
      <c r="F5" s="519"/>
      <c r="G5" s="521"/>
      <c r="H5" s="521"/>
    </row>
    <row r="6" spans="1:11" ht="17.25" thickBot="1" x14ac:dyDescent="0.35">
      <c r="B6" s="433" t="s">
        <v>1420</v>
      </c>
      <c r="C6" s="162" t="s">
        <v>541</v>
      </c>
      <c r="D6" s="162" t="s">
        <v>542</v>
      </c>
      <c r="E6" s="162" t="s">
        <v>543</v>
      </c>
      <c r="F6" s="162" t="s">
        <v>544</v>
      </c>
      <c r="G6" s="264">
        <v>12301</v>
      </c>
      <c r="H6" s="264">
        <v>13001</v>
      </c>
    </row>
    <row r="7" spans="1:11" ht="17.25" thickBot="1" x14ac:dyDescent="0.35">
      <c r="B7" s="433" t="s">
        <v>1421</v>
      </c>
      <c r="C7" s="162" t="s">
        <v>545</v>
      </c>
      <c r="D7" s="162" t="s">
        <v>546</v>
      </c>
      <c r="E7" s="162" t="s">
        <v>547</v>
      </c>
      <c r="F7" s="162" t="s">
        <v>548</v>
      </c>
      <c r="G7" s="264">
        <v>4578</v>
      </c>
      <c r="H7" s="264">
        <v>4927</v>
      </c>
    </row>
    <row r="8" spans="1:11" x14ac:dyDescent="0.3">
      <c r="B8" s="3" t="s">
        <v>549</v>
      </c>
    </row>
    <row r="10" spans="1:11" ht="17.25" thickBot="1" x14ac:dyDescent="0.35">
      <c r="A10" s="301"/>
      <c r="B10" s="8" t="s">
        <v>1221</v>
      </c>
    </row>
    <row r="11" spans="1:11" x14ac:dyDescent="0.3">
      <c r="B11" s="488" t="s">
        <v>550</v>
      </c>
      <c r="C11" s="346" t="s">
        <v>471</v>
      </c>
      <c r="D11" s="488" t="s">
        <v>69</v>
      </c>
      <c r="E11" s="346" t="s">
        <v>551</v>
      </c>
    </row>
    <row r="12" spans="1:11" ht="17.25" thickBot="1" x14ac:dyDescent="0.35">
      <c r="B12" s="489"/>
      <c r="C12" s="347" t="s">
        <v>265</v>
      </c>
      <c r="D12" s="489"/>
      <c r="E12" s="347" t="s">
        <v>301</v>
      </c>
    </row>
    <row r="13" spans="1:11" ht="17.25" thickBot="1" x14ac:dyDescent="0.35">
      <c r="B13" s="47" t="s">
        <v>552</v>
      </c>
      <c r="C13" s="162">
        <v>100</v>
      </c>
      <c r="D13" s="264">
        <v>1492</v>
      </c>
      <c r="E13" s="162">
        <v>106.2</v>
      </c>
    </row>
    <row r="14" spans="1:11" ht="17.25" thickBot="1" x14ac:dyDescent="0.35">
      <c r="B14" s="47" t="s">
        <v>553</v>
      </c>
      <c r="C14" s="162">
        <v>72.599999999999994</v>
      </c>
      <c r="D14" s="264">
        <v>1083</v>
      </c>
      <c r="E14" s="162">
        <v>105.7</v>
      </c>
    </row>
    <row r="15" spans="1:11" ht="17.25" thickBot="1" x14ac:dyDescent="0.35">
      <c r="B15" s="47" t="s">
        <v>496</v>
      </c>
      <c r="C15" s="162">
        <v>63.25</v>
      </c>
      <c r="D15" s="162">
        <v>944</v>
      </c>
      <c r="E15" s="162">
        <v>105.3</v>
      </c>
    </row>
    <row r="16" spans="1:11" ht="17.25" thickBot="1" x14ac:dyDescent="0.35">
      <c r="B16" s="47" t="s">
        <v>497</v>
      </c>
      <c r="C16" s="162">
        <v>8.68</v>
      </c>
      <c r="D16" s="162">
        <v>130</v>
      </c>
      <c r="E16" s="162">
        <v>108.5</v>
      </c>
    </row>
    <row r="17" spans="2:5" ht="17.25" thickBot="1" x14ac:dyDescent="0.35">
      <c r="B17" s="47" t="s">
        <v>498</v>
      </c>
      <c r="C17" s="162">
        <v>3.0000000000000001E-5</v>
      </c>
      <c r="D17" s="162">
        <v>0</v>
      </c>
      <c r="E17" s="162">
        <v>18.2</v>
      </c>
    </row>
    <row r="18" spans="2:5" ht="17.25" thickBot="1" x14ac:dyDescent="0.35">
      <c r="B18" s="48" t="s">
        <v>554</v>
      </c>
      <c r="C18" s="162">
        <v>0.19</v>
      </c>
      <c r="D18" s="162">
        <v>3</v>
      </c>
      <c r="E18" s="162">
        <v>102.8</v>
      </c>
    </row>
    <row r="19" spans="2:5" ht="17.25" thickBot="1" x14ac:dyDescent="0.35">
      <c r="B19" s="47" t="s">
        <v>499</v>
      </c>
      <c r="C19" s="162">
        <v>0.33</v>
      </c>
      <c r="D19" s="162">
        <v>5</v>
      </c>
      <c r="E19" s="162">
        <v>118.5</v>
      </c>
    </row>
    <row r="20" spans="2:5" ht="17.25" thickBot="1" x14ac:dyDescent="0.35">
      <c r="B20" s="47" t="s">
        <v>500</v>
      </c>
      <c r="C20" s="162">
        <v>0.14000000000000001</v>
      </c>
      <c r="D20" s="162">
        <v>2</v>
      </c>
      <c r="E20" s="162">
        <v>108.4</v>
      </c>
    </row>
    <row r="21" spans="2:5" ht="17.25" thickBot="1" x14ac:dyDescent="0.35">
      <c r="B21" s="47" t="s">
        <v>501</v>
      </c>
      <c r="C21" s="162">
        <v>0.01</v>
      </c>
      <c r="D21" s="162">
        <v>0</v>
      </c>
      <c r="E21" s="162">
        <v>185.8</v>
      </c>
    </row>
    <row r="22" spans="2:5" ht="17.25" thickBot="1" x14ac:dyDescent="0.35">
      <c r="B22" s="47" t="s">
        <v>1222</v>
      </c>
      <c r="C22" s="162">
        <v>27.51</v>
      </c>
      <c r="D22" s="162">
        <v>411</v>
      </c>
      <c r="E22" s="162">
        <v>107.6</v>
      </c>
    </row>
    <row r="23" spans="2:5" ht="17.25" thickBot="1" x14ac:dyDescent="0.35">
      <c r="B23" s="47" t="s">
        <v>555</v>
      </c>
      <c r="C23" s="162">
        <v>24.95</v>
      </c>
      <c r="D23" s="162">
        <v>372</v>
      </c>
      <c r="E23" s="162">
        <v>107.9</v>
      </c>
    </row>
    <row r="24" spans="2:5" ht="17.25" thickBot="1" x14ac:dyDescent="0.35">
      <c r="B24" s="47" t="s">
        <v>556</v>
      </c>
      <c r="C24" s="162">
        <v>0.54</v>
      </c>
      <c r="D24" s="162">
        <v>8</v>
      </c>
      <c r="E24" s="162">
        <v>106.7</v>
      </c>
    </row>
    <row r="25" spans="2:5" ht="17.25" thickBot="1" x14ac:dyDescent="0.35">
      <c r="B25" s="47" t="s">
        <v>502</v>
      </c>
      <c r="C25" s="162">
        <v>0.75</v>
      </c>
      <c r="D25" s="162">
        <v>11</v>
      </c>
      <c r="E25" s="162">
        <v>110.2</v>
      </c>
    </row>
    <row r="26" spans="2:5" ht="17.25" thickBot="1" x14ac:dyDescent="0.35">
      <c r="B26" s="47" t="s">
        <v>557</v>
      </c>
      <c r="C26" s="162">
        <v>1E-4</v>
      </c>
      <c r="D26" s="162">
        <v>0</v>
      </c>
      <c r="E26" s="162">
        <v>318.60000000000002</v>
      </c>
    </row>
    <row r="27" spans="2:5" ht="17.25" thickBot="1" x14ac:dyDescent="0.35">
      <c r="B27" s="47" t="s">
        <v>503</v>
      </c>
      <c r="C27" s="162">
        <v>0.8</v>
      </c>
      <c r="D27" s="162">
        <v>12</v>
      </c>
      <c r="E27" s="162">
        <v>100</v>
      </c>
    </row>
    <row r="28" spans="2:5" ht="17.25" thickBot="1" x14ac:dyDescent="0.35">
      <c r="B28" s="47" t="s">
        <v>504</v>
      </c>
      <c r="C28" s="162">
        <v>0.26</v>
      </c>
      <c r="D28" s="162">
        <v>4</v>
      </c>
      <c r="E28" s="162">
        <v>104.4</v>
      </c>
    </row>
    <row r="29" spans="2:5" ht="17.25" thickBot="1" x14ac:dyDescent="0.35">
      <c r="B29" s="47" t="s">
        <v>505</v>
      </c>
      <c r="C29" s="162">
        <v>3.0000000000000001E-3</v>
      </c>
      <c r="D29" s="162">
        <v>0</v>
      </c>
      <c r="E29" s="162">
        <v>66.400000000000006</v>
      </c>
    </row>
    <row r="30" spans="2:5" ht="17.25" thickBot="1" x14ac:dyDescent="0.35">
      <c r="B30" s="47" t="s">
        <v>506</v>
      </c>
      <c r="C30" s="162">
        <v>0.21</v>
      </c>
      <c r="D30" s="162">
        <v>3</v>
      </c>
      <c r="E30" s="162">
        <v>101.7</v>
      </c>
    </row>
    <row r="31" spans="2:5" ht="17.25" thickBot="1" x14ac:dyDescent="0.35">
      <c r="B31" s="47" t="s">
        <v>558</v>
      </c>
      <c r="C31" s="162">
        <v>-0.11</v>
      </c>
      <c r="D31" s="162">
        <v>-2</v>
      </c>
      <c r="E31" s="162">
        <v>-156.6</v>
      </c>
    </row>
    <row r="32" spans="2:5" x14ac:dyDescent="0.3">
      <c r="B32" s="3" t="s">
        <v>549</v>
      </c>
    </row>
    <row r="34" spans="1:10" ht="17.25" thickBot="1" x14ac:dyDescent="0.35">
      <c r="A34" s="301"/>
      <c r="B34" s="8" t="s">
        <v>1223</v>
      </c>
    </row>
    <row r="35" spans="1:10" ht="17.25" thickBot="1" x14ac:dyDescent="0.35">
      <c r="B35" s="266" t="s">
        <v>550</v>
      </c>
      <c r="C35" s="345" t="s">
        <v>559</v>
      </c>
      <c r="D35" s="345" t="s">
        <v>560</v>
      </c>
      <c r="E35" s="345" t="s">
        <v>561</v>
      </c>
      <c r="F35" s="345" t="s">
        <v>562</v>
      </c>
      <c r="G35" s="345" t="s">
        <v>563</v>
      </c>
      <c r="H35" s="345" t="s">
        <v>564</v>
      </c>
      <c r="I35" s="345" t="s">
        <v>565</v>
      </c>
      <c r="J35" s="345" t="s">
        <v>566</v>
      </c>
    </row>
    <row r="36" spans="1:10" ht="17.25" thickBot="1" x14ac:dyDescent="0.35">
      <c r="B36" s="46" t="s">
        <v>552</v>
      </c>
      <c r="C36" s="242">
        <v>1894</v>
      </c>
      <c r="D36" s="242">
        <v>1411</v>
      </c>
      <c r="E36" s="166">
        <v>1397</v>
      </c>
      <c r="F36" s="242">
        <v>1297</v>
      </c>
      <c r="G36" s="242">
        <v>1352</v>
      </c>
      <c r="H36" s="242">
        <v>1272</v>
      </c>
      <c r="I36" s="242">
        <v>1204</v>
      </c>
      <c r="J36" s="242">
        <v>1374</v>
      </c>
    </row>
    <row r="37" spans="1:10" ht="17.25" thickBot="1" x14ac:dyDescent="0.35">
      <c r="B37" s="167" t="s">
        <v>553</v>
      </c>
      <c r="C37" s="240">
        <v>1373</v>
      </c>
      <c r="D37" s="240">
        <v>1021</v>
      </c>
      <c r="E37" s="240">
        <v>1019</v>
      </c>
      <c r="F37" s="168">
        <v>948</v>
      </c>
      <c r="G37" s="168">
        <v>982</v>
      </c>
      <c r="H37" s="168">
        <v>925</v>
      </c>
      <c r="I37" s="168">
        <v>871</v>
      </c>
      <c r="J37" s="168">
        <v>998</v>
      </c>
    </row>
    <row r="38" spans="1:10" ht="17.25" thickBot="1" x14ac:dyDescent="0.35">
      <c r="B38" s="167" t="s">
        <v>496</v>
      </c>
      <c r="C38" s="240">
        <v>1198</v>
      </c>
      <c r="D38" s="168">
        <v>891</v>
      </c>
      <c r="E38" s="168">
        <v>889</v>
      </c>
      <c r="F38" s="168">
        <v>825</v>
      </c>
      <c r="G38" s="168">
        <v>853</v>
      </c>
      <c r="H38" s="168">
        <v>808</v>
      </c>
      <c r="I38" s="168">
        <v>755</v>
      </c>
      <c r="J38" s="168">
        <v>864</v>
      </c>
    </row>
    <row r="39" spans="1:10" ht="17.25" thickBot="1" x14ac:dyDescent="0.35">
      <c r="B39" s="167" t="s">
        <v>497</v>
      </c>
      <c r="C39" s="168">
        <v>157</v>
      </c>
      <c r="D39" s="168">
        <v>123</v>
      </c>
      <c r="E39" s="168">
        <v>124</v>
      </c>
      <c r="F39" s="168">
        <v>116</v>
      </c>
      <c r="G39" s="168">
        <v>120</v>
      </c>
      <c r="H39" s="168">
        <v>110</v>
      </c>
      <c r="I39" s="168">
        <v>106</v>
      </c>
      <c r="J39" s="168">
        <v>128</v>
      </c>
    </row>
    <row r="40" spans="1:10" ht="17.25" thickBot="1" x14ac:dyDescent="0.35">
      <c r="B40" s="167" t="s">
        <v>498</v>
      </c>
      <c r="C40" s="168">
        <v>0</v>
      </c>
      <c r="D40" s="168" t="s">
        <v>103</v>
      </c>
      <c r="E40" s="168">
        <v>0</v>
      </c>
      <c r="F40" s="168">
        <v>0</v>
      </c>
      <c r="G40" s="168">
        <v>0</v>
      </c>
      <c r="H40" s="168">
        <v>0</v>
      </c>
      <c r="I40" s="168">
        <v>0</v>
      </c>
      <c r="J40" s="168" t="s">
        <v>103</v>
      </c>
    </row>
    <row r="41" spans="1:10" ht="17.25" thickBot="1" x14ac:dyDescent="0.35">
      <c r="B41" s="167" t="s">
        <v>567</v>
      </c>
      <c r="C41" s="168">
        <v>3</v>
      </c>
      <c r="D41" s="168">
        <v>3</v>
      </c>
      <c r="E41" s="168">
        <v>2</v>
      </c>
      <c r="F41" s="168">
        <v>2</v>
      </c>
      <c r="G41" s="168">
        <v>2</v>
      </c>
      <c r="H41" s="168">
        <v>4</v>
      </c>
      <c r="I41" s="168">
        <v>3</v>
      </c>
      <c r="J41" s="168">
        <v>3</v>
      </c>
    </row>
    <row r="42" spans="1:10" ht="17.25" thickBot="1" x14ac:dyDescent="0.35">
      <c r="B42" s="167" t="s">
        <v>499</v>
      </c>
      <c r="C42" s="168">
        <v>9</v>
      </c>
      <c r="D42" s="168">
        <v>3</v>
      </c>
      <c r="E42" s="168">
        <v>2</v>
      </c>
      <c r="F42" s="168">
        <v>3</v>
      </c>
      <c r="G42" s="168">
        <v>5</v>
      </c>
      <c r="H42" s="168">
        <v>2</v>
      </c>
      <c r="I42" s="168">
        <v>5</v>
      </c>
      <c r="J42" s="168">
        <v>2</v>
      </c>
    </row>
    <row r="43" spans="1:10" ht="17.25" thickBot="1" x14ac:dyDescent="0.35">
      <c r="B43" s="167" t="s">
        <v>500</v>
      </c>
      <c r="C43" s="168">
        <v>5</v>
      </c>
      <c r="D43" s="168">
        <v>2</v>
      </c>
      <c r="E43" s="168">
        <v>1</v>
      </c>
      <c r="F43" s="168">
        <v>1</v>
      </c>
      <c r="G43" s="168">
        <v>1</v>
      </c>
      <c r="H43" s="168">
        <v>1</v>
      </c>
      <c r="I43" s="168">
        <v>1</v>
      </c>
      <c r="J43" s="168">
        <v>0</v>
      </c>
    </row>
    <row r="44" spans="1:10" ht="17.25" thickBot="1" x14ac:dyDescent="0.35">
      <c r="B44" s="167" t="s">
        <v>501</v>
      </c>
      <c r="C44" s="168">
        <v>0</v>
      </c>
      <c r="D44" s="168">
        <v>0</v>
      </c>
      <c r="E44" s="168">
        <v>0</v>
      </c>
      <c r="F44" s="168" t="s">
        <v>103</v>
      </c>
      <c r="G44" s="168">
        <v>0</v>
      </c>
      <c r="H44" s="168">
        <v>0</v>
      </c>
      <c r="I44" s="168">
        <v>0</v>
      </c>
      <c r="J44" s="168">
        <v>0</v>
      </c>
    </row>
    <row r="45" spans="1:10" ht="17.25" thickBot="1" x14ac:dyDescent="0.35">
      <c r="B45" s="167" t="s">
        <v>1422</v>
      </c>
      <c r="C45" s="168">
        <v>526</v>
      </c>
      <c r="D45" s="168">
        <v>390</v>
      </c>
      <c r="E45" s="168">
        <v>379</v>
      </c>
      <c r="F45" s="168">
        <v>350</v>
      </c>
      <c r="G45" s="168">
        <v>371</v>
      </c>
      <c r="H45" s="168">
        <v>348</v>
      </c>
      <c r="I45" s="168">
        <v>333</v>
      </c>
      <c r="J45" s="168">
        <v>377</v>
      </c>
    </row>
    <row r="46" spans="1:10" ht="17.25" thickBot="1" x14ac:dyDescent="0.35">
      <c r="B46" s="167" t="s">
        <v>555</v>
      </c>
      <c r="C46" s="168">
        <v>469</v>
      </c>
      <c r="D46" s="168">
        <v>354</v>
      </c>
      <c r="E46" s="168">
        <v>350</v>
      </c>
      <c r="F46" s="168">
        <v>324</v>
      </c>
      <c r="G46" s="168">
        <v>340</v>
      </c>
      <c r="H46" s="168">
        <v>319</v>
      </c>
      <c r="I46" s="168">
        <v>300</v>
      </c>
      <c r="J46" s="168">
        <v>345</v>
      </c>
    </row>
    <row r="47" spans="1:10" ht="17.25" thickBot="1" x14ac:dyDescent="0.35">
      <c r="B47" s="167" t="s">
        <v>556</v>
      </c>
      <c r="C47" s="168">
        <v>11</v>
      </c>
      <c r="D47" s="168">
        <v>8</v>
      </c>
      <c r="E47" s="168">
        <v>6</v>
      </c>
      <c r="F47" s="168">
        <v>5</v>
      </c>
      <c r="G47" s="168">
        <v>8</v>
      </c>
      <c r="H47" s="168">
        <v>7</v>
      </c>
      <c r="I47" s="168">
        <v>5</v>
      </c>
      <c r="J47" s="168">
        <v>9</v>
      </c>
    </row>
    <row r="48" spans="1:10" ht="17.25" thickBot="1" x14ac:dyDescent="0.35">
      <c r="B48" s="167" t="s">
        <v>502</v>
      </c>
      <c r="C48" s="168">
        <v>17</v>
      </c>
      <c r="D48" s="168">
        <v>12</v>
      </c>
      <c r="E48" s="168">
        <v>9</v>
      </c>
      <c r="F48" s="168">
        <v>8</v>
      </c>
      <c r="G48" s="168">
        <v>9</v>
      </c>
      <c r="H48" s="168">
        <v>8</v>
      </c>
      <c r="I48" s="168">
        <v>8</v>
      </c>
      <c r="J48" s="168">
        <v>8</v>
      </c>
    </row>
    <row r="49" spans="2:10" ht="17.25" thickBot="1" x14ac:dyDescent="0.35">
      <c r="B49" s="167" t="s">
        <v>557</v>
      </c>
      <c r="C49" s="168">
        <v>0</v>
      </c>
      <c r="D49" s="168">
        <v>0</v>
      </c>
      <c r="E49" s="168" t="s">
        <v>103</v>
      </c>
      <c r="F49" s="168">
        <v>0</v>
      </c>
      <c r="G49" s="168">
        <v>0</v>
      </c>
      <c r="H49" s="168" t="s">
        <v>103</v>
      </c>
      <c r="I49" s="168">
        <v>0</v>
      </c>
      <c r="J49" s="168" t="s">
        <v>103</v>
      </c>
    </row>
    <row r="50" spans="2:10" ht="17.25" thickBot="1" x14ac:dyDescent="0.35">
      <c r="B50" s="167" t="s">
        <v>503</v>
      </c>
      <c r="C50" s="168">
        <v>18</v>
      </c>
      <c r="D50" s="168">
        <v>11</v>
      </c>
      <c r="E50" s="168">
        <v>9</v>
      </c>
      <c r="F50" s="168">
        <v>9</v>
      </c>
      <c r="G50" s="168">
        <v>9</v>
      </c>
      <c r="H50" s="168">
        <v>10</v>
      </c>
      <c r="I50" s="168">
        <v>9</v>
      </c>
      <c r="J50" s="168">
        <v>10</v>
      </c>
    </row>
    <row r="51" spans="2:10" ht="17.25" thickBot="1" x14ac:dyDescent="0.35">
      <c r="B51" s="167" t="s">
        <v>504</v>
      </c>
      <c r="C51" s="168">
        <v>7</v>
      </c>
      <c r="D51" s="168">
        <v>3</v>
      </c>
      <c r="E51" s="168">
        <v>2</v>
      </c>
      <c r="F51" s="168">
        <v>3</v>
      </c>
      <c r="G51" s="168">
        <v>3</v>
      </c>
      <c r="H51" s="168">
        <v>2</v>
      </c>
      <c r="I51" s="168">
        <v>2</v>
      </c>
      <c r="J51" s="168">
        <v>2</v>
      </c>
    </row>
    <row r="52" spans="2:10" ht="17.25" thickBot="1" x14ac:dyDescent="0.35">
      <c r="B52" s="167" t="s">
        <v>505</v>
      </c>
      <c r="C52" s="168">
        <v>0</v>
      </c>
      <c r="D52" s="168" t="s">
        <v>103</v>
      </c>
      <c r="E52" s="168">
        <v>0</v>
      </c>
      <c r="F52" s="168">
        <v>0</v>
      </c>
      <c r="G52" s="168">
        <v>0</v>
      </c>
      <c r="H52" s="168">
        <v>0</v>
      </c>
      <c r="I52" s="168">
        <v>0</v>
      </c>
      <c r="J52" s="168">
        <v>0</v>
      </c>
    </row>
    <row r="53" spans="2:10" ht="17.25" thickBot="1" x14ac:dyDescent="0.35">
      <c r="B53" s="167" t="s">
        <v>506</v>
      </c>
      <c r="C53" s="168">
        <v>4</v>
      </c>
      <c r="D53" s="168">
        <v>2</v>
      </c>
      <c r="E53" s="168">
        <v>2</v>
      </c>
      <c r="F53" s="168">
        <v>1</v>
      </c>
      <c r="G53" s="168">
        <v>2</v>
      </c>
      <c r="H53" s="168">
        <v>1</v>
      </c>
      <c r="I53" s="168">
        <v>9</v>
      </c>
      <c r="J53" s="168">
        <v>3</v>
      </c>
    </row>
    <row r="54" spans="2:10" ht="17.25" thickBot="1" x14ac:dyDescent="0.35">
      <c r="B54" s="167" t="s">
        <v>558</v>
      </c>
      <c r="C54" s="168">
        <v>-4</v>
      </c>
      <c r="D54" s="168">
        <v>0</v>
      </c>
      <c r="E54" s="168">
        <v>-1</v>
      </c>
      <c r="F54" s="168">
        <v>-1</v>
      </c>
      <c r="G54" s="168">
        <v>-1</v>
      </c>
      <c r="H54" s="168">
        <v>-1</v>
      </c>
      <c r="I54" s="434" t="s">
        <v>1224</v>
      </c>
      <c r="J54" s="434" t="s">
        <v>1224</v>
      </c>
    </row>
    <row r="55" spans="2:10" x14ac:dyDescent="0.3">
      <c r="B55" s="3" t="s">
        <v>549</v>
      </c>
    </row>
  </sheetData>
  <mergeCells count="8">
    <mergeCell ref="F4:F5"/>
    <mergeCell ref="H4:H5"/>
    <mergeCell ref="B11:B12"/>
    <mergeCell ref="D11:D12"/>
    <mergeCell ref="C4:C5"/>
    <mergeCell ref="D4:D5"/>
    <mergeCell ref="E4:E5"/>
    <mergeCell ref="G4:G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2:Q55"/>
  <sheetViews>
    <sheetView zoomScale="80" zoomScaleNormal="80" workbookViewId="0">
      <selection activeCell="A2" sqref="A2"/>
    </sheetView>
  </sheetViews>
  <sheetFormatPr defaultRowHeight="16.5" x14ac:dyDescent="0.3"/>
  <cols>
    <col min="1" max="1" width="9.140625" style="340"/>
    <col min="2" max="14" width="9.140625" style="1"/>
    <col min="15" max="15" width="10.28515625" style="1" customWidth="1"/>
    <col min="16" max="16" width="58.28515625" style="1" bestFit="1" customWidth="1"/>
    <col min="17" max="18" width="9.140625" style="1"/>
    <col min="19" max="19" width="13.5703125" style="1" customWidth="1"/>
    <col min="20" max="20" width="6.5703125" style="1" customWidth="1"/>
    <col min="21" max="22" width="9.140625" style="1"/>
    <col min="23" max="23" width="58.28515625" style="1" bestFit="1" customWidth="1"/>
    <col min="24" max="24" width="9.140625" style="1"/>
    <col min="25" max="25" width="28" style="1" customWidth="1"/>
    <col min="26" max="16384" width="9.140625" style="1"/>
  </cols>
  <sheetData>
    <row r="2" spans="2:17" x14ac:dyDescent="0.3">
      <c r="B2" s="16" t="s">
        <v>1165</v>
      </c>
    </row>
    <row r="3" spans="2:17" x14ac:dyDescent="0.3">
      <c r="P3" s="145" t="s">
        <v>853</v>
      </c>
      <c r="Q3" s="146">
        <v>2018</v>
      </c>
    </row>
    <row r="4" spans="2:17" x14ac:dyDescent="0.3">
      <c r="P4" s="4" t="s">
        <v>568</v>
      </c>
      <c r="Q4" s="147">
        <v>658</v>
      </c>
    </row>
    <row r="5" spans="2:17" x14ac:dyDescent="0.3">
      <c r="P5" s="4" t="s">
        <v>569</v>
      </c>
      <c r="Q5" s="147">
        <v>252</v>
      </c>
    </row>
    <row r="6" spans="2:17" x14ac:dyDescent="0.3">
      <c r="P6" s="4" t="s">
        <v>570</v>
      </c>
      <c r="Q6" s="147">
        <v>1059</v>
      </c>
    </row>
    <row r="7" spans="2:17" x14ac:dyDescent="0.3">
      <c r="P7" s="4" t="s">
        <v>571</v>
      </c>
      <c r="Q7" s="147">
        <v>2465</v>
      </c>
    </row>
    <row r="8" spans="2:17" x14ac:dyDescent="0.3">
      <c r="P8" s="4" t="s">
        <v>572</v>
      </c>
      <c r="Q8" s="147">
        <v>2760</v>
      </c>
    </row>
    <row r="9" spans="2:17" x14ac:dyDescent="0.3">
      <c r="P9" s="4" t="s">
        <v>573</v>
      </c>
      <c r="Q9" s="147">
        <v>865</v>
      </c>
    </row>
    <row r="10" spans="2:17" x14ac:dyDescent="0.3">
      <c r="P10" s="4" t="s">
        <v>574</v>
      </c>
      <c r="Q10" s="147">
        <v>211</v>
      </c>
    </row>
    <row r="11" spans="2:17" x14ac:dyDescent="0.3">
      <c r="P11" s="4" t="s">
        <v>1164</v>
      </c>
      <c r="Q11" s="147">
        <v>16</v>
      </c>
    </row>
    <row r="12" spans="2:17" x14ac:dyDescent="0.3">
      <c r="P12" s="4" t="s">
        <v>575</v>
      </c>
      <c r="Q12" s="147">
        <v>14</v>
      </c>
    </row>
    <row r="13" spans="2:17" x14ac:dyDescent="0.3">
      <c r="P13" s="4" t="s">
        <v>576</v>
      </c>
      <c r="Q13" s="147">
        <v>326</v>
      </c>
    </row>
    <row r="14" spans="2:17" x14ac:dyDescent="0.3">
      <c r="P14" s="4" t="s">
        <v>577</v>
      </c>
      <c r="Q14" s="147">
        <v>347</v>
      </c>
    </row>
    <row r="22" spans="2:17" x14ac:dyDescent="0.3">
      <c r="B22" s="3" t="s">
        <v>578</v>
      </c>
    </row>
    <row r="24" spans="2:17" x14ac:dyDescent="0.3">
      <c r="B24" s="16" t="s">
        <v>1166</v>
      </c>
    </row>
    <row r="25" spans="2:17" x14ac:dyDescent="0.3">
      <c r="P25" s="148" t="s">
        <v>869</v>
      </c>
      <c r="Q25" s="146">
        <v>2017</v>
      </c>
    </row>
    <row r="26" spans="2:17" x14ac:dyDescent="0.3">
      <c r="P26" s="4" t="s">
        <v>854</v>
      </c>
      <c r="Q26" s="147">
        <v>26.5</v>
      </c>
    </row>
    <row r="27" spans="2:17" x14ac:dyDescent="0.3">
      <c r="P27" s="4" t="s">
        <v>855</v>
      </c>
      <c r="Q27" s="147">
        <v>62</v>
      </c>
    </row>
    <row r="28" spans="2:17" x14ac:dyDescent="0.3">
      <c r="P28" s="4" t="s">
        <v>856</v>
      </c>
      <c r="Q28" s="147">
        <v>200</v>
      </c>
    </row>
    <row r="29" spans="2:17" x14ac:dyDescent="0.3">
      <c r="P29" s="4" t="s">
        <v>857</v>
      </c>
      <c r="Q29" s="147">
        <v>1</v>
      </c>
    </row>
    <row r="30" spans="2:17" x14ac:dyDescent="0.3">
      <c r="P30" s="4" t="s">
        <v>858</v>
      </c>
      <c r="Q30" s="147">
        <v>2</v>
      </c>
    </row>
    <row r="31" spans="2:17" x14ac:dyDescent="0.3">
      <c r="P31" s="4" t="s">
        <v>859</v>
      </c>
      <c r="Q31" s="147">
        <v>13</v>
      </c>
    </row>
    <row r="32" spans="2:17" x14ac:dyDescent="0.3">
      <c r="P32" s="4" t="s">
        <v>860</v>
      </c>
      <c r="Q32" s="147">
        <v>1</v>
      </c>
    </row>
    <row r="33" spans="16:17" x14ac:dyDescent="0.3">
      <c r="P33" s="4" t="s">
        <v>861</v>
      </c>
      <c r="Q33" s="147">
        <v>6</v>
      </c>
    </row>
    <row r="34" spans="16:17" x14ac:dyDescent="0.3">
      <c r="P34" s="4" t="s">
        <v>862</v>
      </c>
      <c r="Q34" s="147">
        <v>1</v>
      </c>
    </row>
    <row r="35" spans="16:17" x14ac:dyDescent="0.3">
      <c r="P35" s="4" t="s">
        <v>863</v>
      </c>
      <c r="Q35" s="147">
        <v>1</v>
      </c>
    </row>
    <row r="36" spans="16:17" x14ac:dyDescent="0.3">
      <c r="P36" s="4" t="s">
        <v>864</v>
      </c>
      <c r="Q36" s="147">
        <v>3</v>
      </c>
    </row>
    <row r="37" spans="16:17" x14ac:dyDescent="0.3">
      <c r="P37" s="4" t="s">
        <v>865</v>
      </c>
      <c r="Q37" s="147">
        <v>1</v>
      </c>
    </row>
    <row r="38" spans="16:17" x14ac:dyDescent="0.3">
      <c r="P38" s="4" t="s">
        <v>866</v>
      </c>
      <c r="Q38" s="147">
        <v>28</v>
      </c>
    </row>
    <row r="39" spans="16:17" x14ac:dyDescent="0.3">
      <c r="P39" s="4" t="s">
        <v>867</v>
      </c>
      <c r="Q39" s="147">
        <v>1</v>
      </c>
    </row>
    <row r="40" spans="16:17" x14ac:dyDescent="0.3">
      <c r="P40" s="4" t="s">
        <v>868</v>
      </c>
      <c r="Q40" s="147">
        <v>2</v>
      </c>
    </row>
    <row r="41" spans="16:17" x14ac:dyDescent="0.3">
      <c r="P41" s="3" t="s">
        <v>1225</v>
      </c>
    </row>
    <row r="54" spans="2:2" x14ac:dyDescent="0.3">
      <c r="B54" s="3" t="s">
        <v>579</v>
      </c>
    </row>
    <row r="55" spans="2:2" x14ac:dyDescent="0.3">
      <c r="B55" s="3" t="s">
        <v>1225</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U423"/>
  <sheetViews>
    <sheetView zoomScale="80" zoomScaleNormal="80" workbookViewId="0"/>
  </sheetViews>
  <sheetFormatPr defaultRowHeight="16.5" x14ac:dyDescent="0.3"/>
  <cols>
    <col min="1" max="1" width="9.140625" style="340"/>
    <col min="2" max="2" width="40.5703125" style="1" customWidth="1"/>
    <col min="3" max="3" width="22.42578125" style="1" customWidth="1"/>
    <col min="4" max="4" width="20.85546875" style="1" customWidth="1"/>
    <col min="5" max="5" width="13.7109375" style="1" customWidth="1"/>
    <col min="6" max="6" width="18.85546875" style="1" customWidth="1"/>
    <col min="7" max="7" width="12.7109375" style="1" customWidth="1"/>
    <col min="8" max="8" width="12.140625" style="1" customWidth="1"/>
    <col min="9" max="9" width="13.28515625" style="1" customWidth="1"/>
    <col min="10" max="10" width="10.5703125" style="1" customWidth="1"/>
    <col min="11" max="16384" width="9.140625" style="1"/>
  </cols>
  <sheetData>
    <row r="1" spans="1:8" x14ac:dyDescent="0.3">
      <c r="A1" s="301"/>
    </row>
    <row r="2" spans="1:8" ht="17.25" thickBot="1" x14ac:dyDescent="0.35">
      <c r="B2" s="8" t="s">
        <v>1113</v>
      </c>
    </row>
    <row r="3" spans="1:8" ht="17.25" thickBot="1" x14ac:dyDescent="0.35">
      <c r="B3" s="531" t="s">
        <v>602</v>
      </c>
      <c r="C3" s="502" t="s">
        <v>603</v>
      </c>
      <c r="D3" s="503"/>
      <c r="E3" s="504"/>
      <c r="F3" s="502" t="s">
        <v>1059</v>
      </c>
      <c r="G3" s="503"/>
      <c r="H3" s="504"/>
    </row>
    <row r="4" spans="1:8" ht="17.25" thickBot="1" x14ac:dyDescent="0.35">
      <c r="B4" s="532"/>
      <c r="C4" s="273" t="s">
        <v>17</v>
      </c>
      <c r="D4" s="273" t="s">
        <v>18</v>
      </c>
      <c r="E4" s="273" t="s">
        <v>19</v>
      </c>
      <c r="F4" s="273" t="s">
        <v>17</v>
      </c>
      <c r="G4" s="273" t="s">
        <v>18</v>
      </c>
      <c r="H4" s="273" t="s">
        <v>19</v>
      </c>
    </row>
    <row r="5" spans="1:8" ht="17.25" thickBot="1" x14ac:dyDescent="0.35">
      <c r="B5" s="274" t="s">
        <v>604</v>
      </c>
      <c r="C5" s="275">
        <v>2746.3</v>
      </c>
      <c r="D5" s="275">
        <v>1505.8</v>
      </c>
      <c r="E5" s="275">
        <v>1240.4000000000001</v>
      </c>
      <c r="F5" s="276">
        <v>99.7</v>
      </c>
      <c r="G5" s="276">
        <v>100.1</v>
      </c>
      <c r="H5" s="276">
        <v>99.2</v>
      </c>
    </row>
    <row r="6" spans="1:8" ht="17.25" thickBot="1" x14ac:dyDescent="0.35">
      <c r="B6" s="274" t="s">
        <v>605</v>
      </c>
      <c r="C6" s="277"/>
      <c r="D6" s="276"/>
      <c r="E6" s="277"/>
      <c r="F6" s="277"/>
      <c r="G6" s="277"/>
      <c r="H6" s="277"/>
    </row>
    <row r="7" spans="1:8" ht="17.25" thickBot="1" x14ac:dyDescent="0.35">
      <c r="B7" s="278" t="s">
        <v>1104</v>
      </c>
      <c r="C7" s="277">
        <v>21.9</v>
      </c>
      <c r="D7" s="277">
        <v>13.1</v>
      </c>
      <c r="E7" s="277">
        <v>8.9</v>
      </c>
      <c r="F7" s="277">
        <v>105.8</v>
      </c>
      <c r="G7" s="277">
        <v>106.5</v>
      </c>
      <c r="H7" s="277">
        <v>106</v>
      </c>
    </row>
    <row r="8" spans="1:8" ht="17.25" thickBot="1" x14ac:dyDescent="0.35">
      <c r="B8" s="278" t="s">
        <v>1105</v>
      </c>
      <c r="C8" s="277">
        <v>167.9</v>
      </c>
      <c r="D8" s="277">
        <v>106.5</v>
      </c>
      <c r="E8" s="277">
        <v>61.4</v>
      </c>
      <c r="F8" s="277">
        <v>92.3</v>
      </c>
      <c r="G8" s="277">
        <v>95.5</v>
      </c>
      <c r="H8" s="277">
        <v>87.2</v>
      </c>
    </row>
    <row r="9" spans="1:8" ht="17.25" thickBot="1" x14ac:dyDescent="0.35">
      <c r="B9" s="278" t="s">
        <v>1106</v>
      </c>
      <c r="C9" s="277">
        <v>314</v>
      </c>
      <c r="D9" s="277">
        <v>180.5</v>
      </c>
      <c r="E9" s="277">
        <v>133.4</v>
      </c>
      <c r="F9" s="277">
        <v>97.7</v>
      </c>
      <c r="G9" s="277">
        <v>96.2</v>
      </c>
      <c r="H9" s="277">
        <v>99.6</v>
      </c>
    </row>
    <row r="10" spans="1:8" ht="17.25" thickBot="1" x14ac:dyDescent="0.35">
      <c r="B10" s="278" t="s">
        <v>621</v>
      </c>
      <c r="C10" s="277">
        <v>349.8</v>
      </c>
      <c r="D10" s="277">
        <v>208.6</v>
      </c>
      <c r="E10" s="277">
        <v>141.19999999999999</v>
      </c>
      <c r="F10" s="277">
        <v>98.6</v>
      </c>
      <c r="G10" s="277">
        <v>99.6</v>
      </c>
      <c r="H10" s="277">
        <v>97.1</v>
      </c>
    </row>
    <row r="11" spans="1:8" ht="17.25" thickBot="1" x14ac:dyDescent="0.35">
      <c r="B11" s="278" t="s">
        <v>1107</v>
      </c>
      <c r="C11" s="277">
        <v>384.1</v>
      </c>
      <c r="D11" s="277">
        <v>217.1</v>
      </c>
      <c r="E11" s="277">
        <v>167</v>
      </c>
      <c r="F11" s="277">
        <v>96.8</v>
      </c>
      <c r="G11" s="277">
        <v>97.8</v>
      </c>
      <c r="H11" s="277">
        <v>95.6</v>
      </c>
    </row>
    <row r="12" spans="1:8" ht="17.25" thickBot="1" x14ac:dyDescent="0.35">
      <c r="B12" s="278" t="s">
        <v>1108</v>
      </c>
      <c r="C12" s="277">
        <v>406</v>
      </c>
      <c r="D12" s="277">
        <v>216.6</v>
      </c>
      <c r="E12" s="277">
        <v>189.3</v>
      </c>
      <c r="F12" s="277">
        <v>102.6</v>
      </c>
      <c r="G12" s="277">
        <v>102.7</v>
      </c>
      <c r="H12" s="277">
        <v>102.4</v>
      </c>
    </row>
    <row r="13" spans="1:8" ht="17.25" thickBot="1" x14ac:dyDescent="0.35">
      <c r="B13" s="278" t="s">
        <v>1109</v>
      </c>
      <c r="C13" s="277">
        <v>337.4</v>
      </c>
      <c r="D13" s="277">
        <v>173.8</v>
      </c>
      <c r="E13" s="277">
        <v>163.6</v>
      </c>
      <c r="F13" s="277">
        <v>104.4</v>
      </c>
      <c r="G13" s="277">
        <v>105.8</v>
      </c>
      <c r="H13" s="277">
        <v>103</v>
      </c>
    </row>
    <row r="14" spans="1:8" ht="17.25" thickBot="1" x14ac:dyDescent="0.35">
      <c r="B14" s="278" t="s">
        <v>1110</v>
      </c>
      <c r="C14" s="277">
        <v>316.3</v>
      </c>
      <c r="D14" s="277">
        <v>158.69999999999999</v>
      </c>
      <c r="E14" s="277">
        <v>157.6</v>
      </c>
      <c r="F14" s="277">
        <v>99.5</v>
      </c>
      <c r="G14" s="277">
        <v>98.7</v>
      </c>
      <c r="H14" s="277">
        <v>100.3</v>
      </c>
    </row>
    <row r="15" spans="1:8" ht="17.25" thickBot="1" x14ac:dyDescent="0.35">
      <c r="B15" s="278" t="s">
        <v>1111</v>
      </c>
      <c r="C15" s="277">
        <v>292.3</v>
      </c>
      <c r="D15" s="277">
        <v>145</v>
      </c>
      <c r="E15" s="277">
        <v>147.19999999999999</v>
      </c>
      <c r="F15" s="277">
        <v>99.7</v>
      </c>
      <c r="G15" s="277">
        <v>99.4</v>
      </c>
      <c r="H15" s="277">
        <v>99.8</v>
      </c>
    </row>
    <row r="16" spans="1:8" ht="17.25" thickBot="1" x14ac:dyDescent="0.35">
      <c r="B16" s="278" t="s">
        <v>1112</v>
      </c>
      <c r="C16" s="277">
        <v>123</v>
      </c>
      <c r="D16" s="277">
        <v>67.400000000000006</v>
      </c>
      <c r="E16" s="277">
        <v>55.7</v>
      </c>
      <c r="F16" s="277">
        <v>102.6</v>
      </c>
      <c r="G16" s="277">
        <v>105</v>
      </c>
      <c r="H16" s="277">
        <v>100.2</v>
      </c>
    </row>
    <row r="17" spans="1:8" ht="17.25" thickBot="1" x14ac:dyDescent="0.35">
      <c r="B17" s="278" t="s">
        <v>606</v>
      </c>
      <c r="C17" s="277">
        <v>33.700000000000003</v>
      </c>
      <c r="D17" s="277">
        <v>18.600000000000001</v>
      </c>
      <c r="E17" s="277">
        <v>15.1</v>
      </c>
      <c r="F17" s="277">
        <v>115.8</v>
      </c>
      <c r="G17" s="277">
        <v>121.6</v>
      </c>
      <c r="H17" s="277">
        <v>108.6</v>
      </c>
    </row>
    <row r="18" spans="1:8" ht="17.25" thickBot="1" x14ac:dyDescent="0.35">
      <c r="B18" s="279" t="s">
        <v>607</v>
      </c>
      <c r="C18" s="277"/>
      <c r="D18" s="277"/>
      <c r="E18" s="277"/>
      <c r="F18" s="277"/>
      <c r="G18" s="277"/>
      <c r="H18" s="277"/>
    </row>
    <row r="19" spans="1:8" ht="17.25" thickBot="1" x14ac:dyDescent="0.35">
      <c r="B19" s="278" t="s">
        <v>1041</v>
      </c>
      <c r="C19" s="277">
        <v>156.1</v>
      </c>
      <c r="D19" s="277">
        <v>86.7</v>
      </c>
      <c r="E19" s="277">
        <v>69.3</v>
      </c>
      <c r="F19" s="277">
        <v>93.1</v>
      </c>
      <c r="G19" s="277">
        <v>99.4</v>
      </c>
      <c r="H19" s="277">
        <v>86.1</v>
      </c>
    </row>
    <row r="20" spans="1:8" ht="17.25" thickBot="1" x14ac:dyDescent="0.35">
      <c r="B20" s="278" t="s">
        <v>1042</v>
      </c>
      <c r="C20" s="277">
        <v>690.7</v>
      </c>
      <c r="D20" s="277">
        <v>446.1</v>
      </c>
      <c r="E20" s="277">
        <v>244.6</v>
      </c>
      <c r="F20" s="277">
        <v>94.7</v>
      </c>
      <c r="G20" s="277">
        <v>94.7</v>
      </c>
      <c r="H20" s="277">
        <v>94.8</v>
      </c>
    </row>
    <row r="21" spans="1:8" ht="17.25" thickBot="1" x14ac:dyDescent="0.35">
      <c r="B21" s="278" t="s">
        <v>1043</v>
      </c>
      <c r="C21" s="280">
        <v>1217.2</v>
      </c>
      <c r="D21" s="277">
        <v>654.20000000000005</v>
      </c>
      <c r="E21" s="277">
        <v>563</v>
      </c>
      <c r="F21" s="277">
        <v>100.7</v>
      </c>
      <c r="G21" s="277">
        <v>101.3</v>
      </c>
      <c r="H21" s="277">
        <v>100</v>
      </c>
    </row>
    <row r="22" spans="1:8" ht="17.25" thickBot="1" x14ac:dyDescent="0.35">
      <c r="B22" s="278" t="s">
        <v>312</v>
      </c>
      <c r="C22" s="277">
        <v>682.3</v>
      </c>
      <c r="D22" s="277">
        <v>318.8</v>
      </c>
      <c r="E22" s="277">
        <v>363.5</v>
      </c>
      <c r="F22" s="277">
        <v>105.1</v>
      </c>
      <c r="G22" s="277">
        <v>106.3</v>
      </c>
      <c r="H22" s="277">
        <v>104.2</v>
      </c>
    </row>
    <row r="23" spans="1:8" x14ac:dyDescent="0.3">
      <c r="B23" s="12" t="s">
        <v>31</v>
      </c>
    </row>
    <row r="24" spans="1:8" x14ac:dyDescent="0.3">
      <c r="B24" s="8"/>
    </row>
    <row r="25" spans="1:8" ht="17.25" thickBot="1" x14ac:dyDescent="0.35">
      <c r="A25" s="301"/>
      <c r="B25" s="8" t="s">
        <v>1114</v>
      </c>
    </row>
    <row r="26" spans="1:8" ht="17.25" thickBot="1" x14ac:dyDescent="0.35">
      <c r="B26" s="266" t="s">
        <v>43</v>
      </c>
      <c r="C26" s="281" t="s">
        <v>17</v>
      </c>
      <c r="D26" s="281" t="s">
        <v>18</v>
      </c>
      <c r="E26" s="281" t="s">
        <v>19</v>
      </c>
    </row>
    <row r="27" spans="1:8" ht="17.25" thickBot="1" x14ac:dyDescent="0.35">
      <c r="B27" s="282" t="s">
        <v>604</v>
      </c>
      <c r="C27" s="166">
        <v>55.9</v>
      </c>
      <c r="D27" s="166">
        <v>63.7</v>
      </c>
      <c r="E27" s="166">
        <v>48.6</v>
      </c>
    </row>
    <row r="28" spans="1:8" ht="17.25" thickBot="1" x14ac:dyDescent="0.35">
      <c r="B28" s="282" t="s">
        <v>608</v>
      </c>
      <c r="C28" s="166">
        <v>67.599999999999994</v>
      </c>
      <c r="D28" s="166">
        <v>73.900000000000006</v>
      </c>
      <c r="E28" s="166">
        <v>61.2</v>
      </c>
    </row>
    <row r="29" spans="1:8" ht="17.25" thickBot="1" x14ac:dyDescent="0.35">
      <c r="B29" s="282" t="s">
        <v>609</v>
      </c>
      <c r="C29" s="166">
        <v>72.400000000000006</v>
      </c>
      <c r="D29" s="166">
        <v>79.2</v>
      </c>
      <c r="E29" s="166">
        <v>65.5</v>
      </c>
    </row>
    <row r="30" spans="1:8" ht="17.25" thickBot="1" x14ac:dyDescent="0.35">
      <c r="B30" s="282" t="s">
        <v>605</v>
      </c>
      <c r="C30" s="166"/>
      <c r="D30" s="166"/>
      <c r="E30" s="166"/>
    </row>
    <row r="31" spans="1:8" ht="17.25" thickBot="1" x14ac:dyDescent="0.35">
      <c r="B31" s="283" t="s">
        <v>1227</v>
      </c>
      <c r="C31" s="168">
        <v>5.2</v>
      </c>
      <c r="D31" s="168">
        <v>6</v>
      </c>
      <c r="E31" s="168">
        <v>4.4000000000000004</v>
      </c>
    </row>
    <row r="32" spans="1:8" ht="17.25" thickBot="1" x14ac:dyDescent="0.35">
      <c r="B32" s="283" t="s">
        <v>1228</v>
      </c>
      <c r="C32" s="168">
        <v>46.4</v>
      </c>
      <c r="D32" s="168">
        <v>57.9</v>
      </c>
      <c r="E32" s="168">
        <v>34.299999999999997</v>
      </c>
    </row>
    <row r="33" spans="2:5" ht="17.25" thickBot="1" x14ac:dyDescent="0.35">
      <c r="B33" s="283" t="s">
        <v>1229</v>
      </c>
      <c r="C33" s="168">
        <v>73.7</v>
      </c>
      <c r="D33" s="168">
        <v>83.1</v>
      </c>
      <c r="E33" s="168">
        <v>63.9</v>
      </c>
    </row>
    <row r="34" spans="2:5" ht="17.25" thickBot="1" x14ac:dyDescent="0.35">
      <c r="B34" s="283" t="s">
        <v>1230</v>
      </c>
      <c r="C34" s="168">
        <v>76.5</v>
      </c>
      <c r="D34" s="168">
        <v>90.1</v>
      </c>
      <c r="E34" s="168">
        <v>62.2</v>
      </c>
    </row>
    <row r="35" spans="2:5" ht="17.25" thickBot="1" x14ac:dyDescent="0.35">
      <c r="B35" s="283" t="s">
        <v>1231</v>
      </c>
      <c r="C35" s="168">
        <v>80.7</v>
      </c>
      <c r="D35" s="168">
        <v>89.6</v>
      </c>
      <c r="E35" s="168">
        <v>71.3</v>
      </c>
    </row>
    <row r="36" spans="2:5" ht="17.25" thickBot="1" x14ac:dyDescent="0.35">
      <c r="B36" s="283" t="s">
        <v>1232</v>
      </c>
      <c r="C36" s="168">
        <v>86.2</v>
      </c>
      <c r="D36" s="168">
        <v>90</v>
      </c>
      <c r="E36" s="168">
        <v>82.2</v>
      </c>
    </row>
    <row r="37" spans="2:5" ht="17.25" thickBot="1" x14ac:dyDescent="0.35">
      <c r="B37" s="283" t="s">
        <v>1233</v>
      </c>
      <c r="C37" s="168">
        <v>87.7</v>
      </c>
      <c r="D37" s="168">
        <v>89.8</v>
      </c>
      <c r="E37" s="168">
        <v>85.6</v>
      </c>
    </row>
    <row r="38" spans="2:5" ht="17.25" thickBot="1" x14ac:dyDescent="0.35">
      <c r="B38" s="283" t="s">
        <v>1234</v>
      </c>
      <c r="C38" s="168">
        <v>83</v>
      </c>
      <c r="D38" s="168">
        <v>83.5</v>
      </c>
      <c r="E38" s="168">
        <v>82.5</v>
      </c>
    </row>
    <row r="39" spans="2:5" ht="17.25" thickBot="1" x14ac:dyDescent="0.35">
      <c r="B39" s="283" t="s">
        <v>1235</v>
      </c>
      <c r="C39" s="168">
        <v>76.5</v>
      </c>
      <c r="D39" s="168">
        <v>78.099999999999994</v>
      </c>
      <c r="E39" s="168">
        <v>75</v>
      </c>
    </row>
    <row r="40" spans="2:5" ht="17.25" thickBot="1" x14ac:dyDescent="0.35">
      <c r="B40" s="283" t="s">
        <v>1236</v>
      </c>
      <c r="C40" s="168">
        <v>32.5</v>
      </c>
      <c r="D40" s="168">
        <v>38.299999999999997</v>
      </c>
      <c r="E40" s="168">
        <v>27.2</v>
      </c>
    </row>
    <row r="41" spans="2:5" ht="17.25" thickBot="1" x14ac:dyDescent="0.35">
      <c r="B41" s="283" t="s">
        <v>606</v>
      </c>
      <c r="C41" s="168">
        <v>4</v>
      </c>
      <c r="D41" s="168">
        <v>5.6</v>
      </c>
      <c r="E41" s="168">
        <v>2.9</v>
      </c>
    </row>
    <row r="42" spans="2:5" ht="17.25" thickBot="1" x14ac:dyDescent="0.35">
      <c r="B42" s="282" t="s">
        <v>1237</v>
      </c>
      <c r="C42" s="166"/>
      <c r="D42" s="285"/>
      <c r="E42" s="168"/>
    </row>
    <row r="43" spans="2:5" ht="17.25" thickBot="1" x14ac:dyDescent="0.35">
      <c r="B43" s="283" t="s">
        <v>306</v>
      </c>
      <c r="C43" s="168">
        <v>20.6</v>
      </c>
      <c r="D43" s="168">
        <v>24.1</v>
      </c>
      <c r="E43" s="168">
        <v>17.399999999999999</v>
      </c>
    </row>
    <row r="44" spans="2:5" ht="17.25" thickBot="1" x14ac:dyDescent="0.35">
      <c r="B44" s="284" t="s">
        <v>307</v>
      </c>
      <c r="C44" s="168">
        <v>71.5</v>
      </c>
      <c r="D44" s="168">
        <v>76.400000000000006</v>
      </c>
      <c r="E44" s="168">
        <v>63.8</v>
      </c>
    </row>
    <row r="45" spans="2:5" ht="17.25" thickBot="1" x14ac:dyDescent="0.35">
      <c r="B45" s="7" t="s">
        <v>308</v>
      </c>
      <c r="C45" s="168">
        <v>80.7</v>
      </c>
      <c r="D45" s="168">
        <v>86.7</v>
      </c>
      <c r="E45" s="168">
        <v>71.599999999999994</v>
      </c>
    </row>
    <row r="46" spans="2:5" ht="17.25" thickBot="1" x14ac:dyDescent="0.35">
      <c r="B46" s="284" t="s">
        <v>610</v>
      </c>
      <c r="C46" s="168">
        <v>50.9</v>
      </c>
      <c r="D46" s="168">
        <v>56.8</v>
      </c>
      <c r="E46" s="168">
        <v>47</v>
      </c>
    </row>
    <row r="47" spans="2:5" ht="17.25" thickBot="1" x14ac:dyDescent="0.35">
      <c r="B47" s="284" t="s">
        <v>611</v>
      </c>
      <c r="C47" s="168">
        <v>79</v>
      </c>
      <c r="D47" s="168">
        <v>86.3</v>
      </c>
      <c r="E47" s="168">
        <v>71.900000000000006</v>
      </c>
    </row>
    <row r="48" spans="2:5" ht="17.25" thickBot="1" x14ac:dyDescent="0.35">
      <c r="B48" s="284" t="s">
        <v>311</v>
      </c>
      <c r="C48" s="168">
        <v>83.2</v>
      </c>
      <c r="D48" s="168">
        <v>79.3</v>
      </c>
      <c r="E48" s="168">
        <v>84.6</v>
      </c>
    </row>
    <row r="49" spans="1:5" ht="17.25" thickBot="1" x14ac:dyDescent="0.35">
      <c r="B49" s="284" t="s">
        <v>612</v>
      </c>
      <c r="C49" s="168">
        <v>59</v>
      </c>
      <c r="D49" s="168">
        <v>63.2</v>
      </c>
      <c r="E49" s="168">
        <v>56.4</v>
      </c>
    </row>
    <row r="50" spans="1:5" ht="17.25" thickBot="1" x14ac:dyDescent="0.35">
      <c r="B50" s="7" t="s">
        <v>613</v>
      </c>
      <c r="C50" s="168">
        <v>83.4</v>
      </c>
      <c r="D50" s="168">
        <v>90.9</v>
      </c>
      <c r="E50" s="168">
        <v>77.599999999999994</v>
      </c>
    </row>
    <row r="51" spans="1:5" ht="17.25" thickBot="1" x14ac:dyDescent="0.35">
      <c r="B51" s="7" t="s">
        <v>614</v>
      </c>
      <c r="C51" s="168">
        <v>86.2</v>
      </c>
      <c r="D51" s="168">
        <v>91.5</v>
      </c>
      <c r="E51" s="168">
        <v>80.5</v>
      </c>
    </row>
    <row r="52" spans="1:5" ht="17.25" thickBot="1" x14ac:dyDescent="0.35">
      <c r="B52" s="7" t="s">
        <v>615</v>
      </c>
      <c r="C52" s="168">
        <v>1.3</v>
      </c>
      <c r="D52" s="168"/>
      <c r="E52" s="168">
        <v>2.6</v>
      </c>
    </row>
    <row r="53" spans="1:5" x14ac:dyDescent="0.3">
      <c r="B53" s="12" t="s">
        <v>31</v>
      </c>
    </row>
    <row r="54" spans="1:5" x14ac:dyDescent="0.3">
      <c r="B54" s="12"/>
    </row>
    <row r="55" spans="1:5" ht="17.25" thickBot="1" x14ac:dyDescent="0.35">
      <c r="A55" s="301"/>
      <c r="B55" s="8" t="s">
        <v>1115</v>
      </c>
    </row>
    <row r="56" spans="1:5" x14ac:dyDescent="0.3">
      <c r="B56" s="488" t="s">
        <v>270</v>
      </c>
      <c r="C56" s="155" t="s">
        <v>296</v>
      </c>
      <c r="D56" s="155" t="s">
        <v>298</v>
      </c>
      <c r="E56" s="155" t="s">
        <v>300</v>
      </c>
    </row>
    <row r="57" spans="1:5" ht="17.25" thickBot="1" x14ac:dyDescent="0.35">
      <c r="B57" s="489"/>
      <c r="C57" s="156" t="s">
        <v>297</v>
      </c>
      <c r="D57" s="156" t="s">
        <v>299</v>
      </c>
      <c r="E57" s="156" t="s">
        <v>976</v>
      </c>
    </row>
    <row r="58" spans="1:5" ht="17.25" thickBot="1" x14ac:dyDescent="0.35">
      <c r="B58" s="157" t="s">
        <v>276</v>
      </c>
      <c r="C58" s="289">
        <v>2566.6999999999998</v>
      </c>
      <c r="D58" s="161">
        <v>100</v>
      </c>
      <c r="E58" s="161">
        <v>101.4</v>
      </c>
    </row>
    <row r="59" spans="1:5" ht="17.25" thickBot="1" x14ac:dyDescent="0.35">
      <c r="B59" s="47" t="s">
        <v>313</v>
      </c>
      <c r="C59" s="161"/>
      <c r="D59" s="162"/>
      <c r="E59" s="161"/>
    </row>
    <row r="60" spans="1:5" ht="17.25" thickBot="1" x14ac:dyDescent="0.35">
      <c r="B60" s="47" t="s">
        <v>277</v>
      </c>
      <c r="C60" s="162">
        <v>344.2</v>
      </c>
      <c r="D60" s="162">
        <v>13.4</v>
      </c>
      <c r="E60" s="162">
        <v>102.1</v>
      </c>
    </row>
    <row r="61" spans="1:5" ht="17.25" thickBot="1" x14ac:dyDescent="0.35">
      <c r="B61" s="47" t="s">
        <v>278</v>
      </c>
      <c r="C61" s="162">
        <v>274.3</v>
      </c>
      <c r="D61" s="162">
        <v>10.7</v>
      </c>
      <c r="E61" s="162">
        <v>97.4</v>
      </c>
    </row>
    <row r="62" spans="1:5" ht="17.25" thickBot="1" x14ac:dyDescent="0.35">
      <c r="B62" s="47" t="s">
        <v>279</v>
      </c>
      <c r="C62" s="162">
        <v>292</v>
      </c>
      <c r="D62" s="162">
        <v>11.4</v>
      </c>
      <c r="E62" s="162">
        <v>101.2</v>
      </c>
    </row>
    <row r="63" spans="1:5" ht="17.25" thickBot="1" x14ac:dyDescent="0.35">
      <c r="B63" s="47" t="s">
        <v>280</v>
      </c>
      <c r="C63" s="162">
        <v>327.5</v>
      </c>
      <c r="D63" s="162">
        <v>12.8</v>
      </c>
      <c r="E63" s="162">
        <v>100.5</v>
      </c>
    </row>
    <row r="64" spans="1:5" ht="17.25" thickBot="1" x14ac:dyDescent="0.35">
      <c r="B64" s="47" t="s">
        <v>281</v>
      </c>
      <c r="C64" s="162">
        <v>325.60000000000002</v>
      </c>
      <c r="D64" s="162">
        <v>12.7</v>
      </c>
      <c r="E64" s="162">
        <v>101.7</v>
      </c>
    </row>
    <row r="65" spans="1:8" ht="17.25" thickBot="1" x14ac:dyDescent="0.35">
      <c r="B65" s="47" t="s">
        <v>282</v>
      </c>
      <c r="C65" s="162">
        <v>301.10000000000002</v>
      </c>
      <c r="D65" s="162">
        <v>11.7</v>
      </c>
      <c r="E65" s="162">
        <v>101.7</v>
      </c>
    </row>
    <row r="66" spans="1:8" ht="17.25" thickBot="1" x14ac:dyDescent="0.35">
      <c r="B66" s="47" t="s">
        <v>283</v>
      </c>
      <c r="C66" s="162">
        <v>358.4</v>
      </c>
      <c r="D66" s="162">
        <v>14</v>
      </c>
      <c r="E66" s="162">
        <v>102.6</v>
      </c>
    </row>
    <row r="67" spans="1:8" ht="17.25" thickBot="1" x14ac:dyDescent="0.35">
      <c r="B67" s="47" t="s">
        <v>284</v>
      </c>
      <c r="C67" s="162">
        <v>343.8</v>
      </c>
      <c r="D67" s="162">
        <v>13.4</v>
      </c>
      <c r="E67" s="162">
        <v>103.5</v>
      </c>
    </row>
    <row r="68" spans="1:8" x14ac:dyDescent="0.3">
      <c r="B68" s="12" t="s">
        <v>616</v>
      </c>
    </row>
    <row r="70" spans="1:8" ht="17.25" thickBot="1" x14ac:dyDescent="0.35">
      <c r="A70" s="301"/>
      <c r="B70" s="8" t="s">
        <v>617</v>
      </c>
    </row>
    <row r="71" spans="1:8" ht="17.25" thickBot="1" x14ac:dyDescent="0.35">
      <c r="B71" s="286"/>
      <c r="C71" s="514">
        <v>2017</v>
      </c>
      <c r="D71" s="533"/>
      <c r="E71" s="515"/>
      <c r="F71" s="514">
        <v>2018</v>
      </c>
      <c r="G71" s="533"/>
      <c r="H71" s="515"/>
    </row>
    <row r="72" spans="1:8" ht="33.75" thickBot="1" x14ac:dyDescent="0.35">
      <c r="B72" s="287"/>
      <c r="C72" s="156" t="s">
        <v>1246</v>
      </c>
      <c r="D72" s="156" t="s">
        <v>619</v>
      </c>
      <c r="E72" s="156" t="s">
        <v>618</v>
      </c>
      <c r="F72" s="156" t="s">
        <v>658</v>
      </c>
      <c r="G72" s="156" t="s">
        <v>1116</v>
      </c>
      <c r="H72" s="156" t="s">
        <v>618</v>
      </c>
    </row>
    <row r="73" spans="1:8" ht="17.25" thickBot="1" x14ac:dyDescent="0.35">
      <c r="B73" s="48" t="s">
        <v>529</v>
      </c>
      <c r="C73" s="264">
        <v>2348930</v>
      </c>
      <c r="D73" s="162">
        <v>101.8</v>
      </c>
      <c r="E73" s="288">
        <v>1</v>
      </c>
      <c r="F73" s="264">
        <v>2392806</v>
      </c>
      <c r="G73" s="162">
        <v>101.9</v>
      </c>
      <c r="H73" s="288">
        <v>1</v>
      </c>
    </row>
    <row r="74" spans="1:8" ht="15.75" customHeight="1" thickBot="1" x14ac:dyDescent="0.35">
      <c r="B74" s="48" t="s">
        <v>509</v>
      </c>
      <c r="C74" s="264">
        <v>87353</v>
      </c>
      <c r="D74" s="162" t="s">
        <v>1117</v>
      </c>
      <c r="E74" s="162">
        <v>3.7</v>
      </c>
      <c r="F74" s="264">
        <v>86663</v>
      </c>
      <c r="G74" s="162">
        <v>99.2</v>
      </c>
      <c r="H74" s="162">
        <v>3.6</v>
      </c>
    </row>
    <row r="75" spans="1:8" ht="17.25" thickBot="1" x14ac:dyDescent="0.35">
      <c r="B75" s="48" t="s">
        <v>510</v>
      </c>
      <c r="C75" s="264">
        <v>543782</v>
      </c>
      <c r="D75" s="162">
        <v>103.1</v>
      </c>
      <c r="E75" s="162">
        <v>23.2</v>
      </c>
      <c r="F75" s="264">
        <v>559281</v>
      </c>
      <c r="G75" s="162">
        <v>102.9</v>
      </c>
      <c r="H75" s="162">
        <v>23.4</v>
      </c>
    </row>
    <row r="76" spans="1:8" ht="17.25" thickBot="1" x14ac:dyDescent="0.35">
      <c r="B76" s="48" t="s">
        <v>511</v>
      </c>
      <c r="C76" s="264">
        <v>6337</v>
      </c>
      <c r="D76" s="162">
        <v>95.3</v>
      </c>
      <c r="E76" s="162">
        <v>0.3</v>
      </c>
      <c r="F76" s="264">
        <v>6345</v>
      </c>
      <c r="G76" s="162">
        <v>101.1</v>
      </c>
      <c r="H76" s="162">
        <v>0.3</v>
      </c>
    </row>
    <row r="77" spans="1:8" ht="17.25" thickBot="1" x14ac:dyDescent="0.35">
      <c r="B77" s="48" t="s">
        <v>512</v>
      </c>
      <c r="C77" s="264">
        <v>500059</v>
      </c>
      <c r="D77" s="162">
        <v>103.6</v>
      </c>
      <c r="E77" s="162">
        <v>21.3</v>
      </c>
      <c r="F77" s="264">
        <v>515009</v>
      </c>
      <c r="G77" s="162">
        <v>103</v>
      </c>
      <c r="H77" s="162">
        <v>21.5</v>
      </c>
    </row>
    <row r="78" spans="1:8" ht="33.75" thickBot="1" x14ac:dyDescent="0.35">
      <c r="B78" s="48" t="s">
        <v>513</v>
      </c>
      <c r="C78" s="162" t="s">
        <v>1118</v>
      </c>
      <c r="D78" s="162">
        <v>98.4</v>
      </c>
      <c r="E78" s="162">
        <v>0.7</v>
      </c>
      <c r="F78" s="264">
        <v>16862</v>
      </c>
      <c r="G78" s="162">
        <v>101.5</v>
      </c>
      <c r="H78" s="162">
        <v>0.7</v>
      </c>
    </row>
    <row r="79" spans="1:8" ht="33.75" thickBot="1" x14ac:dyDescent="0.35">
      <c r="B79" s="48" t="s">
        <v>514</v>
      </c>
      <c r="C79" s="264">
        <v>20781</v>
      </c>
      <c r="D79" s="162">
        <v>97.9</v>
      </c>
      <c r="E79" s="162">
        <v>0.9</v>
      </c>
      <c r="F79" s="264">
        <v>21065</v>
      </c>
      <c r="G79" s="162">
        <v>101.4</v>
      </c>
      <c r="H79" s="162">
        <v>0.9</v>
      </c>
    </row>
    <row r="80" spans="1:8" ht="17.25" thickBot="1" x14ac:dyDescent="0.35">
      <c r="B80" s="48" t="s">
        <v>515</v>
      </c>
      <c r="C80" s="264">
        <v>161314</v>
      </c>
      <c r="D80" s="162">
        <v>102.5</v>
      </c>
      <c r="E80" s="162">
        <v>6.9</v>
      </c>
      <c r="F80" s="264">
        <v>166631</v>
      </c>
      <c r="G80" s="162">
        <v>103.3</v>
      </c>
      <c r="H80" s="162">
        <v>7</v>
      </c>
    </row>
    <row r="81" spans="1:8" ht="30.75" customHeight="1" thickBot="1" x14ac:dyDescent="0.35">
      <c r="B81" s="48" t="s">
        <v>516</v>
      </c>
      <c r="C81" s="162" t="s">
        <v>1119</v>
      </c>
      <c r="D81" s="162">
        <v>102.4</v>
      </c>
      <c r="E81" s="162">
        <v>15.9</v>
      </c>
      <c r="F81" s="264">
        <v>376791</v>
      </c>
      <c r="G81" s="162">
        <v>101</v>
      </c>
      <c r="H81" s="162">
        <v>15.7</v>
      </c>
    </row>
    <row r="82" spans="1:8" ht="17.25" thickBot="1" x14ac:dyDescent="0.35">
      <c r="B82" s="48" t="s">
        <v>517</v>
      </c>
      <c r="C82" s="264">
        <v>149454</v>
      </c>
      <c r="D82" s="162">
        <v>103.3</v>
      </c>
      <c r="E82" s="162">
        <v>6.4</v>
      </c>
      <c r="F82" s="264">
        <v>154954</v>
      </c>
      <c r="G82" s="162">
        <v>103.7</v>
      </c>
      <c r="H82" s="162">
        <v>6.5</v>
      </c>
    </row>
    <row r="83" spans="1:8" ht="17.25" thickBot="1" x14ac:dyDescent="0.35">
      <c r="B83" s="48" t="s">
        <v>518</v>
      </c>
      <c r="C83" s="264">
        <v>60204</v>
      </c>
      <c r="D83" s="162">
        <v>102.6</v>
      </c>
      <c r="E83" s="162">
        <v>2.6</v>
      </c>
      <c r="F83" s="264">
        <v>64074</v>
      </c>
      <c r="G83" s="162">
        <v>106.4</v>
      </c>
      <c r="H83" s="162">
        <v>2.7</v>
      </c>
    </row>
    <row r="84" spans="1:8" ht="17.25" thickBot="1" x14ac:dyDescent="0.35">
      <c r="B84" s="48" t="s">
        <v>519</v>
      </c>
      <c r="C84" s="264">
        <v>71539</v>
      </c>
      <c r="D84" s="162">
        <v>104.2</v>
      </c>
      <c r="E84" s="162">
        <v>3</v>
      </c>
      <c r="F84" s="264">
        <v>73501</v>
      </c>
      <c r="G84" s="162">
        <v>102.7</v>
      </c>
      <c r="H84" s="162">
        <v>3.1</v>
      </c>
    </row>
    <row r="85" spans="1:8" ht="17.25" thickBot="1" x14ac:dyDescent="0.35">
      <c r="B85" s="48" t="s">
        <v>520</v>
      </c>
      <c r="C85" s="264">
        <v>42374</v>
      </c>
      <c r="D85" s="162">
        <v>98</v>
      </c>
      <c r="E85" s="162">
        <v>1.8</v>
      </c>
      <c r="F85" s="264">
        <v>42007</v>
      </c>
      <c r="G85" s="162">
        <v>99.1</v>
      </c>
      <c r="H85" s="162">
        <v>1.8</v>
      </c>
    </row>
    <row r="86" spans="1:8" ht="17.25" thickBot="1" x14ac:dyDescent="0.35">
      <c r="B86" s="48" t="s">
        <v>521</v>
      </c>
      <c r="C86" s="264">
        <v>24920</v>
      </c>
      <c r="D86" s="162">
        <v>106.8</v>
      </c>
      <c r="E86" s="162">
        <v>1.1000000000000001</v>
      </c>
      <c r="F86" s="264">
        <v>24652</v>
      </c>
      <c r="G86" s="162">
        <v>98.9</v>
      </c>
      <c r="H86" s="162">
        <v>1</v>
      </c>
    </row>
    <row r="87" spans="1:8" ht="15.75" customHeight="1" thickBot="1" x14ac:dyDescent="0.35">
      <c r="B87" s="48" t="s">
        <v>522</v>
      </c>
      <c r="C87" s="264">
        <v>109910</v>
      </c>
      <c r="D87" s="162">
        <v>104.8</v>
      </c>
      <c r="E87" s="162">
        <v>4.7</v>
      </c>
      <c r="F87" s="264">
        <v>111166</v>
      </c>
      <c r="G87" s="162">
        <v>101.1</v>
      </c>
      <c r="H87" s="162">
        <v>4.5999999999999996</v>
      </c>
    </row>
    <row r="88" spans="1:8" ht="17.25" thickBot="1" x14ac:dyDescent="0.35">
      <c r="B88" s="48" t="s">
        <v>523</v>
      </c>
      <c r="C88" s="264">
        <v>138504</v>
      </c>
      <c r="D88" s="162">
        <v>95</v>
      </c>
      <c r="E88" s="162">
        <v>5.9</v>
      </c>
      <c r="F88" s="264">
        <v>140502</v>
      </c>
      <c r="G88" s="162">
        <v>101.4</v>
      </c>
      <c r="H88" s="162">
        <v>5.9</v>
      </c>
    </row>
    <row r="89" spans="1:8" ht="33.75" thickBot="1" x14ac:dyDescent="0.35">
      <c r="B89" s="48" t="s">
        <v>524</v>
      </c>
      <c r="C89" s="264">
        <v>147468</v>
      </c>
      <c r="D89" s="162">
        <v>100.8</v>
      </c>
      <c r="E89" s="162">
        <v>6.3</v>
      </c>
      <c r="F89" s="264">
        <v>149365</v>
      </c>
      <c r="G89" s="162">
        <v>101.3</v>
      </c>
      <c r="H89" s="162">
        <v>6.2</v>
      </c>
    </row>
    <row r="90" spans="1:8" ht="17.25" thickBot="1" x14ac:dyDescent="0.35">
      <c r="B90" s="48" t="s">
        <v>525</v>
      </c>
      <c r="C90" s="264">
        <v>168749</v>
      </c>
      <c r="D90" s="162">
        <v>101.4</v>
      </c>
      <c r="E90" s="162">
        <v>7.2</v>
      </c>
      <c r="F90" s="264">
        <v>170904</v>
      </c>
      <c r="G90" s="162">
        <v>101.3</v>
      </c>
      <c r="H90" s="162">
        <v>7.1</v>
      </c>
    </row>
    <row r="91" spans="1:8" ht="17.25" thickBot="1" x14ac:dyDescent="0.35">
      <c r="B91" s="48" t="s">
        <v>526</v>
      </c>
      <c r="C91" s="264">
        <v>159701</v>
      </c>
      <c r="D91" s="162">
        <v>100.5</v>
      </c>
      <c r="E91" s="162">
        <v>6.8</v>
      </c>
      <c r="F91" s="264">
        <v>162509</v>
      </c>
      <c r="G91" s="162">
        <v>101.8</v>
      </c>
      <c r="H91" s="162">
        <v>6.8</v>
      </c>
    </row>
    <row r="92" spans="1:8" ht="17.25" thickBot="1" x14ac:dyDescent="0.35">
      <c r="B92" s="48" t="s">
        <v>527</v>
      </c>
      <c r="C92" s="264">
        <v>52984</v>
      </c>
      <c r="D92" s="162">
        <v>104.4</v>
      </c>
      <c r="E92" s="162">
        <v>2.2999999999999998</v>
      </c>
      <c r="F92" s="264">
        <v>51616</v>
      </c>
      <c r="G92" s="162">
        <v>97.4</v>
      </c>
      <c r="H92" s="162">
        <v>2.2000000000000002</v>
      </c>
    </row>
    <row r="93" spans="1:8" ht="17.25" thickBot="1" x14ac:dyDescent="0.35">
      <c r="B93" s="48" t="s">
        <v>528</v>
      </c>
      <c r="C93" s="264">
        <v>57456</v>
      </c>
      <c r="D93" s="162">
        <v>103.7</v>
      </c>
      <c r="E93" s="162">
        <v>2.4</v>
      </c>
      <c r="F93" s="264">
        <v>58190</v>
      </c>
      <c r="G93" s="162">
        <v>101.3</v>
      </c>
      <c r="H93" s="162">
        <v>2.4</v>
      </c>
    </row>
    <row r="94" spans="1:8" x14ac:dyDescent="0.3">
      <c r="B94" s="12" t="s">
        <v>620</v>
      </c>
    </row>
    <row r="95" spans="1:8" x14ac:dyDescent="0.3">
      <c r="B95" s="8"/>
    </row>
    <row r="96" spans="1:8" ht="17.25" thickBot="1" x14ac:dyDescent="0.35">
      <c r="A96" s="301"/>
      <c r="B96" s="8" t="s">
        <v>1120</v>
      </c>
    </row>
    <row r="97" spans="2:5" ht="17.25" thickBot="1" x14ac:dyDescent="0.35">
      <c r="B97" s="266" t="s">
        <v>43</v>
      </c>
      <c r="C97" s="281" t="s">
        <v>17</v>
      </c>
      <c r="D97" s="281" t="s">
        <v>18</v>
      </c>
      <c r="E97" s="281" t="s">
        <v>19</v>
      </c>
    </row>
    <row r="98" spans="2:5" ht="17.25" thickBot="1" x14ac:dyDescent="0.35">
      <c r="B98" s="282" t="s">
        <v>17</v>
      </c>
      <c r="C98" s="166">
        <v>6.6</v>
      </c>
      <c r="D98" s="166">
        <v>6.2</v>
      </c>
      <c r="E98" s="166">
        <v>7</v>
      </c>
    </row>
    <row r="99" spans="2:5" ht="17.25" thickBot="1" x14ac:dyDescent="0.35">
      <c r="B99" s="282" t="s">
        <v>605</v>
      </c>
      <c r="C99" s="168"/>
      <c r="D99" s="168"/>
      <c r="E99" s="168"/>
    </row>
    <row r="100" spans="2:5" ht="17.25" thickBot="1" x14ac:dyDescent="0.35">
      <c r="B100" s="290" t="s">
        <v>1247</v>
      </c>
      <c r="C100" s="168">
        <v>36.4</v>
      </c>
      <c r="D100" s="168">
        <v>36.799999999999997</v>
      </c>
      <c r="E100" s="168">
        <v>35.9</v>
      </c>
    </row>
    <row r="101" spans="2:5" ht="17.25" thickBot="1" x14ac:dyDescent="0.35">
      <c r="B101" s="290" t="s">
        <v>1248</v>
      </c>
      <c r="C101" s="168">
        <v>12.2</v>
      </c>
      <c r="D101" s="168">
        <v>11.5</v>
      </c>
      <c r="E101" s="168">
        <v>13.3</v>
      </c>
    </row>
    <row r="102" spans="2:5" ht="17.25" thickBot="1" x14ac:dyDescent="0.35">
      <c r="B102" s="290" t="s">
        <v>1249</v>
      </c>
      <c r="C102" s="168">
        <v>8.6999999999999993</v>
      </c>
      <c r="D102" s="168">
        <v>8.6999999999999993</v>
      </c>
      <c r="E102" s="168">
        <v>8.8000000000000007</v>
      </c>
    </row>
    <row r="103" spans="2:5" ht="17.25" thickBot="1" x14ac:dyDescent="0.35">
      <c r="B103" s="290" t="s">
        <v>621</v>
      </c>
      <c r="C103" s="168">
        <v>6.8</v>
      </c>
      <c r="D103" s="168">
        <v>5.8</v>
      </c>
      <c r="E103" s="168">
        <v>8.3000000000000007</v>
      </c>
    </row>
    <row r="104" spans="2:5" ht="17.25" thickBot="1" x14ac:dyDescent="0.35">
      <c r="B104" s="290" t="s">
        <v>1250</v>
      </c>
      <c r="C104" s="168">
        <v>5.8</v>
      </c>
      <c r="D104" s="168">
        <v>4.7</v>
      </c>
      <c r="E104" s="168">
        <v>7.2</v>
      </c>
    </row>
    <row r="105" spans="2:5" ht="17.25" thickBot="1" x14ac:dyDescent="0.35">
      <c r="B105" s="290" t="s">
        <v>1251</v>
      </c>
      <c r="C105" s="168">
        <v>5.3</v>
      </c>
      <c r="D105" s="168">
        <v>5</v>
      </c>
      <c r="E105" s="168">
        <v>5.8</v>
      </c>
    </row>
    <row r="106" spans="2:5" ht="17.25" thickBot="1" x14ac:dyDescent="0.35">
      <c r="B106" s="290" t="s">
        <v>1252</v>
      </c>
      <c r="C106" s="168">
        <v>4.9000000000000004</v>
      </c>
      <c r="D106" s="168">
        <v>4.4000000000000004</v>
      </c>
      <c r="E106" s="168">
        <v>5.4</v>
      </c>
    </row>
    <row r="107" spans="2:5" ht="17.25" thickBot="1" x14ac:dyDescent="0.35">
      <c r="B107" s="290" t="s">
        <v>1253</v>
      </c>
      <c r="C107" s="168">
        <v>5.6</v>
      </c>
      <c r="D107" s="168">
        <v>5.9</v>
      </c>
      <c r="E107" s="168">
        <v>5.4</v>
      </c>
    </row>
    <row r="108" spans="2:5" ht="17.25" thickBot="1" x14ac:dyDescent="0.35">
      <c r="B108" s="290" t="s">
        <v>1254</v>
      </c>
      <c r="C108" s="168">
        <v>6.1</v>
      </c>
      <c r="D108" s="168">
        <v>5.7</v>
      </c>
      <c r="E108" s="168">
        <v>6.5</v>
      </c>
    </row>
    <row r="109" spans="2:5" ht="17.25" thickBot="1" x14ac:dyDescent="0.35">
      <c r="B109" s="290" t="s">
        <v>1255</v>
      </c>
      <c r="C109" s="168">
        <v>3.2</v>
      </c>
      <c r="D109" s="168">
        <v>1.8</v>
      </c>
      <c r="E109" s="168">
        <v>4.9000000000000004</v>
      </c>
    </row>
    <row r="110" spans="2:5" ht="17.25" thickBot="1" x14ac:dyDescent="0.35">
      <c r="B110" s="290" t="s">
        <v>622</v>
      </c>
      <c r="C110" s="168">
        <v>0.7</v>
      </c>
      <c r="D110" s="168">
        <v>0.8</v>
      </c>
      <c r="E110" s="168">
        <v>0.6</v>
      </c>
    </row>
    <row r="111" spans="2:5" ht="17.25" thickBot="1" x14ac:dyDescent="0.35">
      <c r="B111" s="282" t="s">
        <v>623</v>
      </c>
      <c r="C111" s="168"/>
      <c r="D111" s="168"/>
      <c r="E111" s="168"/>
    </row>
    <row r="112" spans="2:5" ht="17.25" thickBot="1" x14ac:dyDescent="0.35">
      <c r="B112" s="290" t="s">
        <v>306</v>
      </c>
      <c r="C112" s="168">
        <v>30.8</v>
      </c>
      <c r="D112" s="168">
        <v>31.5</v>
      </c>
      <c r="E112" s="168">
        <v>30</v>
      </c>
    </row>
    <row r="113" spans="2:5" ht="17.25" thickBot="1" x14ac:dyDescent="0.35">
      <c r="B113" s="7" t="s">
        <v>307</v>
      </c>
      <c r="C113" s="168">
        <v>7.6</v>
      </c>
      <c r="D113" s="168">
        <v>7.2</v>
      </c>
      <c r="E113" s="168">
        <v>8.3000000000000007</v>
      </c>
    </row>
    <row r="114" spans="2:5" ht="17.25" thickBot="1" x14ac:dyDescent="0.35">
      <c r="B114" s="7" t="s">
        <v>624</v>
      </c>
      <c r="C114" s="168">
        <v>5.5</v>
      </c>
      <c r="D114" s="168">
        <v>5</v>
      </c>
      <c r="E114" s="168">
        <v>6.5</v>
      </c>
    </row>
    <row r="115" spans="2:5" ht="17.25" thickBot="1" x14ac:dyDescent="0.35">
      <c r="B115" s="7" t="s">
        <v>610</v>
      </c>
      <c r="C115" s="168">
        <v>7.4</v>
      </c>
      <c r="D115" s="168">
        <v>6.3</v>
      </c>
      <c r="E115" s="168">
        <v>8.1999999999999993</v>
      </c>
    </row>
    <row r="116" spans="2:5" ht="17.25" thickBot="1" x14ac:dyDescent="0.35">
      <c r="B116" s="7" t="s">
        <v>611</v>
      </c>
      <c r="C116" s="168">
        <v>4.3</v>
      </c>
      <c r="D116" s="168">
        <v>3.3</v>
      </c>
      <c r="E116" s="168">
        <v>5.6</v>
      </c>
    </row>
    <row r="117" spans="2:5" ht="17.25" thickBot="1" x14ac:dyDescent="0.35">
      <c r="B117" s="7" t="s">
        <v>311</v>
      </c>
      <c r="C117" s="168">
        <v>2.2999999999999998</v>
      </c>
      <c r="D117" s="168">
        <v>2.5</v>
      </c>
      <c r="E117" s="168">
        <v>2.2999999999999998</v>
      </c>
    </row>
    <row r="118" spans="2:5" ht="17.25" thickBot="1" x14ac:dyDescent="0.35">
      <c r="B118" s="7" t="s">
        <v>612</v>
      </c>
      <c r="C118" s="168">
        <v>3</v>
      </c>
      <c r="D118" s="168">
        <v>1.6</v>
      </c>
      <c r="E118" s="168">
        <v>4</v>
      </c>
    </row>
    <row r="119" spans="2:5" ht="17.25" thickBot="1" x14ac:dyDescent="0.35">
      <c r="B119" s="7" t="s">
        <v>613</v>
      </c>
      <c r="C119" s="168">
        <v>3.1</v>
      </c>
      <c r="D119" s="168">
        <v>2.6</v>
      </c>
      <c r="E119" s="168">
        <v>3.6</v>
      </c>
    </row>
    <row r="120" spans="2:5" ht="17.25" thickBot="1" x14ac:dyDescent="0.35">
      <c r="B120" s="7" t="s">
        <v>614</v>
      </c>
      <c r="C120" s="168">
        <v>2.5</v>
      </c>
      <c r="D120" s="168">
        <v>2.7</v>
      </c>
      <c r="E120" s="168">
        <v>2.2999999999999998</v>
      </c>
    </row>
    <row r="121" spans="2:5" ht="17.25" thickBot="1" x14ac:dyDescent="0.35">
      <c r="B121" s="7" t="s">
        <v>615</v>
      </c>
      <c r="C121" s="168">
        <v>80.599999999999994</v>
      </c>
      <c r="D121" s="168" t="s">
        <v>103</v>
      </c>
      <c r="E121" s="168">
        <v>80.599999999999994</v>
      </c>
    </row>
    <row r="122" spans="2:5" x14ac:dyDescent="0.3">
      <c r="B122" s="12" t="s">
        <v>31</v>
      </c>
    </row>
    <row r="123" spans="2:5" x14ac:dyDescent="0.3">
      <c r="B123" s="8"/>
    </row>
    <row r="124" spans="2:5" x14ac:dyDescent="0.3">
      <c r="B124" s="8" t="s">
        <v>1256</v>
      </c>
    </row>
    <row r="125" spans="2:5" x14ac:dyDescent="0.3">
      <c r="B125" s="8"/>
    </row>
    <row r="126" spans="2:5" x14ac:dyDescent="0.3">
      <c r="B126" s="8"/>
    </row>
    <row r="127" spans="2:5" x14ac:dyDescent="0.3">
      <c r="B127" s="8"/>
    </row>
    <row r="128" spans="2:5" x14ac:dyDescent="0.3">
      <c r="B128" s="8"/>
    </row>
    <row r="129" spans="2:2" x14ac:dyDescent="0.3">
      <c r="B129" s="8"/>
    </row>
    <row r="130" spans="2:2" x14ac:dyDescent="0.3">
      <c r="B130" s="8"/>
    </row>
    <row r="131" spans="2:2" x14ac:dyDescent="0.3">
      <c r="B131" s="8"/>
    </row>
    <row r="132" spans="2:2" x14ac:dyDescent="0.3">
      <c r="B132" s="8"/>
    </row>
    <row r="133" spans="2:2" x14ac:dyDescent="0.3">
      <c r="B133" s="8"/>
    </row>
    <row r="134" spans="2:2" x14ac:dyDescent="0.3">
      <c r="B134" s="8"/>
    </row>
    <row r="135" spans="2:2" x14ac:dyDescent="0.3">
      <c r="B135" s="8"/>
    </row>
    <row r="136" spans="2:2" x14ac:dyDescent="0.3">
      <c r="B136" s="8"/>
    </row>
    <row r="137" spans="2:2" x14ac:dyDescent="0.3">
      <c r="B137" s="8"/>
    </row>
    <row r="138" spans="2:2" x14ac:dyDescent="0.3">
      <c r="B138" s="8"/>
    </row>
    <row r="139" spans="2:2" x14ac:dyDescent="0.3">
      <c r="B139" s="8"/>
    </row>
    <row r="140" spans="2:2" x14ac:dyDescent="0.3">
      <c r="B140" s="8"/>
    </row>
    <row r="141" spans="2:2" x14ac:dyDescent="0.3">
      <c r="B141" s="8"/>
    </row>
    <row r="142" spans="2:2" x14ac:dyDescent="0.3">
      <c r="B142" s="291" t="s">
        <v>1259</v>
      </c>
    </row>
    <row r="143" spans="2:2" x14ac:dyDescent="0.3">
      <c r="B143" s="158" t="s">
        <v>359</v>
      </c>
    </row>
    <row r="145" spans="1:6" ht="17.25" thickBot="1" x14ac:dyDescent="0.35">
      <c r="A145" s="301"/>
      <c r="B145" s="8" t="s">
        <v>1121</v>
      </c>
    </row>
    <row r="146" spans="1:6" ht="33.75" thickBot="1" x14ac:dyDescent="0.35">
      <c r="B146" s="25" t="s">
        <v>43</v>
      </c>
      <c r="C146" s="26" t="s">
        <v>625</v>
      </c>
    </row>
    <row r="147" spans="1:6" ht="17.25" thickBot="1" x14ac:dyDescent="0.35">
      <c r="B147" s="292" t="s">
        <v>626</v>
      </c>
      <c r="C147" s="293">
        <v>7308</v>
      </c>
    </row>
    <row r="148" spans="1:6" ht="17.25" thickBot="1" x14ac:dyDescent="0.35">
      <c r="B148" s="294" t="s">
        <v>627</v>
      </c>
      <c r="C148" s="295"/>
    </row>
    <row r="149" spans="1:6" ht="50.25" thickBot="1" x14ac:dyDescent="0.35">
      <c r="B149" s="294" t="s">
        <v>628</v>
      </c>
      <c r="C149" s="296">
        <v>1293</v>
      </c>
    </row>
    <row r="150" spans="1:6" ht="33.75" thickBot="1" x14ac:dyDescent="0.35">
      <c r="B150" s="294" t="s">
        <v>629</v>
      </c>
      <c r="C150" s="296">
        <v>3359</v>
      </c>
    </row>
    <row r="151" spans="1:6" ht="50.25" thickBot="1" x14ac:dyDescent="0.35">
      <c r="B151" s="294" t="s">
        <v>630</v>
      </c>
      <c r="C151" s="295">
        <v>591</v>
      </c>
    </row>
    <row r="152" spans="1:6" ht="33" x14ac:dyDescent="0.3">
      <c r="B152" s="297" t="s">
        <v>631</v>
      </c>
      <c r="C152" s="538">
        <v>58</v>
      </c>
    </row>
    <row r="153" spans="1:6" ht="17.25" thickBot="1" x14ac:dyDescent="0.35">
      <c r="B153" s="294" t="s">
        <v>632</v>
      </c>
      <c r="C153" s="539"/>
    </row>
    <row r="154" spans="1:6" ht="33.75" thickBot="1" x14ac:dyDescent="0.35">
      <c r="B154" s="294" t="s">
        <v>633</v>
      </c>
      <c r="C154" s="295">
        <v>383</v>
      </c>
    </row>
    <row r="155" spans="1:6" ht="50.25" thickBot="1" x14ac:dyDescent="0.35">
      <c r="B155" s="294" t="s">
        <v>634</v>
      </c>
      <c r="C155" s="296">
        <v>1624</v>
      </c>
    </row>
    <row r="156" spans="1:6" x14ac:dyDescent="0.3">
      <c r="B156" s="12" t="s">
        <v>359</v>
      </c>
    </row>
    <row r="157" spans="1:6" x14ac:dyDescent="0.3">
      <c r="B157" s="12"/>
    </row>
    <row r="158" spans="1:6" ht="17.25" thickBot="1" x14ac:dyDescent="0.35">
      <c r="B158" s="159" t="s">
        <v>635</v>
      </c>
    </row>
    <row r="159" spans="1:6" ht="17.25" thickBot="1" x14ac:dyDescent="0.35">
      <c r="B159" s="488" t="s">
        <v>636</v>
      </c>
      <c r="C159" s="495" t="s">
        <v>637</v>
      </c>
      <c r="D159" s="496"/>
      <c r="E159" s="495" t="s">
        <v>925</v>
      </c>
      <c r="F159" s="496"/>
    </row>
    <row r="160" spans="1:6" ht="99.75" thickBot="1" x14ac:dyDescent="0.35">
      <c r="B160" s="489"/>
      <c r="C160" s="156" t="s">
        <v>638</v>
      </c>
      <c r="D160" s="156" t="s">
        <v>639</v>
      </c>
      <c r="E160" s="156" t="s">
        <v>638</v>
      </c>
      <c r="F160" s="156" t="s">
        <v>1257</v>
      </c>
    </row>
    <row r="161" spans="2:6" ht="17.25" thickBot="1" x14ac:dyDescent="0.35">
      <c r="B161" s="47" t="s">
        <v>640</v>
      </c>
      <c r="C161" s="240">
        <v>3234</v>
      </c>
      <c r="D161" s="240">
        <v>41041</v>
      </c>
      <c r="E161" s="240">
        <v>2770</v>
      </c>
      <c r="F161" s="240">
        <v>35988</v>
      </c>
    </row>
    <row r="162" spans="2:6" ht="17.25" thickBot="1" x14ac:dyDescent="0.35">
      <c r="B162" s="7" t="s">
        <v>641</v>
      </c>
      <c r="C162" s="240">
        <v>1101446</v>
      </c>
      <c r="D162" s="168">
        <v>0</v>
      </c>
      <c r="E162" s="240">
        <v>906396</v>
      </c>
      <c r="F162" s="168">
        <v>0</v>
      </c>
    </row>
    <row r="163" spans="2:6" ht="17.25" thickBot="1" x14ac:dyDescent="0.35">
      <c r="B163" s="7" t="s">
        <v>642</v>
      </c>
      <c r="C163" s="240">
        <v>66337</v>
      </c>
      <c r="D163" s="168">
        <v>139</v>
      </c>
      <c r="E163" s="240">
        <v>60366</v>
      </c>
      <c r="F163" s="168">
        <v>46</v>
      </c>
    </row>
    <row r="164" spans="2:6" ht="17.25" thickBot="1" x14ac:dyDescent="0.35">
      <c r="B164" s="7" t="s">
        <v>643</v>
      </c>
      <c r="C164" s="168">
        <v>14</v>
      </c>
      <c r="D164" s="240">
        <v>1200</v>
      </c>
      <c r="E164" s="168">
        <v>14</v>
      </c>
      <c r="F164" s="240">
        <v>4240</v>
      </c>
    </row>
    <row r="165" spans="2:6" ht="17.25" thickBot="1" x14ac:dyDescent="0.35">
      <c r="B165" s="7" t="s">
        <v>644</v>
      </c>
      <c r="C165" s="168">
        <v>249</v>
      </c>
      <c r="D165" s="240">
        <v>925103</v>
      </c>
      <c r="E165" s="168">
        <v>225</v>
      </c>
      <c r="F165" s="240">
        <v>1453754</v>
      </c>
    </row>
    <row r="166" spans="2:6" ht="17.25" thickBot="1" x14ac:dyDescent="0.35">
      <c r="B166" s="7" t="s">
        <v>645</v>
      </c>
      <c r="C166" s="240">
        <v>2667</v>
      </c>
      <c r="D166" s="240">
        <v>9543242</v>
      </c>
      <c r="E166" s="240">
        <v>2123</v>
      </c>
      <c r="F166" s="240">
        <v>9063813</v>
      </c>
    </row>
    <row r="167" spans="2:6" ht="17.25" thickBot="1" x14ac:dyDescent="0.35">
      <c r="B167" s="7" t="s">
        <v>646</v>
      </c>
      <c r="C167" s="240">
        <v>2699</v>
      </c>
      <c r="D167" s="240">
        <v>5807186</v>
      </c>
      <c r="E167" s="240">
        <v>1383</v>
      </c>
      <c r="F167" s="240">
        <v>6160863</v>
      </c>
    </row>
    <row r="168" spans="2:6" ht="17.25" thickBot="1" x14ac:dyDescent="0.35">
      <c r="B168" s="7" t="s">
        <v>647</v>
      </c>
      <c r="C168" s="240">
        <v>3614</v>
      </c>
      <c r="D168" s="240">
        <v>12459578</v>
      </c>
      <c r="E168" s="240">
        <v>3788</v>
      </c>
      <c r="F168" s="240">
        <v>15071792</v>
      </c>
    </row>
    <row r="169" spans="2:6" ht="17.25" thickBot="1" x14ac:dyDescent="0.35">
      <c r="B169" s="7" t="s">
        <v>648</v>
      </c>
      <c r="C169" s="168">
        <v>178</v>
      </c>
      <c r="D169" s="240">
        <v>47895</v>
      </c>
      <c r="E169" s="168">
        <v>0</v>
      </c>
      <c r="F169" s="240">
        <v>42937</v>
      </c>
    </row>
    <row r="170" spans="2:6" ht="17.25" thickBot="1" x14ac:dyDescent="0.35">
      <c r="B170" s="7" t="s">
        <v>649</v>
      </c>
      <c r="C170" s="240">
        <v>5439</v>
      </c>
      <c r="D170" s="240">
        <v>2914052</v>
      </c>
      <c r="E170" s="240">
        <v>4154</v>
      </c>
      <c r="F170" s="240">
        <v>2224319</v>
      </c>
    </row>
    <row r="171" spans="2:6" ht="17.25" thickBot="1" x14ac:dyDescent="0.35">
      <c r="B171" s="7" t="s">
        <v>650</v>
      </c>
      <c r="C171" s="240">
        <v>1986</v>
      </c>
      <c r="D171" s="240">
        <v>9976281</v>
      </c>
      <c r="E171" s="168">
        <v>632</v>
      </c>
      <c r="F171" s="240">
        <v>4514453</v>
      </c>
    </row>
    <row r="172" spans="2:6" ht="17.25" thickBot="1" x14ac:dyDescent="0.35">
      <c r="B172" s="7" t="s">
        <v>651</v>
      </c>
      <c r="C172" s="240">
        <v>12094</v>
      </c>
      <c r="D172" s="240">
        <v>3388164</v>
      </c>
      <c r="E172" s="240">
        <v>8281</v>
      </c>
      <c r="F172" s="240">
        <v>2338129</v>
      </c>
    </row>
    <row r="173" spans="2:6" ht="17.25" thickBot="1" x14ac:dyDescent="0.35">
      <c r="B173" s="7" t="s">
        <v>652</v>
      </c>
      <c r="C173" s="240">
        <v>4951</v>
      </c>
      <c r="D173" s="240">
        <v>6135106</v>
      </c>
      <c r="E173" s="240">
        <v>5486</v>
      </c>
      <c r="F173" s="240">
        <v>5942652</v>
      </c>
    </row>
    <row r="174" spans="2:6" ht="17.25" thickBot="1" x14ac:dyDescent="0.35">
      <c r="B174" s="7" t="s">
        <v>653</v>
      </c>
      <c r="C174" s="240">
        <v>5252</v>
      </c>
      <c r="D174" s="240">
        <v>923740</v>
      </c>
      <c r="E174" s="240">
        <v>12899</v>
      </c>
      <c r="F174" s="240">
        <v>2344822</v>
      </c>
    </row>
    <row r="175" spans="2:6" ht="17.25" thickBot="1" x14ac:dyDescent="0.35">
      <c r="B175" s="7" t="s">
        <v>654</v>
      </c>
      <c r="C175" s="168">
        <v>843</v>
      </c>
      <c r="D175" s="240">
        <v>1236594</v>
      </c>
      <c r="E175" s="168">
        <v>629</v>
      </c>
      <c r="F175" s="240">
        <v>1122118</v>
      </c>
    </row>
    <row r="176" spans="2:6" ht="17.25" thickBot="1" x14ac:dyDescent="0.35">
      <c r="B176" s="7" t="s">
        <v>655</v>
      </c>
      <c r="C176" s="168">
        <v>88</v>
      </c>
      <c r="D176" s="240">
        <v>20051</v>
      </c>
      <c r="E176" s="168">
        <v>153</v>
      </c>
      <c r="F176" s="240">
        <v>57117</v>
      </c>
    </row>
    <row r="177" spans="1:6" ht="17.25" thickBot="1" x14ac:dyDescent="0.35">
      <c r="B177" s="7" t="s">
        <v>926</v>
      </c>
      <c r="C177" s="168">
        <v>0</v>
      </c>
      <c r="D177" s="168">
        <v>0</v>
      </c>
      <c r="E177" s="168">
        <v>108</v>
      </c>
      <c r="F177" s="240">
        <v>105359</v>
      </c>
    </row>
    <row r="178" spans="1:6" ht="17.25" thickBot="1" x14ac:dyDescent="0.35">
      <c r="B178" s="7" t="s">
        <v>927</v>
      </c>
      <c r="C178" s="168">
        <v>452</v>
      </c>
      <c r="D178" s="240">
        <v>4589322</v>
      </c>
      <c r="E178" s="168">
        <v>830</v>
      </c>
      <c r="F178" s="240">
        <v>2445053</v>
      </c>
    </row>
    <row r="179" spans="1:6" ht="17.25" thickBot="1" x14ac:dyDescent="0.35">
      <c r="B179" s="7" t="s">
        <v>928</v>
      </c>
      <c r="C179" s="168">
        <v>0</v>
      </c>
      <c r="D179" s="168">
        <v>0</v>
      </c>
      <c r="E179" s="168">
        <v>12</v>
      </c>
      <c r="F179" s="240">
        <v>5441</v>
      </c>
    </row>
    <row r="180" spans="1:6" ht="17.25" thickBot="1" x14ac:dyDescent="0.35">
      <c r="B180" s="7" t="s">
        <v>929</v>
      </c>
      <c r="C180" s="240">
        <v>112164</v>
      </c>
      <c r="D180" s="240">
        <v>72743230</v>
      </c>
      <c r="E180" s="240">
        <v>114686</v>
      </c>
      <c r="F180" s="240">
        <v>94237768</v>
      </c>
    </row>
    <row r="181" spans="1:6" ht="17.25" thickBot="1" x14ac:dyDescent="0.35">
      <c r="B181" s="7" t="s">
        <v>930</v>
      </c>
      <c r="C181" s="168">
        <v>242</v>
      </c>
      <c r="D181" s="240">
        <v>607551</v>
      </c>
      <c r="E181" s="168">
        <v>167</v>
      </c>
      <c r="F181" s="240">
        <v>682252</v>
      </c>
    </row>
    <row r="182" spans="1:6" ht="17.25" thickBot="1" x14ac:dyDescent="0.35">
      <c r="B182" s="7" t="s">
        <v>656</v>
      </c>
      <c r="C182" s="168">
        <v>21</v>
      </c>
      <c r="D182" s="240">
        <v>31180</v>
      </c>
      <c r="E182" s="168">
        <v>22</v>
      </c>
      <c r="F182" s="240">
        <v>32195</v>
      </c>
    </row>
    <row r="183" spans="1:6" ht="17.25" thickBot="1" x14ac:dyDescent="0.35">
      <c r="B183" s="7" t="s">
        <v>931</v>
      </c>
      <c r="C183" s="168">
        <v>77</v>
      </c>
      <c r="D183" s="240">
        <v>393154</v>
      </c>
      <c r="E183" s="168">
        <v>76</v>
      </c>
      <c r="F183" s="240">
        <v>379297</v>
      </c>
    </row>
    <row r="184" spans="1:6" ht="17.25" thickBot="1" x14ac:dyDescent="0.35">
      <c r="B184" s="7" t="s">
        <v>932</v>
      </c>
      <c r="C184" s="240">
        <v>1077</v>
      </c>
      <c r="D184" s="240">
        <v>4916625</v>
      </c>
      <c r="E184" s="240">
        <v>1128</v>
      </c>
      <c r="F184" s="240">
        <v>5801578</v>
      </c>
    </row>
    <row r="185" spans="1:6" ht="17.25" thickBot="1" x14ac:dyDescent="0.35">
      <c r="B185" s="7" t="s">
        <v>657</v>
      </c>
      <c r="C185" s="240">
        <v>9763</v>
      </c>
      <c r="D185" s="240">
        <v>28467161</v>
      </c>
      <c r="E185" s="240">
        <v>9433</v>
      </c>
      <c r="F185" s="240">
        <v>30051864</v>
      </c>
    </row>
    <row r="186" spans="1:6" ht="17.25" thickBot="1" x14ac:dyDescent="0.35">
      <c r="B186" s="157" t="s">
        <v>17</v>
      </c>
      <c r="C186" s="265">
        <v>1334887</v>
      </c>
      <c r="D186" s="265">
        <v>165167593</v>
      </c>
      <c r="E186" s="265">
        <v>1135761</v>
      </c>
      <c r="F186" s="265">
        <v>184117850</v>
      </c>
    </row>
    <row r="187" spans="1:6" x14ac:dyDescent="0.3">
      <c r="B187" s="158" t="s">
        <v>359</v>
      </c>
    </row>
    <row r="188" spans="1:6" x14ac:dyDescent="0.3">
      <c r="B188" s="3" t="s">
        <v>1258</v>
      </c>
    </row>
    <row r="190" spans="1:6" ht="17.25" thickBot="1" x14ac:dyDescent="0.35">
      <c r="A190" s="301"/>
      <c r="B190" s="8" t="s">
        <v>1280</v>
      </c>
    </row>
    <row r="191" spans="1:6" ht="50.25" thickBot="1" x14ac:dyDescent="0.35">
      <c r="A191" s="301"/>
      <c r="B191" s="25" t="s">
        <v>660</v>
      </c>
      <c r="C191" s="26" t="s">
        <v>661</v>
      </c>
      <c r="D191" s="26" t="s">
        <v>662</v>
      </c>
      <c r="E191" s="26" t="s">
        <v>663</v>
      </c>
    </row>
    <row r="192" spans="1:6" ht="17.25" thickBot="1" x14ac:dyDescent="0.35">
      <c r="A192" s="301"/>
      <c r="B192" s="298" t="s">
        <v>664</v>
      </c>
      <c r="C192" s="263">
        <v>1163</v>
      </c>
      <c r="D192" s="263">
        <v>1203</v>
      </c>
      <c r="E192" s="263">
        <v>1027</v>
      </c>
    </row>
    <row r="193" spans="1:5" ht="17.25" thickBot="1" x14ac:dyDescent="0.35">
      <c r="A193" s="301"/>
      <c r="B193" s="299" t="s">
        <v>306</v>
      </c>
      <c r="C193" s="210">
        <v>790</v>
      </c>
      <c r="D193" s="210">
        <v>840</v>
      </c>
      <c r="E193" s="210">
        <v>593</v>
      </c>
    </row>
    <row r="194" spans="1:5" ht="17.25" thickBot="1" x14ac:dyDescent="0.35">
      <c r="A194" s="301"/>
      <c r="B194" s="299" t="s">
        <v>665</v>
      </c>
      <c r="C194" s="210">
        <v>933</v>
      </c>
      <c r="D194" s="210">
        <v>972</v>
      </c>
      <c r="E194" s="210">
        <v>652</v>
      </c>
    </row>
    <row r="195" spans="1:5" ht="17.25" thickBot="1" x14ac:dyDescent="0.35">
      <c r="A195" s="301"/>
      <c r="B195" s="299" t="s">
        <v>666</v>
      </c>
      <c r="C195" s="210">
        <v>895</v>
      </c>
      <c r="D195" s="210">
        <v>933</v>
      </c>
      <c r="E195" s="210">
        <v>697</v>
      </c>
    </row>
    <row r="196" spans="1:5" ht="17.25" thickBot="1" x14ac:dyDescent="0.35">
      <c r="A196" s="301"/>
      <c r="B196" s="299" t="s">
        <v>667</v>
      </c>
      <c r="C196" s="261">
        <v>1081</v>
      </c>
      <c r="D196" s="261">
        <v>1117</v>
      </c>
      <c r="E196" s="210">
        <v>828</v>
      </c>
    </row>
    <row r="197" spans="1:5" ht="17.25" thickBot="1" x14ac:dyDescent="0.35">
      <c r="A197" s="301"/>
      <c r="B197" s="299" t="s">
        <v>610</v>
      </c>
      <c r="C197" s="261">
        <v>1079</v>
      </c>
      <c r="D197" s="261">
        <v>1121</v>
      </c>
      <c r="E197" s="210">
        <v>897</v>
      </c>
    </row>
    <row r="198" spans="1:5" ht="17.25" thickBot="1" x14ac:dyDescent="0.35">
      <c r="A198" s="301"/>
      <c r="B198" s="299" t="s">
        <v>611</v>
      </c>
      <c r="C198" s="261">
        <v>1108</v>
      </c>
      <c r="D198" s="261">
        <v>1158</v>
      </c>
      <c r="E198" s="210">
        <v>942</v>
      </c>
    </row>
    <row r="199" spans="1:5" ht="17.25" thickBot="1" x14ac:dyDescent="0.35">
      <c r="A199" s="301"/>
      <c r="B199" s="299" t="s">
        <v>311</v>
      </c>
      <c r="C199" s="261">
        <v>1169</v>
      </c>
      <c r="D199" s="261">
        <v>1300</v>
      </c>
      <c r="E199" s="261">
        <v>1064</v>
      </c>
    </row>
    <row r="200" spans="1:5" ht="17.25" thickBot="1" x14ac:dyDescent="0.35">
      <c r="A200" s="301"/>
      <c r="B200" s="299" t="s">
        <v>668</v>
      </c>
      <c r="C200" s="261">
        <v>1239</v>
      </c>
      <c r="D200" s="261">
        <v>1384</v>
      </c>
      <c r="E200" s="261">
        <v>1040</v>
      </c>
    </row>
    <row r="201" spans="1:5" ht="17.25" thickBot="1" x14ac:dyDescent="0.35">
      <c r="A201" s="301"/>
      <c r="B201" s="299" t="s">
        <v>669</v>
      </c>
      <c r="C201" s="261">
        <v>1627</v>
      </c>
      <c r="D201" s="261">
        <v>1888</v>
      </c>
      <c r="E201" s="261">
        <v>1252</v>
      </c>
    </row>
    <row r="202" spans="1:5" ht="17.25" thickBot="1" x14ac:dyDescent="0.35">
      <c r="A202" s="301"/>
      <c r="B202" s="300" t="s">
        <v>1260</v>
      </c>
      <c r="C202" s="261">
        <v>1674</v>
      </c>
      <c r="D202" s="261">
        <v>2323</v>
      </c>
      <c r="E202" s="261">
        <v>1495</v>
      </c>
    </row>
    <row r="203" spans="1:5" x14ac:dyDescent="0.3">
      <c r="A203" s="301"/>
      <c r="B203" s="136" t="s">
        <v>1261</v>
      </c>
    </row>
    <row r="204" spans="1:5" x14ac:dyDescent="0.3">
      <c r="A204" s="301"/>
      <c r="B204" s="8"/>
    </row>
    <row r="205" spans="1:5" ht="17.25" thickBot="1" x14ac:dyDescent="0.35">
      <c r="A205" s="301"/>
      <c r="B205" s="8" t="s">
        <v>1281</v>
      </c>
    </row>
    <row r="206" spans="1:5" ht="50.25" thickBot="1" x14ac:dyDescent="0.35">
      <c r="A206" s="301"/>
      <c r="B206" s="217" t="s">
        <v>671</v>
      </c>
      <c r="C206" s="26" t="s">
        <v>661</v>
      </c>
      <c r="D206" s="26" t="s">
        <v>662</v>
      </c>
      <c r="E206" s="26" t="s">
        <v>663</v>
      </c>
    </row>
    <row r="207" spans="1:5" ht="17.25" thickBot="1" x14ac:dyDescent="0.35">
      <c r="A207" s="301"/>
      <c r="B207" s="298" t="s">
        <v>664</v>
      </c>
      <c r="C207" s="263">
        <v>1163</v>
      </c>
      <c r="D207" s="263">
        <v>1203</v>
      </c>
      <c r="E207" s="263">
        <v>1027</v>
      </c>
    </row>
    <row r="208" spans="1:5" ht="17.25" thickBot="1" x14ac:dyDescent="0.35">
      <c r="A208" s="301"/>
      <c r="B208" s="302" t="s">
        <v>672</v>
      </c>
      <c r="C208" s="261">
        <v>2470</v>
      </c>
      <c r="D208" s="261">
        <v>2637</v>
      </c>
      <c r="E208" s="261">
        <v>1846</v>
      </c>
    </row>
    <row r="209" spans="1:5" ht="17.25" thickBot="1" x14ac:dyDescent="0.35">
      <c r="A209" s="301"/>
      <c r="B209" s="302" t="s">
        <v>673</v>
      </c>
      <c r="C209" s="261">
        <v>1450</v>
      </c>
      <c r="D209" s="261">
        <v>1777</v>
      </c>
      <c r="E209" s="261">
        <v>1178</v>
      </c>
    </row>
    <row r="210" spans="1:5" ht="17.25" thickBot="1" x14ac:dyDescent="0.35">
      <c r="A210" s="301"/>
      <c r="B210" s="302" t="s">
        <v>674</v>
      </c>
      <c r="C210" s="261">
        <v>1271</v>
      </c>
      <c r="D210" s="261">
        <v>1358</v>
      </c>
      <c r="E210" s="261">
        <v>1033</v>
      </c>
    </row>
    <row r="211" spans="1:5" ht="17.25" thickBot="1" x14ac:dyDescent="0.35">
      <c r="A211" s="301"/>
      <c r="B211" s="302" t="s">
        <v>675</v>
      </c>
      <c r="C211" s="210">
        <v>975</v>
      </c>
      <c r="D211" s="210">
        <v>993</v>
      </c>
      <c r="E211" s="210">
        <v>887</v>
      </c>
    </row>
    <row r="212" spans="1:5" ht="17.25" thickBot="1" x14ac:dyDescent="0.35">
      <c r="A212" s="301"/>
      <c r="B212" s="302" t="s">
        <v>676</v>
      </c>
      <c r="C212" s="210">
        <v>794</v>
      </c>
      <c r="D212" s="210">
        <v>815</v>
      </c>
      <c r="E212" s="210">
        <v>711</v>
      </c>
    </row>
    <row r="213" spans="1:5" ht="17.25" thickBot="1" x14ac:dyDescent="0.35">
      <c r="A213" s="301"/>
      <c r="B213" s="302" t="s">
        <v>677</v>
      </c>
      <c r="C213" s="210">
        <v>835</v>
      </c>
      <c r="D213" s="210">
        <v>852</v>
      </c>
      <c r="E213" s="210">
        <v>644</v>
      </c>
    </row>
    <row r="214" spans="1:5" ht="17.25" thickBot="1" x14ac:dyDescent="0.35">
      <c r="A214" s="301"/>
      <c r="B214" s="302" t="s">
        <v>678</v>
      </c>
      <c r="C214" s="261">
        <v>1098</v>
      </c>
      <c r="D214" s="261">
        <v>1105</v>
      </c>
      <c r="E214" s="210">
        <v>805</v>
      </c>
    </row>
    <row r="215" spans="1:5" ht="17.25" thickBot="1" x14ac:dyDescent="0.35">
      <c r="A215" s="301"/>
      <c r="B215" s="302" t="s">
        <v>679</v>
      </c>
      <c r="C215" s="261">
        <v>1030</v>
      </c>
      <c r="D215" s="261">
        <v>1034</v>
      </c>
      <c r="E215" s="210">
        <v>869</v>
      </c>
    </row>
    <row r="216" spans="1:5" ht="17.25" thickBot="1" x14ac:dyDescent="0.35">
      <c r="A216" s="301"/>
      <c r="B216" s="302" t="s">
        <v>680</v>
      </c>
      <c r="C216" s="210">
        <v>662</v>
      </c>
      <c r="D216" s="210">
        <v>714</v>
      </c>
      <c r="E216" s="210">
        <v>558</v>
      </c>
    </row>
    <row r="217" spans="1:5" x14ac:dyDescent="0.3">
      <c r="A217" s="301"/>
      <c r="B217" s="136" t="s">
        <v>1261</v>
      </c>
    </row>
    <row r="218" spans="1:5" x14ac:dyDescent="0.3">
      <c r="A218" s="301"/>
      <c r="B218" s="8"/>
    </row>
    <row r="219" spans="1:5" ht="17.25" thickBot="1" x14ac:dyDescent="0.35">
      <c r="A219" s="301"/>
      <c r="B219" s="8" t="s">
        <v>1282</v>
      </c>
      <c r="C219"/>
      <c r="D219"/>
      <c r="E219"/>
    </row>
    <row r="220" spans="1:5" ht="50.25" thickBot="1" x14ac:dyDescent="0.35">
      <c r="A220" s="301"/>
      <c r="B220" s="25" t="s">
        <v>16</v>
      </c>
      <c r="C220" s="26" t="s">
        <v>661</v>
      </c>
      <c r="D220" s="26" t="s">
        <v>662</v>
      </c>
      <c r="E220" s="26" t="s">
        <v>663</v>
      </c>
    </row>
    <row r="221" spans="1:5" ht="17.25" thickBot="1" x14ac:dyDescent="0.35">
      <c r="A221" s="301"/>
      <c r="B221" s="292" t="s">
        <v>17</v>
      </c>
      <c r="C221" s="263">
        <v>1163</v>
      </c>
      <c r="D221" s="263">
        <v>1203</v>
      </c>
      <c r="E221" s="263">
        <v>1027</v>
      </c>
    </row>
    <row r="222" spans="1:5" ht="17.25" thickBot="1" x14ac:dyDescent="0.35">
      <c r="A222" s="301"/>
      <c r="B222" s="294" t="s">
        <v>681</v>
      </c>
      <c r="C222" s="210">
        <v>719</v>
      </c>
      <c r="D222" s="210">
        <v>725</v>
      </c>
      <c r="E222" s="210">
        <v>601</v>
      </c>
    </row>
    <row r="223" spans="1:5" ht="17.25" thickBot="1" x14ac:dyDescent="0.35">
      <c r="A223" s="301"/>
      <c r="B223" s="294" t="s">
        <v>21</v>
      </c>
      <c r="C223" s="210">
        <v>867</v>
      </c>
      <c r="D223" s="210">
        <v>876</v>
      </c>
      <c r="E223" s="210">
        <v>753</v>
      </c>
    </row>
    <row r="224" spans="1:5" ht="17.25" thickBot="1" x14ac:dyDescent="0.35">
      <c r="A224" s="301"/>
      <c r="B224" s="294" t="s">
        <v>22</v>
      </c>
      <c r="C224" s="261">
        <v>1062</v>
      </c>
      <c r="D224" s="261">
        <v>1088</v>
      </c>
      <c r="E224" s="210">
        <v>923</v>
      </c>
    </row>
    <row r="225" spans="1:5" ht="17.25" thickBot="1" x14ac:dyDescent="0.35">
      <c r="A225" s="301"/>
      <c r="B225" s="294" t="s">
        <v>23</v>
      </c>
      <c r="C225" s="261">
        <v>1210</v>
      </c>
      <c r="D225" s="261">
        <v>1254</v>
      </c>
      <c r="E225" s="210">
        <v>995</v>
      </c>
    </row>
    <row r="226" spans="1:5" ht="17.25" thickBot="1" x14ac:dyDescent="0.35">
      <c r="A226" s="301"/>
      <c r="B226" s="294" t="s">
        <v>24</v>
      </c>
      <c r="C226" s="261">
        <v>1275</v>
      </c>
      <c r="D226" s="261">
        <v>1331</v>
      </c>
      <c r="E226" s="261">
        <v>1038</v>
      </c>
    </row>
    <row r="227" spans="1:5" ht="17.25" thickBot="1" x14ac:dyDescent="0.35">
      <c r="A227" s="301"/>
      <c r="B227" s="294" t="s">
        <v>25</v>
      </c>
      <c r="C227" s="261">
        <v>1271</v>
      </c>
      <c r="D227" s="261">
        <v>1333</v>
      </c>
      <c r="E227" s="261">
        <v>1053</v>
      </c>
    </row>
    <row r="228" spans="1:5" ht="17.25" thickBot="1" x14ac:dyDescent="0.35">
      <c r="A228" s="301"/>
      <c r="B228" s="294" t="s">
        <v>26</v>
      </c>
      <c r="C228" s="261">
        <v>1200</v>
      </c>
      <c r="D228" s="261">
        <v>1242</v>
      </c>
      <c r="E228" s="261">
        <v>1067</v>
      </c>
    </row>
    <row r="229" spans="1:5" ht="17.25" thickBot="1" x14ac:dyDescent="0.35">
      <c r="A229" s="301"/>
      <c r="B229" s="294" t="s">
        <v>27</v>
      </c>
      <c r="C229" s="261">
        <v>1137</v>
      </c>
      <c r="D229" s="261">
        <v>1174</v>
      </c>
      <c r="E229" s="261">
        <v>1030</v>
      </c>
    </row>
    <row r="230" spans="1:5" ht="17.25" thickBot="1" x14ac:dyDescent="0.35">
      <c r="A230" s="301"/>
      <c r="B230" s="294" t="s">
        <v>28</v>
      </c>
      <c r="C230" s="261">
        <v>1102</v>
      </c>
      <c r="D230" s="261">
        <v>1136</v>
      </c>
      <c r="E230" s="261">
        <v>1016</v>
      </c>
    </row>
    <row r="231" spans="1:5" ht="17.25" thickBot="1" x14ac:dyDescent="0.35">
      <c r="A231" s="301"/>
      <c r="B231" s="294" t="s">
        <v>682</v>
      </c>
      <c r="C231" s="261">
        <v>1101</v>
      </c>
      <c r="D231" s="261">
        <v>1128</v>
      </c>
      <c r="E231" s="261">
        <v>1053</v>
      </c>
    </row>
    <row r="232" spans="1:5" x14ac:dyDescent="0.3">
      <c r="A232" s="301"/>
      <c r="B232" s="136" t="s">
        <v>1123</v>
      </c>
      <c r="C232"/>
      <c r="D232"/>
      <c r="E232"/>
    </row>
    <row r="233" spans="1:5" x14ac:dyDescent="0.3">
      <c r="A233" s="301"/>
      <c r="B233" s="8"/>
    </row>
    <row r="234" spans="1:5" ht="17.25" thickBot="1" x14ac:dyDescent="0.35">
      <c r="A234" s="301"/>
      <c r="B234" s="8" t="s">
        <v>1283</v>
      </c>
      <c r="C234"/>
      <c r="D234"/>
      <c r="E234"/>
    </row>
    <row r="235" spans="1:5" ht="50.25" thickBot="1" x14ac:dyDescent="0.35">
      <c r="A235" s="301"/>
      <c r="B235" s="25" t="s">
        <v>683</v>
      </c>
      <c r="C235" s="26" t="s">
        <v>661</v>
      </c>
      <c r="D235" s="26" t="s">
        <v>662</v>
      </c>
      <c r="E235" s="26" t="s">
        <v>663</v>
      </c>
    </row>
    <row r="236" spans="1:5" ht="17.25" thickBot="1" x14ac:dyDescent="0.35">
      <c r="A236" s="301"/>
      <c r="B236" s="292" t="s">
        <v>17</v>
      </c>
      <c r="C236" s="263">
        <v>1163</v>
      </c>
      <c r="D236" s="263">
        <v>1203</v>
      </c>
      <c r="E236" s="263">
        <v>1027</v>
      </c>
    </row>
    <row r="237" spans="1:5" ht="17.25" thickBot="1" x14ac:dyDescent="0.35">
      <c r="A237" s="301"/>
      <c r="B237" s="294" t="s">
        <v>277</v>
      </c>
      <c r="C237" s="261">
        <v>1523</v>
      </c>
      <c r="D237" s="261">
        <v>1595</v>
      </c>
      <c r="E237" s="261">
        <v>1205</v>
      </c>
    </row>
    <row r="238" spans="1:5" ht="17.25" thickBot="1" x14ac:dyDescent="0.35">
      <c r="A238" s="301"/>
      <c r="B238" s="294" t="s">
        <v>278</v>
      </c>
      <c r="C238" s="261">
        <v>1108</v>
      </c>
      <c r="D238" s="261">
        <v>1139</v>
      </c>
      <c r="E238" s="210">
        <v>985</v>
      </c>
    </row>
    <row r="239" spans="1:5" ht="17.25" thickBot="1" x14ac:dyDescent="0.35">
      <c r="A239" s="301"/>
      <c r="B239" s="294" t="s">
        <v>279</v>
      </c>
      <c r="C239" s="261">
        <v>1086</v>
      </c>
      <c r="D239" s="261">
        <v>1111</v>
      </c>
      <c r="E239" s="210">
        <v>970</v>
      </c>
    </row>
    <row r="240" spans="1:5" ht="17.25" thickBot="1" x14ac:dyDescent="0.35">
      <c r="A240" s="301"/>
      <c r="B240" s="294" t="s">
        <v>280</v>
      </c>
      <c r="C240" s="261">
        <v>1021</v>
      </c>
      <c r="D240" s="261">
        <v>1037</v>
      </c>
      <c r="E240" s="210">
        <v>965</v>
      </c>
    </row>
    <row r="241" spans="1:21" ht="17.25" thickBot="1" x14ac:dyDescent="0.35">
      <c r="A241" s="301"/>
      <c r="B241" s="294" t="s">
        <v>281</v>
      </c>
      <c r="C241" s="261">
        <v>1073</v>
      </c>
      <c r="D241" s="261">
        <v>1099</v>
      </c>
      <c r="E241" s="210">
        <v>989</v>
      </c>
    </row>
    <row r="242" spans="1:21" ht="17.25" thickBot="1" x14ac:dyDescent="0.35">
      <c r="A242" s="301"/>
      <c r="B242" s="294" t="s">
        <v>282</v>
      </c>
      <c r="C242" s="261">
        <v>1003</v>
      </c>
      <c r="D242" s="261">
        <v>1005</v>
      </c>
      <c r="E242" s="210">
        <v>999</v>
      </c>
    </row>
    <row r="243" spans="1:21" ht="17.25" thickBot="1" x14ac:dyDescent="0.35">
      <c r="A243" s="301"/>
      <c r="B243" s="294" t="s">
        <v>283</v>
      </c>
      <c r="C243" s="210">
        <v>916</v>
      </c>
      <c r="D243" s="210">
        <v>901</v>
      </c>
      <c r="E243" s="210">
        <v>953</v>
      </c>
    </row>
    <row r="244" spans="1:21" ht="17.25" thickBot="1" x14ac:dyDescent="0.35">
      <c r="A244" s="301"/>
      <c r="B244" s="294" t="s">
        <v>284</v>
      </c>
      <c r="C244" s="261">
        <v>1099</v>
      </c>
      <c r="D244" s="261">
        <v>1135</v>
      </c>
      <c r="E244" s="261">
        <v>1007</v>
      </c>
    </row>
    <row r="245" spans="1:21" x14ac:dyDescent="0.3">
      <c r="A245" s="301"/>
      <c r="B245" s="136" t="s">
        <v>1123</v>
      </c>
      <c r="C245"/>
      <c r="D245"/>
      <c r="E245"/>
    </row>
    <row r="246" spans="1:21" x14ac:dyDescent="0.3">
      <c r="A246" s="301"/>
      <c r="B246" s="8"/>
    </row>
    <row r="247" spans="1:21" ht="17.25" thickBot="1" x14ac:dyDescent="0.35">
      <c r="A247" s="301"/>
      <c r="B247" s="8" t="s">
        <v>1277</v>
      </c>
      <c r="C247"/>
      <c r="D247"/>
      <c r="E247"/>
      <c r="F247"/>
      <c r="G247"/>
      <c r="H247"/>
      <c r="I247" s="320" t="s">
        <v>659</v>
      </c>
      <c r="J247"/>
      <c r="K247"/>
      <c r="L247"/>
      <c r="M247"/>
      <c r="N247"/>
      <c r="O247"/>
      <c r="P247"/>
      <c r="Q247"/>
      <c r="R247"/>
      <c r="S247"/>
      <c r="T247"/>
      <c r="U247"/>
    </row>
    <row r="248" spans="1:21" ht="17.25" thickBot="1" x14ac:dyDescent="0.35">
      <c r="A248" s="301"/>
      <c r="B248" s="543" t="s">
        <v>684</v>
      </c>
      <c r="C248" s="544"/>
      <c r="D248" s="488" t="s">
        <v>685</v>
      </c>
      <c r="E248" s="514" t="s">
        <v>686</v>
      </c>
      <c r="F248" s="533"/>
      <c r="G248" s="533"/>
      <c r="H248" s="533"/>
      <c r="I248" s="515"/>
      <c r="J248"/>
      <c r="K248"/>
      <c r="L248"/>
      <c r="M248"/>
      <c r="N248"/>
      <c r="O248"/>
      <c r="P248"/>
      <c r="Q248"/>
      <c r="R248"/>
      <c r="S248"/>
      <c r="T248"/>
      <c r="U248"/>
    </row>
    <row r="249" spans="1:21" ht="26.25" thickBot="1" x14ac:dyDescent="0.35">
      <c r="A249" s="301"/>
      <c r="B249" s="545"/>
      <c r="C249" s="546"/>
      <c r="D249" s="489"/>
      <c r="E249" s="164" t="s">
        <v>687</v>
      </c>
      <c r="F249" s="164" t="s">
        <v>688</v>
      </c>
      <c r="G249" s="164" t="s">
        <v>689</v>
      </c>
      <c r="H249" s="164" t="s">
        <v>690</v>
      </c>
      <c r="I249" s="164" t="s">
        <v>691</v>
      </c>
      <c r="J249"/>
      <c r="K249"/>
      <c r="L249"/>
      <c r="M249"/>
      <c r="N249"/>
      <c r="O249"/>
      <c r="P249"/>
      <c r="Q249"/>
      <c r="R249"/>
      <c r="S249"/>
      <c r="T249"/>
      <c r="U249"/>
    </row>
    <row r="250" spans="1:21" ht="17.25" thickBot="1" x14ac:dyDescent="0.35">
      <c r="A250" s="301"/>
      <c r="B250" s="534" t="s">
        <v>17</v>
      </c>
      <c r="C250" s="304" t="s">
        <v>659</v>
      </c>
      <c r="D250" s="263">
        <v>1163</v>
      </c>
      <c r="E250" s="247">
        <v>768</v>
      </c>
      <c r="F250" s="247">
        <v>125</v>
      </c>
      <c r="G250" s="247">
        <v>83</v>
      </c>
      <c r="H250" s="247">
        <v>143</v>
      </c>
      <c r="I250" s="247">
        <v>42</v>
      </c>
      <c r="J250"/>
      <c r="K250"/>
      <c r="L250"/>
      <c r="M250"/>
      <c r="N250"/>
      <c r="O250"/>
      <c r="P250"/>
      <c r="Q250"/>
      <c r="R250"/>
      <c r="S250"/>
      <c r="T250"/>
      <c r="U250"/>
    </row>
    <row r="251" spans="1:21" ht="17.25" thickBot="1" x14ac:dyDescent="0.35">
      <c r="A251" s="301"/>
      <c r="B251" s="535"/>
      <c r="C251" s="305" t="s">
        <v>265</v>
      </c>
      <c r="D251" s="305">
        <v>100</v>
      </c>
      <c r="E251" s="210">
        <v>66</v>
      </c>
      <c r="F251" s="210">
        <v>11</v>
      </c>
      <c r="G251" s="210">
        <v>7</v>
      </c>
      <c r="H251" s="210">
        <v>12</v>
      </c>
      <c r="I251" s="210">
        <v>3</v>
      </c>
      <c r="J251"/>
      <c r="K251"/>
      <c r="L251"/>
      <c r="M251"/>
      <c r="N251"/>
      <c r="O251"/>
      <c r="P251"/>
      <c r="Q251"/>
      <c r="R251"/>
      <c r="S251"/>
      <c r="T251"/>
      <c r="U251"/>
    </row>
    <row r="252" spans="1:21" ht="17.25" thickBot="1" x14ac:dyDescent="0.35">
      <c r="A252" s="301"/>
      <c r="B252" s="536" t="s">
        <v>18</v>
      </c>
      <c r="C252" s="305" t="s">
        <v>659</v>
      </c>
      <c r="D252" s="228">
        <v>1303</v>
      </c>
      <c r="E252" s="229">
        <v>844</v>
      </c>
      <c r="F252" s="229">
        <v>160</v>
      </c>
      <c r="G252" s="229">
        <v>89</v>
      </c>
      <c r="H252" s="229">
        <v>156</v>
      </c>
      <c r="I252" s="229">
        <v>51</v>
      </c>
      <c r="J252"/>
      <c r="K252"/>
      <c r="L252"/>
      <c r="M252"/>
      <c r="N252"/>
      <c r="O252"/>
      <c r="P252"/>
      <c r="Q252"/>
      <c r="R252"/>
      <c r="S252"/>
      <c r="T252"/>
      <c r="U252"/>
    </row>
    <row r="253" spans="1:21" ht="17.25" thickBot="1" x14ac:dyDescent="0.35">
      <c r="A253" s="301"/>
      <c r="B253" s="537"/>
      <c r="C253" s="305" t="s">
        <v>265</v>
      </c>
      <c r="D253" s="305">
        <v>100</v>
      </c>
      <c r="E253" s="229">
        <v>65</v>
      </c>
      <c r="F253" s="229">
        <v>12</v>
      </c>
      <c r="G253" s="229">
        <v>7</v>
      </c>
      <c r="H253" s="229">
        <v>12</v>
      </c>
      <c r="I253" s="229">
        <v>4</v>
      </c>
      <c r="J253"/>
      <c r="K253"/>
      <c r="L253"/>
      <c r="M253"/>
      <c r="N253"/>
      <c r="O253"/>
      <c r="P253"/>
      <c r="Q253"/>
      <c r="R253"/>
      <c r="S253"/>
      <c r="T253"/>
      <c r="U253"/>
    </row>
    <row r="254" spans="1:21" ht="17.25" thickBot="1" x14ac:dyDescent="0.35">
      <c r="A254" s="301"/>
      <c r="B254" s="536" t="s">
        <v>19</v>
      </c>
      <c r="C254" s="305" t="s">
        <v>659</v>
      </c>
      <c r="D254" s="228">
        <v>1015</v>
      </c>
      <c r="E254" s="229">
        <v>689</v>
      </c>
      <c r="F254" s="229">
        <v>87</v>
      </c>
      <c r="G254" s="229">
        <v>76</v>
      </c>
      <c r="H254" s="229">
        <v>129</v>
      </c>
      <c r="I254" s="229">
        <v>32</v>
      </c>
      <c r="J254"/>
      <c r="K254"/>
      <c r="L254"/>
      <c r="M254"/>
      <c r="N254"/>
      <c r="O254"/>
      <c r="P254"/>
      <c r="Q254"/>
      <c r="R254"/>
      <c r="S254"/>
      <c r="T254"/>
      <c r="U254"/>
    </row>
    <row r="255" spans="1:21" ht="17.25" thickBot="1" x14ac:dyDescent="0.35">
      <c r="A255" s="301"/>
      <c r="B255" s="537"/>
      <c r="C255" s="305" t="s">
        <v>265</v>
      </c>
      <c r="D255" s="305">
        <v>100</v>
      </c>
      <c r="E255" s="229">
        <v>68</v>
      </c>
      <c r="F255" s="229">
        <v>9</v>
      </c>
      <c r="G255" s="229">
        <v>7</v>
      </c>
      <c r="H255" s="229">
        <v>12</v>
      </c>
      <c r="I255" s="229">
        <v>3</v>
      </c>
      <c r="J255"/>
      <c r="K255"/>
      <c r="L255"/>
      <c r="M255"/>
      <c r="N255"/>
      <c r="O255"/>
      <c r="P255"/>
      <c r="Q255"/>
      <c r="R255"/>
      <c r="S255"/>
      <c r="T255"/>
      <c r="U255"/>
    </row>
    <row r="256" spans="1:21" x14ac:dyDescent="0.3">
      <c r="A256" s="301"/>
      <c r="B256" s="136" t="s">
        <v>1123</v>
      </c>
      <c r="C256"/>
      <c r="D256"/>
      <c r="E256"/>
      <c r="F256"/>
      <c r="G256"/>
      <c r="H256"/>
      <c r="I256"/>
      <c r="J256"/>
      <c r="K256"/>
      <c r="L256"/>
      <c r="M256"/>
      <c r="N256"/>
      <c r="O256"/>
      <c r="P256"/>
      <c r="Q256"/>
      <c r="R256"/>
      <c r="S256"/>
      <c r="T256"/>
      <c r="U256"/>
    </row>
    <row r="257" spans="1:21" x14ac:dyDescent="0.3">
      <c r="A257" s="301"/>
      <c r="B257" s="306"/>
      <c r="C257"/>
      <c r="D257"/>
      <c r="E257" s="317" t="s">
        <v>1284</v>
      </c>
      <c r="F257"/>
      <c r="G257"/>
      <c r="H257"/>
      <c r="I257"/>
      <c r="J257"/>
      <c r="K257"/>
      <c r="L257"/>
      <c r="M257"/>
      <c r="N257"/>
      <c r="O257"/>
      <c r="P257"/>
      <c r="Q257"/>
      <c r="R257"/>
      <c r="S257"/>
      <c r="T257"/>
      <c r="U257"/>
    </row>
    <row r="258" spans="1:21" ht="17.25" thickBot="1" x14ac:dyDescent="0.35">
      <c r="A258" s="301"/>
      <c r="B258" s="8" t="s">
        <v>1124</v>
      </c>
      <c r="C258"/>
      <c r="D258"/>
      <c r="E258"/>
      <c r="F258"/>
      <c r="G258"/>
      <c r="H258"/>
      <c r="I258"/>
      <c r="J258"/>
      <c r="K258"/>
      <c r="L258"/>
      <c r="M258"/>
      <c r="N258"/>
      <c r="O258"/>
      <c r="P258"/>
      <c r="Q258"/>
      <c r="R258"/>
      <c r="S258"/>
      <c r="T258"/>
      <c r="U258"/>
    </row>
    <row r="259" spans="1:21" ht="17.25" thickBot="1" x14ac:dyDescent="0.35">
      <c r="A259" s="301"/>
      <c r="B259" s="488" t="s">
        <v>692</v>
      </c>
      <c r="C259" s="540" t="s">
        <v>17</v>
      </c>
      <c r="D259" s="542" t="s">
        <v>1285</v>
      </c>
      <c r="E259" s="542"/>
      <c r="F259" s="542"/>
      <c r="G259" s="542"/>
      <c r="H259" s="542"/>
      <c r="I259" s="542"/>
      <c r="J259" s="542"/>
      <c r="K259" s="542"/>
      <c r="L259" s="542"/>
    </row>
    <row r="260" spans="1:21" ht="17.25" thickBot="1" x14ac:dyDescent="0.35">
      <c r="A260" s="301"/>
      <c r="B260" s="489"/>
      <c r="C260" s="541"/>
      <c r="D260" s="309">
        <v>1</v>
      </c>
      <c r="E260" s="310">
        <v>2</v>
      </c>
      <c r="F260" s="281">
        <v>3</v>
      </c>
      <c r="G260" s="281">
        <v>4</v>
      </c>
      <c r="H260" s="281">
        <v>5</v>
      </c>
      <c r="I260" s="281">
        <v>6</v>
      </c>
      <c r="J260" s="281">
        <v>7</v>
      </c>
      <c r="K260" s="281">
        <v>8</v>
      </c>
      <c r="L260" s="281">
        <v>9</v>
      </c>
    </row>
    <row r="261" spans="1:21" ht="17.25" thickBot="1" x14ac:dyDescent="0.35">
      <c r="A261" s="301"/>
      <c r="B261" s="307" t="s">
        <v>693</v>
      </c>
      <c r="C261" s="171">
        <v>0.55000000000000004</v>
      </c>
      <c r="D261" s="171">
        <v>0.16</v>
      </c>
      <c r="E261" s="311">
        <v>0.69</v>
      </c>
      <c r="F261" s="311">
        <v>0.28999999999999998</v>
      </c>
      <c r="G261" s="311">
        <v>0.7</v>
      </c>
      <c r="H261" s="311">
        <v>0.88</v>
      </c>
      <c r="I261" s="311">
        <v>0.35</v>
      </c>
      <c r="J261" s="311">
        <v>0.11</v>
      </c>
      <c r="K261" s="311">
        <v>0.12</v>
      </c>
      <c r="L261" s="315">
        <v>0.97</v>
      </c>
    </row>
    <row r="262" spans="1:21" ht="17.25" thickBot="1" x14ac:dyDescent="0.35">
      <c r="A262" s="301"/>
      <c r="B262" s="307" t="s">
        <v>694</v>
      </c>
      <c r="C262" s="171">
        <v>0.44</v>
      </c>
      <c r="D262" s="171">
        <v>0.08</v>
      </c>
      <c r="E262" s="311">
        <v>0.45</v>
      </c>
      <c r="F262" s="311">
        <v>0.15</v>
      </c>
      <c r="G262" s="311">
        <v>0.39</v>
      </c>
      <c r="H262" s="311">
        <v>0.6</v>
      </c>
      <c r="I262" s="311">
        <v>0.11</v>
      </c>
      <c r="J262" s="311">
        <v>0.12</v>
      </c>
      <c r="K262" s="311">
        <v>0.06</v>
      </c>
      <c r="L262" s="316">
        <v>1.46</v>
      </c>
    </row>
    <row r="263" spans="1:21" ht="17.25" thickBot="1" x14ac:dyDescent="0.35">
      <c r="A263" s="301"/>
      <c r="B263" s="307" t="s">
        <v>1262</v>
      </c>
      <c r="C263" s="171">
        <v>0.43</v>
      </c>
      <c r="D263" s="171">
        <v>7.0000000000000007E-2</v>
      </c>
      <c r="E263" s="311">
        <v>0.34</v>
      </c>
      <c r="F263" s="311">
        <v>0.13</v>
      </c>
      <c r="G263" s="311">
        <v>0.42</v>
      </c>
      <c r="H263" s="311">
        <v>0.99</v>
      </c>
      <c r="I263" s="311">
        <v>0.22</v>
      </c>
      <c r="J263" s="311">
        <v>0.11</v>
      </c>
      <c r="K263" s="318">
        <v>7.0000000000000007E-2</v>
      </c>
      <c r="L263" s="229">
        <v>1.25</v>
      </c>
    </row>
    <row r="264" spans="1:21" ht="17.25" thickBot="1" x14ac:dyDescent="0.35">
      <c r="A264" s="301"/>
      <c r="B264" s="307" t="s">
        <v>1263</v>
      </c>
      <c r="C264" s="171">
        <v>0.44</v>
      </c>
      <c r="D264" s="171">
        <v>0.11</v>
      </c>
      <c r="E264" s="311">
        <v>0.38</v>
      </c>
      <c r="F264" s="311">
        <v>0.14000000000000001</v>
      </c>
      <c r="G264" s="311">
        <v>0.44</v>
      </c>
      <c r="H264" s="311">
        <v>1.23</v>
      </c>
      <c r="I264" s="311">
        <v>0.27</v>
      </c>
      <c r="J264" s="311">
        <v>0.08</v>
      </c>
      <c r="K264" s="318">
        <v>0.06</v>
      </c>
      <c r="L264" s="229">
        <v>1.02</v>
      </c>
    </row>
    <row r="265" spans="1:21" ht="17.25" thickBot="1" x14ac:dyDescent="0.35">
      <c r="A265" s="301"/>
      <c r="B265" s="307" t="s">
        <v>1264</v>
      </c>
      <c r="C265" s="171">
        <v>0.51</v>
      </c>
      <c r="D265" s="171">
        <v>0.09</v>
      </c>
      <c r="E265" s="311">
        <v>0.42</v>
      </c>
      <c r="F265" s="311">
        <v>0.17</v>
      </c>
      <c r="G265" s="311">
        <v>0.6</v>
      </c>
      <c r="H265" s="311">
        <v>1.44</v>
      </c>
      <c r="I265" s="311">
        <v>0.11</v>
      </c>
      <c r="J265" s="311">
        <v>0.1</v>
      </c>
      <c r="K265" s="318">
        <v>0.12</v>
      </c>
      <c r="L265" s="229">
        <v>1.2</v>
      </c>
    </row>
    <row r="266" spans="1:21" ht="17.25" thickBot="1" x14ac:dyDescent="0.35">
      <c r="A266" s="301"/>
      <c r="B266" s="307" t="s">
        <v>1265</v>
      </c>
      <c r="C266" s="171">
        <v>0.82</v>
      </c>
      <c r="D266" s="171">
        <v>0.14000000000000001</v>
      </c>
      <c r="E266" s="311">
        <v>0.48</v>
      </c>
      <c r="F266" s="311">
        <v>0.28000000000000003</v>
      </c>
      <c r="G266" s="311">
        <v>0.74</v>
      </c>
      <c r="H266" s="311">
        <v>1.71</v>
      </c>
      <c r="I266" s="311">
        <v>0.51</v>
      </c>
      <c r="J266" s="311">
        <v>0.34</v>
      </c>
      <c r="K266" s="318">
        <v>0.17</v>
      </c>
      <c r="L266" s="229">
        <v>2.41</v>
      </c>
    </row>
    <row r="267" spans="1:21" ht="17.25" thickBot="1" x14ac:dyDescent="0.35">
      <c r="A267" s="301"/>
      <c r="B267" s="307" t="s">
        <v>1266</v>
      </c>
      <c r="C267" s="171">
        <v>3.05</v>
      </c>
      <c r="D267" s="171">
        <v>0.45</v>
      </c>
      <c r="E267" s="311">
        <v>0.74</v>
      </c>
      <c r="F267" s="311">
        <v>0.71</v>
      </c>
      <c r="G267" s="311">
        <v>1.98</v>
      </c>
      <c r="H267" s="311">
        <v>4.5</v>
      </c>
      <c r="I267" s="311">
        <v>3.21</v>
      </c>
      <c r="J267" s="311">
        <v>1.76</v>
      </c>
      <c r="K267" s="311">
        <v>1.1200000000000001</v>
      </c>
      <c r="L267" s="315">
        <v>11.83</v>
      </c>
    </row>
    <row r="268" spans="1:21" ht="17.25" thickBot="1" x14ac:dyDescent="0.35">
      <c r="A268" s="301"/>
      <c r="B268" s="307" t="s">
        <v>1267</v>
      </c>
      <c r="C268" s="171">
        <v>2.98</v>
      </c>
      <c r="D268" s="171">
        <v>0.43</v>
      </c>
      <c r="E268" s="311">
        <v>0.72</v>
      </c>
      <c r="F268" s="311">
        <v>0.65</v>
      </c>
      <c r="G268" s="311">
        <v>2.15</v>
      </c>
      <c r="H268" s="311">
        <v>4.8499999999999996</v>
      </c>
      <c r="I268" s="311">
        <v>5.08</v>
      </c>
      <c r="J268" s="311">
        <v>1.75</v>
      </c>
      <c r="K268" s="311">
        <v>2.0699999999999998</v>
      </c>
      <c r="L268" s="316">
        <v>12.88</v>
      </c>
    </row>
    <row r="269" spans="1:21" ht="17.25" thickBot="1" x14ac:dyDescent="0.35">
      <c r="A269" s="301"/>
      <c r="B269" s="307" t="s">
        <v>1268</v>
      </c>
      <c r="C269" s="171">
        <v>4.0599999999999996</v>
      </c>
      <c r="D269" s="171">
        <v>0.54</v>
      </c>
      <c r="E269" s="311">
        <v>0.94</v>
      </c>
      <c r="F269" s="311">
        <v>1.2</v>
      </c>
      <c r="G269" s="311">
        <v>4.87</v>
      </c>
      <c r="H269" s="311">
        <v>7.7</v>
      </c>
      <c r="I269" s="311">
        <v>5.37</v>
      </c>
      <c r="J269" s="311">
        <v>2.74</v>
      </c>
      <c r="K269" s="311">
        <v>4.09</v>
      </c>
      <c r="L269" s="318">
        <v>10.57</v>
      </c>
    </row>
    <row r="270" spans="1:21" ht="17.25" thickBot="1" x14ac:dyDescent="0.35">
      <c r="A270" s="301"/>
      <c r="B270" s="307" t="s">
        <v>1269</v>
      </c>
      <c r="C270" s="171">
        <v>4.53</v>
      </c>
      <c r="D270" s="171">
        <v>0.57999999999999996</v>
      </c>
      <c r="E270" s="311">
        <v>1.1200000000000001</v>
      </c>
      <c r="F270" s="311">
        <v>1.46</v>
      </c>
      <c r="G270" s="311">
        <v>5.37</v>
      </c>
      <c r="H270" s="312">
        <v>10.14</v>
      </c>
      <c r="I270" s="311">
        <v>6.91</v>
      </c>
      <c r="J270" s="311">
        <v>3.2</v>
      </c>
      <c r="K270" s="311">
        <v>5.36</v>
      </c>
      <c r="L270" s="318">
        <v>8.89</v>
      </c>
    </row>
    <row r="271" spans="1:21" ht="17.25" thickBot="1" x14ac:dyDescent="0.35">
      <c r="A271" s="301"/>
      <c r="B271" s="307" t="s">
        <v>1270</v>
      </c>
      <c r="C271" s="171">
        <v>4.88</v>
      </c>
      <c r="D271" s="171">
        <v>1.1200000000000001</v>
      </c>
      <c r="E271" s="311">
        <v>1.35</v>
      </c>
      <c r="F271" s="311">
        <v>2.42</v>
      </c>
      <c r="G271" s="311">
        <v>5.96</v>
      </c>
      <c r="H271" s="312">
        <v>10.76</v>
      </c>
      <c r="I271" s="311">
        <v>7.02</v>
      </c>
      <c r="J271" s="311">
        <v>4.07</v>
      </c>
      <c r="K271" s="311">
        <v>5.99</v>
      </c>
      <c r="L271" s="318">
        <v>8.1199999999999992</v>
      </c>
    </row>
    <row r="272" spans="1:21" ht="17.25" thickBot="1" x14ac:dyDescent="0.35">
      <c r="A272" s="301"/>
      <c r="B272" s="307" t="s">
        <v>1271</v>
      </c>
      <c r="C272" s="171">
        <v>5.04</v>
      </c>
      <c r="D272" s="171">
        <v>1.6</v>
      </c>
      <c r="E272" s="311">
        <v>2.06</v>
      </c>
      <c r="F272" s="311">
        <v>3.31</v>
      </c>
      <c r="G272" s="311">
        <v>6.38</v>
      </c>
      <c r="H272" s="311">
        <v>9.74</v>
      </c>
      <c r="I272" s="311">
        <v>8.74</v>
      </c>
      <c r="J272" s="311">
        <v>4.67</v>
      </c>
      <c r="K272" s="311">
        <v>6.04</v>
      </c>
      <c r="L272" s="318">
        <v>7.28</v>
      </c>
    </row>
    <row r="273" spans="1:12" ht="17.25" thickBot="1" x14ac:dyDescent="0.35">
      <c r="A273" s="301"/>
      <c r="B273" s="307" t="s">
        <v>1272</v>
      </c>
      <c r="C273" s="171">
        <v>5.09</v>
      </c>
      <c r="D273" s="171">
        <v>1.9</v>
      </c>
      <c r="E273" s="311">
        <v>2.52</v>
      </c>
      <c r="F273" s="311">
        <v>4.2</v>
      </c>
      <c r="G273" s="311">
        <v>6.71</v>
      </c>
      <c r="H273" s="311">
        <v>8.8800000000000008</v>
      </c>
      <c r="I273" s="311">
        <v>8.91</v>
      </c>
      <c r="J273" s="311">
        <v>5.13</v>
      </c>
      <c r="K273" s="311">
        <v>6.01</v>
      </c>
      <c r="L273" s="318">
        <v>5.67</v>
      </c>
    </row>
    <row r="274" spans="1:12" ht="17.25" thickBot="1" x14ac:dyDescent="0.35">
      <c r="A274" s="301"/>
      <c r="B274" s="307" t="s">
        <v>1273</v>
      </c>
      <c r="C274" s="171">
        <v>5</v>
      </c>
      <c r="D274" s="171">
        <v>1.93</v>
      </c>
      <c r="E274" s="311">
        <v>3.02</v>
      </c>
      <c r="F274" s="311">
        <v>4.63</v>
      </c>
      <c r="G274" s="311">
        <v>6.9</v>
      </c>
      <c r="H274" s="311">
        <v>6.89</v>
      </c>
      <c r="I274" s="311">
        <v>7.81</v>
      </c>
      <c r="J274" s="311">
        <v>5.38</v>
      </c>
      <c r="K274" s="311">
        <v>6.12</v>
      </c>
      <c r="L274" s="318">
        <v>4.84</v>
      </c>
    </row>
    <row r="275" spans="1:12" ht="17.25" thickBot="1" x14ac:dyDescent="0.35">
      <c r="A275" s="301"/>
      <c r="B275" s="307" t="s">
        <v>1274</v>
      </c>
      <c r="C275" s="171">
        <v>4.95</v>
      </c>
      <c r="D275" s="171">
        <v>1.76</v>
      </c>
      <c r="E275" s="311">
        <v>3.66</v>
      </c>
      <c r="F275" s="311">
        <v>5.23</v>
      </c>
      <c r="G275" s="311">
        <v>6.4</v>
      </c>
      <c r="H275" s="311">
        <v>5.36</v>
      </c>
      <c r="I275" s="311">
        <v>7.04</v>
      </c>
      <c r="J275" s="311">
        <v>5.75</v>
      </c>
      <c r="K275" s="311">
        <v>6.15</v>
      </c>
      <c r="L275" s="318">
        <v>4.18</v>
      </c>
    </row>
    <row r="276" spans="1:12" ht="17.25" thickBot="1" x14ac:dyDescent="0.35">
      <c r="A276" s="301"/>
      <c r="B276" s="307" t="s">
        <v>1275</v>
      </c>
      <c r="C276" s="171">
        <v>4.75</v>
      </c>
      <c r="D276" s="171">
        <v>1.85</v>
      </c>
      <c r="E276" s="311">
        <v>3.85</v>
      </c>
      <c r="F276" s="311">
        <v>5.5</v>
      </c>
      <c r="G276" s="311">
        <v>6.11</v>
      </c>
      <c r="H276" s="311">
        <v>4.03</v>
      </c>
      <c r="I276" s="311">
        <v>6.6</v>
      </c>
      <c r="J276" s="311">
        <v>5.52</v>
      </c>
      <c r="K276" s="311">
        <v>6.17</v>
      </c>
      <c r="L276" s="318">
        <v>3.45</v>
      </c>
    </row>
    <row r="277" spans="1:12" ht="17.25" thickBot="1" x14ac:dyDescent="0.35">
      <c r="A277" s="301"/>
      <c r="B277" s="307" t="s">
        <v>695</v>
      </c>
      <c r="C277" s="171">
        <v>4.47</v>
      </c>
      <c r="D277" s="171">
        <v>1.91</v>
      </c>
      <c r="E277" s="311">
        <v>4.05</v>
      </c>
      <c r="F277" s="311">
        <v>5.39</v>
      </c>
      <c r="G277" s="311">
        <v>5.39</v>
      </c>
      <c r="H277" s="311">
        <v>3.18</v>
      </c>
      <c r="I277" s="311">
        <v>5.35</v>
      </c>
      <c r="J277" s="311">
        <v>5.51</v>
      </c>
      <c r="K277" s="311">
        <v>5.68</v>
      </c>
      <c r="L277" s="318">
        <v>2.64</v>
      </c>
    </row>
    <row r="278" spans="1:12" ht="17.25" thickBot="1" x14ac:dyDescent="0.35">
      <c r="A278" s="301"/>
      <c r="B278" s="307" t="s">
        <v>696</v>
      </c>
      <c r="C278" s="171">
        <v>7.97</v>
      </c>
      <c r="D278" s="171">
        <v>3.68</v>
      </c>
      <c r="E278" s="311">
        <v>8.4499999999999993</v>
      </c>
      <c r="F278" s="312">
        <v>10.130000000000001</v>
      </c>
      <c r="G278" s="311">
        <v>8.65</v>
      </c>
      <c r="H278" s="311">
        <v>4.7699999999999996</v>
      </c>
      <c r="I278" s="311">
        <v>9.24</v>
      </c>
      <c r="J278" s="311">
        <v>9.7200000000000006</v>
      </c>
      <c r="K278" s="311">
        <v>8.89</v>
      </c>
      <c r="L278" s="318">
        <v>4.08</v>
      </c>
    </row>
    <row r="279" spans="1:12" ht="17.25" thickBot="1" x14ac:dyDescent="0.35">
      <c r="A279" s="301"/>
      <c r="B279" s="307" t="s">
        <v>697</v>
      </c>
      <c r="C279" s="171">
        <v>6.72</v>
      </c>
      <c r="D279" s="171">
        <v>3.61</v>
      </c>
      <c r="E279" s="311">
        <v>8.4</v>
      </c>
      <c r="F279" s="311">
        <v>9.1</v>
      </c>
      <c r="G279" s="311">
        <v>6.72</v>
      </c>
      <c r="H279" s="311">
        <v>3.44</v>
      </c>
      <c r="I279" s="311">
        <v>6.56</v>
      </c>
      <c r="J279" s="311">
        <v>8.1</v>
      </c>
      <c r="K279" s="311">
        <v>7.87</v>
      </c>
      <c r="L279" s="318">
        <v>2.5299999999999998</v>
      </c>
    </row>
    <row r="280" spans="1:12" ht="17.25" thickBot="1" x14ac:dyDescent="0.35">
      <c r="A280" s="301"/>
      <c r="B280" s="307" t="s">
        <v>698</v>
      </c>
      <c r="C280" s="171">
        <v>5.61</v>
      </c>
      <c r="D280" s="171">
        <v>3.36</v>
      </c>
      <c r="E280" s="311">
        <v>7.88</v>
      </c>
      <c r="F280" s="311">
        <v>7.8</v>
      </c>
      <c r="G280" s="311">
        <v>5.31</v>
      </c>
      <c r="H280" s="311">
        <v>2.2400000000000002</v>
      </c>
      <c r="I280" s="311">
        <v>4.25</v>
      </c>
      <c r="J280" s="311">
        <v>6.9</v>
      </c>
      <c r="K280" s="311">
        <v>6.17</v>
      </c>
      <c r="L280" s="318">
        <v>1.62</v>
      </c>
    </row>
    <row r="281" spans="1:12" ht="17.25" thickBot="1" x14ac:dyDescent="0.35">
      <c r="A281" s="301"/>
      <c r="B281" s="307" t="s">
        <v>699</v>
      </c>
      <c r="C281" s="171">
        <v>4.59</v>
      </c>
      <c r="D281" s="171">
        <v>3.66</v>
      </c>
      <c r="E281" s="311">
        <v>6.7</v>
      </c>
      <c r="F281" s="311">
        <v>6.61</v>
      </c>
      <c r="G281" s="311">
        <v>4.01</v>
      </c>
      <c r="H281" s="311">
        <v>1.56</v>
      </c>
      <c r="I281" s="311">
        <v>2.77</v>
      </c>
      <c r="J281" s="311">
        <v>5.95</v>
      </c>
      <c r="K281" s="311">
        <v>4.7300000000000004</v>
      </c>
      <c r="L281" s="318">
        <v>0.92</v>
      </c>
    </row>
    <row r="282" spans="1:12" ht="17.25" thickBot="1" x14ac:dyDescent="0.35">
      <c r="A282" s="301"/>
      <c r="B282" s="307" t="s">
        <v>700</v>
      </c>
      <c r="C282" s="171">
        <v>3.72</v>
      </c>
      <c r="D282" s="171">
        <v>3.57</v>
      </c>
      <c r="E282" s="311">
        <v>5.58</v>
      </c>
      <c r="F282" s="311">
        <v>5.36</v>
      </c>
      <c r="G282" s="311">
        <v>3.05</v>
      </c>
      <c r="H282" s="311">
        <v>1.38</v>
      </c>
      <c r="I282" s="311">
        <v>1.5</v>
      </c>
      <c r="J282" s="311">
        <v>4.87</v>
      </c>
      <c r="K282" s="311">
        <v>3.87</v>
      </c>
      <c r="L282" s="318">
        <v>0.68</v>
      </c>
    </row>
    <row r="283" spans="1:12" ht="17.25" thickBot="1" x14ac:dyDescent="0.35">
      <c r="A283" s="301"/>
      <c r="B283" s="307" t="s">
        <v>701</v>
      </c>
      <c r="C283" s="171">
        <v>2.98</v>
      </c>
      <c r="D283" s="171">
        <v>3.64</v>
      </c>
      <c r="E283" s="311">
        <v>4.5199999999999996</v>
      </c>
      <c r="F283" s="311">
        <v>4.22</v>
      </c>
      <c r="G283" s="311">
        <v>2.37</v>
      </c>
      <c r="H283" s="311">
        <v>0.88</v>
      </c>
      <c r="I283" s="311">
        <v>0.81</v>
      </c>
      <c r="J283" s="311">
        <v>4.04</v>
      </c>
      <c r="K283" s="311">
        <v>3.03</v>
      </c>
      <c r="L283" s="318">
        <v>0.44</v>
      </c>
    </row>
    <row r="284" spans="1:12" ht="17.25" thickBot="1" x14ac:dyDescent="0.35">
      <c r="A284" s="301"/>
      <c r="B284" s="307" t="s">
        <v>702</v>
      </c>
      <c r="C284" s="171">
        <v>2.39</v>
      </c>
      <c r="D284" s="171">
        <v>3.58</v>
      </c>
      <c r="E284" s="311">
        <v>3.72</v>
      </c>
      <c r="F284" s="311">
        <v>3.47</v>
      </c>
      <c r="G284" s="311">
        <v>1.76</v>
      </c>
      <c r="H284" s="311">
        <v>0.68</v>
      </c>
      <c r="I284" s="311">
        <v>0.37</v>
      </c>
      <c r="J284" s="311">
        <v>3.27</v>
      </c>
      <c r="K284" s="311">
        <v>2.4900000000000002</v>
      </c>
      <c r="L284" s="318">
        <v>0.23</v>
      </c>
    </row>
    <row r="285" spans="1:12" ht="17.25" thickBot="1" x14ac:dyDescent="0.35">
      <c r="A285" s="301"/>
      <c r="B285" s="307" t="s">
        <v>703</v>
      </c>
      <c r="C285" s="171">
        <v>1.98</v>
      </c>
      <c r="D285" s="171">
        <v>3.4</v>
      </c>
      <c r="E285" s="311">
        <v>3.11</v>
      </c>
      <c r="F285" s="311">
        <v>2.97</v>
      </c>
      <c r="G285" s="311">
        <v>1.41</v>
      </c>
      <c r="H285" s="311">
        <v>0.5</v>
      </c>
      <c r="I285" s="311">
        <v>0.28999999999999998</v>
      </c>
      <c r="J285" s="311">
        <v>2.68</v>
      </c>
      <c r="K285" s="311">
        <v>1.75</v>
      </c>
      <c r="L285" s="318">
        <v>0.2</v>
      </c>
    </row>
    <row r="286" spans="1:12" ht="17.25" thickBot="1" x14ac:dyDescent="0.35">
      <c r="A286" s="301"/>
      <c r="B286" s="307" t="s">
        <v>704</v>
      </c>
      <c r="C286" s="171">
        <v>1.62</v>
      </c>
      <c r="D286" s="171">
        <v>3.3</v>
      </c>
      <c r="E286" s="311">
        <v>2.64</v>
      </c>
      <c r="F286" s="311">
        <v>2.4500000000000002</v>
      </c>
      <c r="G286" s="311">
        <v>1.1399999999999999</v>
      </c>
      <c r="H286" s="311">
        <v>0.36</v>
      </c>
      <c r="I286" s="311">
        <v>0.16</v>
      </c>
      <c r="J286" s="311">
        <v>2.0299999999999998</v>
      </c>
      <c r="K286" s="311">
        <v>1.27</v>
      </c>
      <c r="L286" s="318">
        <v>0.39</v>
      </c>
    </row>
    <row r="287" spans="1:12" ht="17.25" thickBot="1" x14ac:dyDescent="0.35">
      <c r="A287" s="301"/>
      <c r="B287" s="307" t="s">
        <v>705</v>
      </c>
      <c r="C287" s="171">
        <v>1.36</v>
      </c>
      <c r="D287" s="171">
        <v>3.3</v>
      </c>
      <c r="E287" s="311">
        <v>2.34</v>
      </c>
      <c r="F287" s="311">
        <v>1.99</v>
      </c>
      <c r="G287" s="311">
        <v>0.85</v>
      </c>
      <c r="H287" s="311">
        <v>0.28999999999999998</v>
      </c>
      <c r="I287" s="311">
        <v>0.15</v>
      </c>
      <c r="J287" s="311">
        <v>1.53</v>
      </c>
      <c r="K287" s="311">
        <v>1.07</v>
      </c>
      <c r="L287" s="318">
        <v>0.14000000000000001</v>
      </c>
    </row>
    <row r="288" spans="1:12" ht="17.25" thickBot="1" x14ac:dyDescent="0.35">
      <c r="A288" s="301"/>
      <c r="B288" s="307" t="s">
        <v>706</v>
      </c>
      <c r="C288" s="171">
        <v>1.1299999999999999</v>
      </c>
      <c r="D288" s="171">
        <v>2.88</v>
      </c>
      <c r="E288" s="311">
        <v>2.17</v>
      </c>
      <c r="F288" s="311">
        <v>1.65</v>
      </c>
      <c r="G288" s="311">
        <v>0.67</v>
      </c>
      <c r="H288" s="311">
        <v>0.2</v>
      </c>
      <c r="I288" s="311">
        <v>0.09</v>
      </c>
      <c r="J288" s="311">
        <v>1.1399999999999999</v>
      </c>
      <c r="K288" s="311">
        <v>0.75</v>
      </c>
      <c r="L288" s="318">
        <v>0.09</v>
      </c>
    </row>
    <row r="289" spans="1:21" ht="17.25" thickBot="1" x14ac:dyDescent="0.35">
      <c r="A289" s="301"/>
      <c r="B289" s="307" t="s">
        <v>707</v>
      </c>
      <c r="C289" s="171">
        <v>0.94</v>
      </c>
      <c r="D289" s="171">
        <v>2.54</v>
      </c>
      <c r="E289" s="311">
        <v>1.97</v>
      </c>
      <c r="F289" s="311">
        <v>1.35</v>
      </c>
      <c r="G289" s="311">
        <v>0.5</v>
      </c>
      <c r="H289" s="311">
        <v>0.17</v>
      </c>
      <c r="I289" s="311">
        <v>7.0000000000000007E-2</v>
      </c>
      <c r="J289" s="311">
        <v>0.86</v>
      </c>
      <c r="K289" s="311">
        <v>0.54</v>
      </c>
      <c r="L289" s="318">
        <v>0.05</v>
      </c>
    </row>
    <row r="290" spans="1:21" ht="17.25" thickBot="1" x14ac:dyDescent="0.35">
      <c r="A290" s="301"/>
      <c r="B290" s="307" t="s">
        <v>708</v>
      </c>
      <c r="C290" s="171">
        <v>0.78</v>
      </c>
      <c r="D290" s="171">
        <v>2.4500000000000002</v>
      </c>
      <c r="E290" s="311">
        <v>1.68</v>
      </c>
      <c r="F290" s="311">
        <v>1.17</v>
      </c>
      <c r="G290" s="311">
        <v>0.41</v>
      </c>
      <c r="H290" s="311">
        <v>0.14000000000000001</v>
      </c>
      <c r="I290" s="311">
        <v>0.05</v>
      </c>
      <c r="J290" s="311">
        <v>0.62</v>
      </c>
      <c r="K290" s="311">
        <v>0.38</v>
      </c>
      <c r="L290" s="318">
        <v>0.06</v>
      </c>
    </row>
    <row r="291" spans="1:21" ht="17.25" thickBot="1" x14ac:dyDescent="0.35">
      <c r="A291" s="301"/>
      <c r="B291" s="307" t="s">
        <v>709</v>
      </c>
      <c r="C291" s="171">
        <v>6.2</v>
      </c>
      <c r="D291" s="308">
        <v>42.33</v>
      </c>
      <c r="E291" s="312">
        <v>14.06</v>
      </c>
      <c r="F291" s="311">
        <v>5.89</v>
      </c>
      <c r="G291" s="311">
        <v>1.66</v>
      </c>
      <c r="H291" s="311">
        <v>0.72</v>
      </c>
      <c r="I291" s="311">
        <v>0.11</v>
      </c>
      <c r="J291" s="311">
        <v>1.95</v>
      </c>
      <c r="K291" s="311">
        <v>0.99</v>
      </c>
      <c r="L291" s="319">
        <v>0.12</v>
      </c>
    </row>
    <row r="292" spans="1:21" x14ac:dyDescent="0.3">
      <c r="A292" s="301"/>
      <c r="B292" s="136" t="s">
        <v>1123</v>
      </c>
      <c r="C292"/>
      <c r="D292"/>
      <c r="E292"/>
      <c r="F292"/>
      <c r="G292"/>
      <c r="H292"/>
      <c r="I292"/>
      <c r="J292"/>
      <c r="K292"/>
      <c r="L292"/>
      <c r="M292"/>
      <c r="N292"/>
      <c r="O292"/>
      <c r="P292"/>
      <c r="Q292"/>
      <c r="R292"/>
      <c r="S292"/>
      <c r="T292"/>
      <c r="U292"/>
    </row>
    <row r="293" spans="1:21" x14ac:dyDescent="0.3">
      <c r="A293" s="301"/>
      <c r="B293" s="136" t="s">
        <v>710</v>
      </c>
      <c r="C293"/>
      <c r="D293"/>
      <c r="E293"/>
      <c r="F293"/>
      <c r="G293"/>
      <c r="H293"/>
      <c r="I293"/>
      <c r="J293"/>
      <c r="K293"/>
      <c r="L293"/>
      <c r="M293"/>
      <c r="N293"/>
      <c r="O293"/>
      <c r="P293"/>
      <c r="Q293"/>
      <c r="R293"/>
      <c r="S293"/>
      <c r="T293"/>
      <c r="U293"/>
    </row>
    <row r="294" spans="1:21" x14ac:dyDescent="0.3">
      <c r="A294" s="301"/>
      <c r="B294" s="136" t="s">
        <v>711</v>
      </c>
      <c r="C294"/>
      <c r="D294"/>
      <c r="E294"/>
      <c r="F294"/>
      <c r="G294"/>
      <c r="H294"/>
      <c r="I294"/>
      <c r="J294"/>
      <c r="K294"/>
      <c r="L294"/>
      <c r="M294"/>
      <c r="N294"/>
      <c r="O294"/>
      <c r="P294"/>
      <c r="Q294"/>
      <c r="R294"/>
      <c r="S294"/>
      <c r="T294"/>
      <c r="U294"/>
    </row>
    <row r="295" spans="1:21" x14ac:dyDescent="0.3">
      <c r="A295" s="301"/>
      <c r="B295" s="136" t="s">
        <v>712</v>
      </c>
      <c r="C295"/>
      <c r="D295"/>
      <c r="E295"/>
      <c r="F295"/>
      <c r="G295"/>
      <c r="H295"/>
      <c r="I295"/>
      <c r="J295"/>
      <c r="K295"/>
      <c r="L295"/>
      <c r="M295"/>
      <c r="N295"/>
      <c r="O295"/>
      <c r="P295"/>
      <c r="Q295"/>
      <c r="R295"/>
      <c r="S295"/>
      <c r="T295"/>
      <c r="U295"/>
    </row>
    <row r="296" spans="1:21" x14ac:dyDescent="0.3">
      <c r="A296" s="301"/>
      <c r="B296" s="136" t="s">
        <v>1276</v>
      </c>
      <c r="C296"/>
      <c r="D296"/>
      <c r="E296"/>
      <c r="F296"/>
      <c r="G296"/>
      <c r="H296"/>
      <c r="I296"/>
      <c r="J296"/>
      <c r="K296"/>
      <c r="L296"/>
      <c r="M296"/>
      <c r="N296"/>
      <c r="O296"/>
      <c r="P296"/>
      <c r="Q296"/>
      <c r="R296"/>
      <c r="S296"/>
      <c r="T296"/>
      <c r="U296"/>
    </row>
    <row r="297" spans="1:21" x14ac:dyDescent="0.3">
      <c r="A297" s="301"/>
      <c r="C297"/>
      <c r="D297"/>
      <c r="E297"/>
      <c r="F297"/>
      <c r="G297"/>
      <c r="H297"/>
      <c r="I297"/>
      <c r="J297"/>
      <c r="K297"/>
      <c r="L297"/>
      <c r="M297"/>
      <c r="N297"/>
      <c r="O297"/>
      <c r="P297"/>
      <c r="Q297"/>
      <c r="R297"/>
      <c r="S297"/>
      <c r="T297"/>
      <c r="U297"/>
    </row>
    <row r="298" spans="1:21" ht="17.25" thickBot="1" x14ac:dyDescent="0.35">
      <c r="A298" s="301"/>
      <c r="B298" s="8" t="s">
        <v>1278</v>
      </c>
      <c r="C298"/>
      <c r="D298"/>
      <c r="E298"/>
      <c r="F298"/>
      <c r="G298"/>
      <c r="H298"/>
      <c r="I298"/>
      <c r="J298"/>
      <c r="K298" s="303" t="s">
        <v>659</v>
      </c>
      <c r="L298"/>
      <c r="M298"/>
      <c r="N298"/>
      <c r="O298"/>
      <c r="P298"/>
      <c r="Q298"/>
      <c r="R298"/>
      <c r="S298"/>
      <c r="T298"/>
      <c r="U298"/>
    </row>
    <row r="299" spans="1:21" ht="17.25" thickBot="1" x14ac:dyDescent="0.35">
      <c r="A299" s="301"/>
      <c r="B299" s="440" t="s">
        <v>660</v>
      </c>
      <c r="C299" s="522" t="s">
        <v>661</v>
      </c>
      <c r="D299" s="523"/>
      <c r="E299" s="524"/>
      <c r="F299" s="522" t="s">
        <v>713</v>
      </c>
      <c r="G299" s="523"/>
      <c r="H299" s="524"/>
      <c r="I299" s="522" t="s">
        <v>663</v>
      </c>
      <c r="J299" s="523"/>
      <c r="K299" s="524"/>
      <c r="L299"/>
      <c r="M299"/>
      <c r="N299"/>
      <c r="O299"/>
      <c r="P299"/>
      <c r="Q299"/>
      <c r="R299"/>
      <c r="S299"/>
      <c r="T299"/>
      <c r="U299"/>
    </row>
    <row r="300" spans="1:21" ht="17.25" thickBot="1" x14ac:dyDescent="0.35">
      <c r="A300" s="301"/>
      <c r="B300" s="441"/>
      <c r="C300" s="164" t="s">
        <v>17</v>
      </c>
      <c r="D300" s="164" t="s">
        <v>18</v>
      </c>
      <c r="E300" s="164" t="s">
        <v>19</v>
      </c>
      <c r="F300" s="164" t="s">
        <v>17</v>
      </c>
      <c r="G300" s="164" t="s">
        <v>18</v>
      </c>
      <c r="H300" s="164" t="s">
        <v>19</v>
      </c>
      <c r="I300" s="164" t="s">
        <v>17</v>
      </c>
      <c r="J300" s="164" t="s">
        <v>18</v>
      </c>
      <c r="K300" s="164" t="s">
        <v>19</v>
      </c>
      <c r="L300"/>
      <c r="M300"/>
      <c r="N300"/>
      <c r="O300"/>
      <c r="P300"/>
      <c r="Q300"/>
      <c r="R300"/>
      <c r="S300"/>
      <c r="T300"/>
      <c r="U300"/>
    </row>
    <row r="301" spans="1:21" ht="17.25" thickBot="1" x14ac:dyDescent="0.35">
      <c r="A301" s="301"/>
      <c r="B301" s="298" t="s">
        <v>664</v>
      </c>
      <c r="C301" s="313">
        <v>1206</v>
      </c>
      <c r="D301" s="313">
        <v>1338</v>
      </c>
      <c r="E301" s="313">
        <v>1060</v>
      </c>
      <c r="F301" s="260">
        <v>1243</v>
      </c>
      <c r="G301" s="260">
        <v>1357</v>
      </c>
      <c r="H301" s="260">
        <v>1072</v>
      </c>
      <c r="I301" s="260">
        <v>1074</v>
      </c>
      <c r="J301" s="260">
        <v>1179</v>
      </c>
      <c r="K301" s="260">
        <v>1037</v>
      </c>
      <c r="L301"/>
      <c r="M301"/>
      <c r="N301"/>
      <c r="O301"/>
      <c r="P301"/>
      <c r="Q301"/>
      <c r="R301"/>
      <c r="S301"/>
      <c r="T301"/>
      <c r="U301"/>
    </row>
    <row r="302" spans="1:21" ht="17.25" thickBot="1" x14ac:dyDescent="0.35">
      <c r="A302" s="301"/>
      <c r="B302" s="299" t="s">
        <v>306</v>
      </c>
      <c r="C302" s="305">
        <v>820</v>
      </c>
      <c r="D302" s="305">
        <v>911</v>
      </c>
      <c r="E302" s="305">
        <v>725</v>
      </c>
      <c r="F302" s="210">
        <v>868</v>
      </c>
      <c r="G302" s="171">
        <v>948</v>
      </c>
      <c r="H302" s="171">
        <v>768</v>
      </c>
      <c r="I302" s="210">
        <v>618</v>
      </c>
      <c r="J302" s="171">
        <v>643</v>
      </c>
      <c r="K302" s="171">
        <v>606</v>
      </c>
      <c r="L302"/>
      <c r="M302"/>
      <c r="N302"/>
      <c r="O302"/>
      <c r="P302"/>
      <c r="Q302"/>
      <c r="R302"/>
      <c r="S302"/>
      <c r="T302"/>
      <c r="U302"/>
    </row>
    <row r="303" spans="1:21" ht="17.25" thickBot="1" x14ac:dyDescent="0.35">
      <c r="A303" s="301"/>
      <c r="B303" s="299" t="s">
        <v>665</v>
      </c>
      <c r="C303" s="305">
        <v>958</v>
      </c>
      <c r="D303" s="314">
        <v>1060</v>
      </c>
      <c r="E303" s="305">
        <v>768</v>
      </c>
      <c r="F303" s="210">
        <v>995</v>
      </c>
      <c r="G303" s="255">
        <v>1078</v>
      </c>
      <c r="H303" s="171">
        <v>811</v>
      </c>
      <c r="I303" s="210">
        <v>678</v>
      </c>
      <c r="J303" s="171">
        <v>800</v>
      </c>
      <c r="K303" s="171">
        <v>610</v>
      </c>
      <c r="L303"/>
      <c r="M303"/>
      <c r="N303"/>
      <c r="O303"/>
      <c r="P303"/>
      <c r="Q303"/>
      <c r="R303"/>
      <c r="S303"/>
      <c r="T303"/>
      <c r="U303"/>
    </row>
    <row r="304" spans="1:21" ht="17.25" thickBot="1" x14ac:dyDescent="0.35">
      <c r="A304" s="301"/>
      <c r="B304" s="299" t="s">
        <v>666</v>
      </c>
      <c r="C304" s="305">
        <v>928</v>
      </c>
      <c r="D304" s="314">
        <v>1024</v>
      </c>
      <c r="E304" s="305">
        <v>786</v>
      </c>
      <c r="F304" s="210">
        <v>963</v>
      </c>
      <c r="G304" s="255">
        <v>1039</v>
      </c>
      <c r="H304" s="171">
        <v>827</v>
      </c>
      <c r="I304" s="210">
        <v>735</v>
      </c>
      <c r="J304" s="171">
        <v>873</v>
      </c>
      <c r="K304" s="171">
        <v>661</v>
      </c>
      <c r="L304"/>
      <c r="M304"/>
      <c r="N304"/>
      <c r="O304"/>
      <c r="P304"/>
      <c r="Q304"/>
      <c r="R304"/>
      <c r="S304"/>
      <c r="T304"/>
      <c r="U304"/>
    </row>
    <row r="305" spans="1:21" ht="17.25" thickBot="1" x14ac:dyDescent="0.35">
      <c r="A305" s="301"/>
      <c r="B305" s="299" t="s">
        <v>667</v>
      </c>
      <c r="C305" s="314">
        <v>1110</v>
      </c>
      <c r="D305" s="314">
        <v>1239</v>
      </c>
      <c r="E305" s="305">
        <v>890</v>
      </c>
      <c r="F305" s="261">
        <v>1144</v>
      </c>
      <c r="G305" s="255">
        <v>1257</v>
      </c>
      <c r="H305" s="171">
        <v>914</v>
      </c>
      <c r="I305" s="210">
        <v>859</v>
      </c>
      <c r="J305" s="171">
        <v>967</v>
      </c>
      <c r="K305" s="171">
        <v>808</v>
      </c>
      <c r="L305"/>
      <c r="M305"/>
      <c r="N305"/>
      <c r="O305"/>
      <c r="P305"/>
      <c r="Q305"/>
      <c r="R305"/>
      <c r="S305"/>
      <c r="T305"/>
      <c r="U305"/>
    </row>
    <row r="306" spans="1:21" ht="17.25" thickBot="1" x14ac:dyDescent="0.35">
      <c r="A306" s="301"/>
      <c r="B306" s="299" t="s">
        <v>610</v>
      </c>
      <c r="C306" s="314">
        <v>1117</v>
      </c>
      <c r="D306" s="314">
        <v>1289</v>
      </c>
      <c r="E306" s="305">
        <v>995</v>
      </c>
      <c r="F306" s="261">
        <v>1158</v>
      </c>
      <c r="G306" s="255">
        <v>1311</v>
      </c>
      <c r="H306" s="255">
        <v>1024</v>
      </c>
      <c r="I306" s="210">
        <v>934</v>
      </c>
      <c r="J306" s="255">
        <v>1040</v>
      </c>
      <c r="K306" s="171">
        <v>911</v>
      </c>
      <c r="L306"/>
      <c r="M306"/>
      <c r="N306"/>
      <c r="O306"/>
      <c r="P306"/>
      <c r="Q306"/>
      <c r="R306"/>
      <c r="S306"/>
      <c r="T306"/>
      <c r="U306"/>
    </row>
    <row r="307" spans="1:21" ht="17.25" thickBot="1" x14ac:dyDescent="0.35">
      <c r="A307" s="301"/>
      <c r="B307" s="299" t="s">
        <v>611</v>
      </c>
      <c r="C307" s="314">
        <v>1136</v>
      </c>
      <c r="D307" s="314">
        <v>1312</v>
      </c>
      <c r="E307" s="314">
        <v>1003</v>
      </c>
      <c r="F307" s="261">
        <v>1186</v>
      </c>
      <c r="G307" s="255">
        <v>1337</v>
      </c>
      <c r="H307" s="255">
        <v>1025</v>
      </c>
      <c r="I307" s="210">
        <v>969</v>
      </c>
      <c r="J307" s="255">
        <v>1016</v>
      </c>
      <c r="K307" s="171">
        <v>961</v>
      </c>
      <c r="L307"/>
      <c r="M307"/>
      <c r="N307"/>
      <c r="O307"/>
      <c r="P307"/>
      <c r="Q307"/>
      <c r="R307"/>
      <c r="S307"/>
      <c r="T307"/>
      <c r="U307"/>
    </row>
    <row r="308" spans="1:21" ht="17.25" thickBot="1" x14ac:dyDescent="0.35">
      <c r="A308" s="301"/>
      <c r="B308" s="299" t="s">
        <v>311</v>
      </c>
      <c r="C308" s="314">
        <v>1209</v>
      </c>
      <c r="D308" s="314">
        <v>1378</v>
      </c>
      <c r="E308" s="314">
        <v>1142</v>
      </c>
      <c r="F308" s="261">
        <v>1322</v>
      </c>
      <c r="G308" s="255">
        <v>1552</v>
      </c>
      <c r="H308" s="255">
        <v>1163</v>
      </c>
      <c r="I308" s="261">
        <v>1115</v>
      </c>
      <c r="J308" s="255">
        <v>1052</v>
      </c>
      <c r="K308" s="255">
        <v>1130</v>
      </c>
      <c r="L308"/>
      <c r="M308"/>
      <c r="N308"/>
      <c r="O308"/>
      <c r="P308"/>
      <c r="Q308"/>
      <c r="R308"/>
      <c r="S308"/>
      <c r="T308"/>
      <c r="U308"/>
    </row>
    <row r="309" spans="1:21" ht="17.25" thickBot="1" x14ac:dyDescent="0.35">
      <c r="A309" s="301"/>
      <c r="B309" s="299" t="s">
        <v>668</v>
      </c>
      <c r="C309" s="314">
        <v>1281</v>
      </c>
      <c r="D309" s="314">
        <v>1573</v>
      </c>
      <c r="E309" s="314">
        <v>1121</v>
      </c>
      <c r="F309" s="261">
        <v>1436</v>
      </c>
      <c r="G309" s="255">
        <v>1688</v>
      </c>
      <c r="H309" s="255">
        <v>1213</v>
      </c>
      <c r="I309" s="261">
        <v>1068</v>
      </c>
      <c r="J309" s="255">
        <v>1191</v>
      </c>
      <c r="K309" s="255">
        <v>1039</v>
      </c>
      <c r="L309"/>
      <c r="M309"/>
      <c r="N309"/>
      <c r="O309"/>
      <c r="P309"/>
      <c r="Q309"/>
      <c r="R309"/>
      <c r="S309"/>
      <c r="T309"/>
      <c r="U309"/>
    </row>
    <row r="310" spans="1:21" ht="17.25" thickBot="1" x14ac:dyDescent="0.35">
      <c r="A310" s="301"/>
      <c r="B310" s="299" t="s">
        <v>669</v>
      </c>
      <c r="C310" s="314">
        <v>1690</v>
      </c>
      <c r="D310" s="314">
        <v>2033</v>
      </c>
      <c r="E310" s="314">
        <v>1415</v>
      </c>
      <c r="F310" s="261">
        <v>1943</v>
      </c>
      <c r="G310" s="255">
        <v>2207</v>
      </c>
      <c r="H310" s="255">
        <v>1589</v>
      </c>
      <c r="I310" s="261">
        <v>1310</v>
      </c>
      <c r="J310" s="255">
        <v>1441</v>
      </c>
      <c r="K310" s="255">
        <v>1266</v>
      </c>
      <c r="L310"/>
      <c r="M310"/>
      <c r="N310"/>
      <c r="O310"/>
      <c r="P310"/>
      <c r="Q310"/>
      <c r="R310"/>
      <c r="S310"/>
      <c r="T310"/>
      <c r="U310"/>
    </row>
    <row r="311" spans="1:21" ht="17.25" thickBot="1" x14ac:dyDescent="0.35">
      <c r="A311" s="301"/>
      <c r="B311" s="299" t="s">
        <v>670</v>
      </c>
      <c r="C311" s="314">
        <v>1807</v>
      </c>
      <c r="D311" s="314">
        <v>1984</v>
      </c>
      <c r="E311" s="314">
        <v>1585</v>
      </c>
      <c r="F311" s="261">
        <v>2431</v>
      </c>
      <c r="G311" s="255">
        <v>2755</v>
      </c>
      <c r="H311" s="255">
        <v>1900</v>
      </c>
      <c r="I311" s="261">
        <v>1624</v>
      </c>
      <c r="J311" s="255">
        <v>1723</v>
      </c>
      <c r="K311" s="255">
        <v>1510</v>
      </c>
      <c r="L311"/>
      <c r="M311"/>
      <c r="N311"/>
      <c r="O311"/>
      <c r="P311"/>
      <c r="Q311"/>
      <c r="R311"/>
      <c r="S311"/>
      <c r="T311"/>
      <c r="U311"/>
    </row>
    <row r="312" spans="1:21" x14ac:dyDescent="0.3">
      <c r="A312" s="301"/>
      <c r="B312" s="321" t="s">
        <v>1123</v>
      </c>
      <c r="C312"/>
      <c r="D312"/>
      <c r="E312"/>
      <c r="F312"/>
      <c r="G312"/>
      <c r="H312"/>
      <c r="I312"/>
      <c r="J312"/>
      <c r="K312"/>
      <c r="L312"/>
      <c r="M312"/>
      <c r="N312"/>
      <c r="O312"/>
      <c r="P312"/>
      <c r="Q312"/>
      <c r="R312"/>
      <c r="S312"/>
      <c r="T312"/>
      <c r="U312"/>
    </row>
    <row r="313" spans="1:21" x14ac:dyDescent="0.3">
      <c r="A313" s="301"/>
      <c r="C313"/>
      <c r="D313"/>
      <c r="E313"/>
      <c r="F313"/>
      <c r="G313"/>
      <c r="H313"/>
      <c r="I313"/>
      <c r="J313"/>
      <c r="K313"/>
      <c r="L313"/>
      <c r="M313"/>
      <c r="N313"/>
      <c r="O313"/>
      <c r="P313"/>
      <c r="Q313"/>
      <c r="R313"/>
      <c r="S313"/>
      <c r="T313"/>
      <c r="U313"/>
    </row>
    <row r="314" spans="1:21" ht="17.25" thickBot="1" x14ac:dyDescent="0.35">
      <c r="A314" s="301"/>
      <c r="B314" s="8" t="s">
        <v>1279</v>
      </c>
      <c r="C314"/>
      <c r="D314"/>
      <c r="E314"/>
      <c r="F314"/>
      <c r="G314"/>
      <c r="H314"/>
      <c r="I314"/>
      <c r="J314"/>
      <c r="K314" s="303" t="s">
        <v>659</v>
      </c>
      <c r="L314"/>
      <c r="M314"/>
      <c r="N314"/>
      <c r="O314"/>
      <c r="P314"/>
      <c r="Q314"/>
      <c r="R314"/>
      <c r="S314"/>
      <c r="T314"/>
      <c r="U314"/>
    </row>
    <row r="315" spans="1:21" ht="17.25" thickBot="1" x14ac:dyDescent="0.35">
      <c r="A315" s="301"/>
      <c r="B315" s="440" t="s">
        <v>671</v>
      </c>
      <c r="C315" s="522" t="s">
        <v>661</v>
      </c>
      <c r="D315" s="523"/>
      <c r="E315" s="524"/>
      <c r="F315" s="522" t="s">
        <v>662</v>
      </c>
      <c r="G315" s="523"/>
      <c r="H315" s="524"/>
      <c r="I315" s="522" t="s">
        <v>663</v>
      </c>
      <c r="J315" s="523"/>
      <c r="K315" s="523"/>
      <c r="L315"/>
      <c r="N315"/>
      <c r="O315"/>
      <c r="P315"/>
      <c r="Q315"/>
      <c r="R315"/>
      <c r="S315"/>
      <c r="T315"/>
      <c r="U315"/>
    </row>
    <row r="316" spans="1:21" ht="17.25" thickBot="1" x14ac:dyDescent="0.35">
      <c r="A316" s="301"/>
      <c r="B316" s="441"/>
      <c r="C316" s="164" t="s">
        <v>17</v>
      </c>
      <c r="D316" s="164" t="s">
        <v>18</v>
      </c>
      <c r="E316" s="164" t="s">
        <v>19</v>
      </c>
      <c r="F316" s="164" t="s">
        <v>17</v>
      </c>
      <c r="G316" s="164" t="s">
        <v>18</v>
      </c>
      <c r="H316" s="164" t="s">
        <v>19</v>
      </c>
      <c r="I316" s="164" t="s">
        <v>17</v>
      </c>
      <c r="J316" s="164" t="s">
        <v>18</v>
      </c>
      <c r="K316" s="164" t="s">
        <v>19</v>
      </c>
      <c r="L316" s="208"/>
      <c r="M316"/>
      <c r="N316"/>
      <c r="O316"/>
      <c r="P316"/>
      <c r="Q316"/>
      <c r="R316"/>
      <c r="S316"/>
      <c r="T316"/>
      <c r="U316"/>
    </row>
    <row r="317" spans="1:21" ht="17.25" thickBot="1" x14ac:dyDescent="0.35">
      <c r="A317" s="301"/>
      <c r="B317" s="262" t="s">
        <v>664</v>
      </c>
      <c r="C317" s="263">
        <v>1206</v>
      </c>
      <c r="D317" s="263">
        <v>1338</v>
      </c>
      <c r="E317" s="263">
        <v>1060</v>
      </c>
      <c r="F317" s="260">
        <v>1243</v>
      </c>
      <c r="G317" s="260">
        <v>1357</v>
      </c>
      <c r="H317" s="260">
        <v>1072</v>
      </c>
      <c r="I317" s="260">
        <v>1074</v>
      </c>
      <c r="J317" s="260">
        <v>1179</v>
      </c>
      <c r="K317" s="260">
        <v>1037</v>
      </c>
      <c r="L317" s="208"/>
      <c r="M317"/>
      <c r="N317"/>
      <c r="O317"/>
      <c r="P317"/>
      <c r="Q317"/>
      <c r="R317"/>
      <c r="S317"/>
      <c r="T317"/>
      <c r="U317"/>
    </row>
    <row r="318" spans="1:21" ht="17.25" thickBot="1" x14ac:dyDescent="0.35">
      <c r="A318" s="301"/>
      <c r="B318" s="302" t="s">
        <v>714</v>
      </c>
      <c r="C318" s="261">
        <v>2515</v>
      </c>
      <c r="D318" s="261">
        <v>2838</v>
      </c>
      <c r="E318" s="261">
        <v>1967</v>
      </c>
      <c r="F318" s="261">
        <v>2687</v>
      </c>
      <c r="G318" s="261">
        <v>2944</v>
      </c>
      <c r="H318" s="261">
        <v>2126</v>
      </c>
      <c r="I318" s="261">
        <v>1873</v>
      </c>
      <c r="J318" s="255">
        <v>2160</v>
      </c>
      <c r="K318" s="255">
        <v>1683</v>
      </c>
      <c r="L318" s="208"/>
      <c r="M318"/>
      <c r="N318"/>
      <c r="O318"/>
      <c r="P318"/>
      <c r="Q318"/>
      <c r="R318"/>
      <c r="S318"/>
      <c r="T318"/>
      <c r="U318"/>
    </row>
    <row r="319" spans="1:21" ht="17.25" thickBot="1" x14ac:dyDescent="0.35">
      <c r="A319" s="301"/>
      <c r="B319" s="302" t="s">
        <v>673</v>
      </c>
      <c r="C319" s="261">
        <v>1506</v>
      </c>
      <c r="D319" s="261">
        <v>1821</v>
      </c>
      <c r="E319" s="261">
        <v>1314</v>
      </c>
      <c r="F319" s="261">
        <v>1813</v>
      </c>
      <c r="G319" s="261">
        <v>2047</v>
      </c>
      <c r="H319" s="261">
        <v>1533</v>
      </c>
      <c r="I319" s="261">
        <v>1234</v>
      </c>
      <c r="J319" s="255">
        <v>1352</v>
      </c>
      <c r="K319" s="255">
        <v>1199</v>
      </c>
      <c r="L319" s="208"/>
      <c r="M319"/>
      <c r="N319"/>
      <c r="O319"/>
      <c r="P319"/>
      <c r="Q319"/>
      <c r="R319"/>
      <c r="S319"/>
      <c r="T319"/>
      <c r="U319"/>
    </row>
    <row r="320" spans="1:21" ht="17.25" thickBot="1" x14ac:dyDescent="0.35">
      <c r="A320" s="301"/>
      <c r="B320" s="302" t="s">
        <v>674</v>
      </c>
      <c r="C320" s="261">
        <v>1289</v>
      </c>
      <c r="D320" s="261">
        <v>1476</v>
      </c>
      <c r="E320" s="261">
        <v>1127</v>
      </c>
      <c r="F320" s="261">
        <v>1377</v>
      </c>
      <c r="G320" s="261">
        <v>1520</v>
      </c>
      <c r="H320" s="261">
        <v>1194</v>
      </c>
      <c r="I320" s="261">
        <v>1049</v>
      </c>
      <c r="J320" s="255">
        <v>1141</v>
      </c>
      <c r="K320" s="255">
        <v>1026</v>
      </c>
      <c r="L320" s="208"/>
      <c r="M320"/>
      <c r="N320"/>
      <c r="O320"/>
      <c r="P320"/>
      <c r="Q320"/>
      <c r="R320"/>
      <c r="S320"/>
      <c r="T320"/>
      <c r="U320"/>
    </row>
    <row r="321" spans="1:21" ht="17.25" thickBot="1" x14ac:dyDescent="0.35">
      <c r="A321" s="301"/>
      <c r="B321" s="302" t="s">
        <v>675</v>
      </c>
      <c r="C321" s="261">
        <v>1013</v>
      </c>
      <c r="D321" s="261">
        <v>1112</v>
      </c>
      <c r="E321" s="210">
        <v>969</v>
      </c>
      <c r="F321" s="261">
        <v>1031</v>
      </c>
      <c r="G321" s="261">
        <v>1123</v>
      </c>
      <c r="H321" s="210">
        <v>982</v>
      </c>
      <c r="I321" s="210">
        <v>921</v>
      </c>
      <c r="J321" s="171">
        <v>914</v>
      </c>
      <c r="K321" s="171">
        <v>922</v>
      </c>
      <c r="L321" s="208"/>
      <c r="M321"/>
      <c r="N321"/>
      <c r="O321"/>
      <c r="P321"/>
      <c r="Q321"/>
      <c r="R321"/>
      <c r="S321"/>
      <c r="T321"/>
      <c r="U321"/>
    </row>
    <row r="322" spans="1:21" ht="17.25" thickBot="1" x14ac:dyDescent="0.35">
      <c r="A322" s="301"/>
      <c r="B322" s="302" t="s">
        <v>715</v>
      </c>
      <c r="C322" s="210">
        <v>833</v>
      </c>
      <c r="D322" s="210">
        <v>945</v>
      </c>
      <c r="E322" s="210">
        <v>770</v>
      </c>
      <c r="F322" s="210">
        <v>858</v>
      </c>
      <c r="G322" s="210">
        <v>962</v>
      </c>
      <c r="H322" s="210">
        <v>797</v>
      </c>
      <c r="I322" s="210">
        <v>739</v>
      </c>
      <c r="J322" s="171">
        <v>872</v>
      </c>
      <c r="K322" s="171">
        <v>675</v>
      </c>
      <c r="L322" s="208"/>
      <c r="M322"/>
      <c r="N322"/>
      <c r="O322"/>
      <c r="P322"/>
      <c r="Q322"/>
      <c r="R322"/>
      <c r="S322"/>
      <c r="T322"/>
      <c r="U322"/>
    </row>
    <row r="323" spans="1:21" ht="17.25" thickBot="1" x14ac:dyDescent="0.35">
      <c r="A323" s="301"/>
      <c r="B323" s="302" t="s">
        <v>716</v>
      </c>
      <c r="C323" s="210">
        <v>840</v>
      </c>
      <c r="D323" s="210">
        <v>877</v>
      </c>
      <c r="E323" s="210">
        <v>779</v>
      </c>
      <c r="F323" s="210">
        <v>856</v>
      </c>
      <c r="G323" s="210">
        <v>893</v>
      </c>
      <c r="H323" s="210">
        <v>793</v>
      </c>
      <c r="I323" s="210">
        <v>663</v>
      </c>
      <c r="J323" s="171">
        <v>683</v>
      </c>
      <c r="K323" s="171">
        <v>631</v>
      </c>
      <c r="L323" s="208"/>
      <c r="M323"/>
      <c r="N323"/>
      <c r="O323"/>
      <c r="P323"/>
      <c r="Q323"/>
      <c r="R323"/>
      <c r="S323"/>
      <c r="T323"/>
      <c r="U323"/>
    </row>
    <row r="324" spans="1:21" ht="26.25" thickBot="1" x14ac:dyDescent="0.35">
      <c r="A324" s="301"/>
      <c r="B324" s="302" t="s">
        <v>717</v>
      </c>
      <c r="C324" s="261">
        <v>1109</v>
      </c>
      <c r="D324" s="261">
        <v>1167</v>
      </c>
      <c r="E324" s="210">
        <v>865</v>
      </c>
      <c r="F324" s="261">
        <v>1115</v>
      </c>
      <c r="G324" s="261">
        <v>1175</v>
      </c>
      <c r="H324" s="210">
        <v>867</v>
      </c>
      <c r="I324" s="210">
        <v>824</v>
      </c>
      <c r="J324" s="171">
        <v>835</v>
      </c>
      <c r="K324" s="171">
        <v>730</v>
      </c>
      <c r="L324" s="208"/>
      <c r="M324"/>
      <c r="N324"/>
      <c r="O324"/>
      <c r="P324"/>
      <c r="Q324"/>
      <c r="R324"/>
      <c r="S324"/>
      <c r="T324"/>
      <c r="U324"/>
    </row>
    <row r="325" spans="1:21" ht="17.25" thickBot="1" x14ac:dyDescent="0.35">
      <c r="A325" s="301"/>
      <c r="B325" s="302" t="s">
        <v>679</v>
      </c>
      <c r="C325" s="261">
        <v>1036</v>
      </c>
      <c r="D325" s="261">
        <v>1091</v>
      </c>
      <c r="E325" s="210">
        <v>861</v>
      </c>
      <c r="F325" s="261">
        <v>1040</v>
      </c>
      <c r="G325" s="261">
        <v>1097</v>
      </c>
      <c r="H325" s="210">
        <v>862</v>
      </c>
      <c r="I325" s="210">
        <v>891</v>
      </c>
      <c r="J325" s="171">
        <v>903</v>
      </c>
      <c r="K325" s="171">
        <v>603</v>
      </c>
      <c r="L325" s="208"/>
      <c r="M325"/>
      <c r="N325"/>
      <c r="O325"/>
      <c r="P325"/>
      <c r="Q325"/>
      <c r="R325"/>
      <c r="S325"/>
      <c r="T325"/>
      <c r="U325"/>
    </row>
    <row r="326" spans="1:21" ht="17.25" thickBot="1" x14ac:dyDescent="0.35">
      <c r="A326" s="301"/>
      <c r="B326" s="302" t="s">
        <v>680</v>
      </c>
      <c r="C326" s="210">
        <v>700</v>
      </c>
      <c r="D326" s="210">
        <v>791</v>
      </c>
      <c r="E326" s="210">
        <v>627</v>
      </c>
      <c r="F326" s="210">
        <v>755</v>
      </c>
      <c r="G326" s="210">
        <v>820</v>
      </c>
      <c r="H326" s="210">
        <v>678</v>
      </c>
      <c r="I326" s="210">
        <v>587</v>
      </c>
      <c r="J326" s="171">
        <v>659</v>
      </c>
      <c r="K326" s="171">
        <v>563</v>
      </c>
      <c r="L326" s="208"/>
      <c r="M326"/>
      <c r="N326"/>
      <c r="O326"/>
      <c r="P326"/>
      <c r="Q326"/>
      <c r="R326"/>
      <c r="S326"/>
      <c r="T326"/>
      <c r="U326"/>
    </row>
    <row r="327" spans="1:21" x14ac:dyDescent="0.3">
      <c r="A327" s="301"/>
      <c r="B327" s="321" t="s">
        <v>1123</v>
      </c>
      <c r="C327"/>
      <c r="D327"/>
      <c r="E327"/>
      <c r="F327"/>
      <c r="G327"/>
      <c r="H327"/>
      <c r="I327"/>
      <c r="J327"/>
      <c r="K327"/>
      <c r="L327"/>
      <c r="M327"/>
      <c r="N327"/>
      <c r="O327"/>
      <c r="P327"/>
      <c r="Q327"/>
      <c r="R327"/>
      <c r="S327"/>
      <c r="T327"/>
      <c r="U327"/>
    </row>
    <row r="328" spans="1:21" x14ac:dyDescent="0.3">
      <c r="A328" s="301"/>
      <c r="B328" s="8"/>
      <c r="C328"/>
      <c r="D328"/>
      <c r="E328"/>
      <c r="F328"/>
      <c r="G328"/>
      <c r="H328"/>
      <c r="I328"/>
      <c r="J328"/>
      <c r="K328"/>
      <c r="L328"/>
      <c r="M328"/>
      <c r="N328"/>
      <c r="O328"/>
      <c r="P328"/>
      <c r="Q328"/>
      <c r="R328"/>
      <c r="S328"/>
      <c r="T328"/>
      <c r="U328"/>
    </row>
    <row r="329" spans="1:21" ht="17.25" thickBot="1" x14ac:dyDescent="0.35">
      <c r="A329" s="301"/>
      <c r="B329" s="8" t="s">
        <v>718</v>
      </c>
      <c r="C329"/>
      <c r="D329"/>
      <c r="E329"/>
      <c r="F329"/>
      <c r="G329"/>
      <c r="H329"/>
      <c r="I329"/>
      <c r="J329"/>
      <c r="K329"/>
      <c r="L329"/>
      <c r="M329"/>
      <c r="N329"/>
      <c r="O329"/>
      <c r="P329"/>
      <c r="Q329"/>
      <c r="R329"/>
      <c r="S329"/>
      <c r="T329"/>
      <c r="U329"/>
    </row>
    <row r="330" spans="1:21" ht="17.25" thickBot="1" x14ac:dyDescent="0.35">
      <c r="A330" s="301"/>
      <c r="B330" s="266" t="s">
        <v>270</v>
      </c>
      <c r="C330" s="26" t="s">
        <v>1126</v>
      </c>
      <c r="D330" s="26" t="s">
        <v>1127</v>
      </c>
      <c r="E330" s="26" t="s">
        <v>1128</v>
      </c>
      <c r="F330" s="281" t="s">
        <v>1129</v>
      </c>
      <c r="G330"/>
      <c r="H330"/>
      <c r="I330"/>
      <c r="J330"/>
      <c r="K330"/>
      <c r="L330"/>
      <c r="M330"/>
      <c r="N330"/>
      <c r="O330"/>
      <c r="P330"/>
      <c r="Q330"/>
      <c r="R330"/>
      <c r="S330"/>
      <c r="T330"/>
      <c r="U330"/>
    </row>
    <row r="331" spans="1:21" ht="17.25" thickBot="1" x14ac:dyDescent="0.35">
      <c r="A331" s="301"/>
      <c r="B331" s="283" t="s">
        <v>277</v>
      </c>
      <c r="C331" s="162">
        <v>9.1199999999999992</v>
      </c>
      <c r="D331" s="162">
        <v>9.1300000000000008</v>
      </c>
      <c r="E331" s="162">
        <v>9.14</v>
      </c>
      <c r="F331" s="168">
        <v>9.17</v>
      </c>
      <c r="G331"/>
      <c r="H331"/>
      <c r="I331"/>
      <c r="J331"/>
      <c r="K331"/>
      <c r="L331"/>
      <c r="M331"/>
      <c r="N331"/>
      <c r="O331"/>
      <c r="P331"/>
      <c r="Q331"/>
      <c r="R331"/>
      <c r="S331"/>
      <c r="T331"/>
      <c r="U331"/>
    </row>
    <row r="332" spans="1:21" ht="17.25" thickBot="1" x14ac:dyDescent="0.35">
      <c r="A332" s="301"/>
      <c r="B332" s="283" t="s">
        <v>278</v>
      </c>
      <c r="C332" s="162">
        <v>6.42</v>
      </c>
      <c r="D332" s="162">
        <v>6.41</v>
      </c>
      <c r="E332" s="162">
        <v>6.52</v>
      </c>
      <c r="F332" s="168">
        <v>6.65</v>
      </c>
      <c r="G332"/>
      <c r="H332"/>
      <c r="I332"/>
      <c r="J332"/>
      <c r="K332"/>
      <c r="L332"/>
      <c r="M332"/>
      <c r="N332"/>
      <c r="O332"/>
      <c r="P332"/>
      <c r="Q332"/>
      <c r="R332"/>
      <c r="S332"/>
      <c r="T332"/>
      <c r="U332"/>
    </row>
    <row r="333" spans="1:21" ht="17.25" thickBot="1" x14ac:dyDescent="0.35">
      <c r="A333" s="301"/>
      <c r="B333" s="283" t="s">
        <v>279</v>
      </c>
      <c r="C333" s="162">
        <v>6.42</v>
      </c>
      <c r="D333" s="162">
        <v>6.49</v>
      </c>
      <c r="E333" s="162">
        <v>6.63</v>
      </c>
      <c r="F333" s="168">
        <v>6.68</v>
      </c>
      <c r="G333"/>
      <c r="H333"/>
      <c r="I333"/>
      <c r="J333"/>
      <c r="K333"/>
      <c r="L333"/>
      <c r="M333"/>
      <c r="N333"/>
      <c r="O333"/>
      <c r="P333"/>
      <c r="Q333"/>
      <c r="R333"/>
      <c r="S333"/>
      <c r="T333"/>
      <c r="U333"/>
    </row>
    <row r="334" spans="1:21" ht="17.25" thickBot="1" x14ac:dyDescent="0.35">
      <c r="A334" s="301"/>
      <c r="B334" s="283" t="s">
        <v>280</v>
      </c>
      <c r="C334" s="162">
        <v>6</v>
      </c>
      <c r="D334" s="162">
        <v>6.03</v>
      </c>
      <c r="E334" s="162">
        <v>6.16</v>
      </c>
      <c r="F334" s="168">
        <v>6.2</v>
      </c>
      <c r="G334"/>
      <c r="H334"/>
      <c r="I334"/>
      <c r="J334"/>
      <c r="K334"/>
      <c r="L334"/>
      <c r="M334"/>
      <c r="N334"/>
      <c r="O334"/>
      <c r="P334"/>
      <c r="Q334"/>
      <c r="R334"/>
      <c r="S334"/>
      <c r="T334"/>
      <c r="U334"/>
    </row>
    <row r="335" spans="1:21" ht="17.25" thickBot="1" x14ac:dyDescent="0.35">
      <c r="A335" s="301"/>
      <c r="B335" s="283" t="s">
        <v>281</v>
      </c>
      <c r="C335" s="162">
        <v>6.32</v>
      </c>
      <c r="D335" s="162">
        <v>6.39</v>
      </c>
      <c r="E335" s="162">
        <v>6.59</v>
      </c>
      <c r="F335" s="168">
        <v>6.61</v>
      </c>
      <c r="G335"/>
      <c r="H335"/>
      <c r="I335"/>
      <c r="J335"/>
      <c r="K335"/>
      <c r="L335"/>
      <c r="M335"/>
      <c r="N335"/>
      <c r="O335"/>
      <c r="P335"/>
      <c r="Q335"/>
      <c r="R335"/>
      <c r="S335"/>
      <c r="T335"/>
      <c r="U335"/>
    </row>
    <row r="336" spans="1:21" ht="17.25" thickBot="1" x14ac:dyDescent="0.35">
      <c r="A336" s="301"/>
      <c r="B336" s="283" t="s">
        <v>282</v>
      </c>
      <c r="C336" s="162">
        <v>5.88</v>
      </c>
      <c r="D336" s="162">
        <v>5.96</v>
      </c>
      <c r="E336" s="162">
        <v>5.97</v>
      </c>
      <c r="F336" s="168">
        <v>6.08</v>
      </c>
      <c r="G336"/>
      <c r="H336"/>
      <c r="I336"/>
      <c r="J336"/>
      <c r="K336"/>
      <c r="L336"/>
      <c r="M336"/>
      <c r="N336"/>
      <c r="O336"/>
      <c r="P336"/>
      <c r="Q336"/>
      <c r="R336"/>
      <c r="S336"/>
      <c r="T336"/>
      <c r="U336"/>
    </row>
    <row r="337" spans="1:21" ht="17.25" thickBot="1" x14ac:dyDescent="0.35">
      <c r="A337" s="301"/>
      <c r="B337" s="283" t="s">
        <v>283</v>
      </c>
      <c r="C337" s="162">
        <v>5.21</v>
      </c>
      <c r="D337" s="162">
        <v>5.24</v>
      </c>
      <c r="E337" s="162">
        <v>5.29</v>
      </c>
      <c r="F337" s="168">
        <v>5.38</v>
      </c>
      <c r="G337"/>
      <c r="H337"/>
      <c r="I337"/>
      <c r="J337"/>
      <c r="K337"/>
      <c r="L337"/>
      <c r="M337"/>
      <c r="N337"/>
      <c r="O337"/>
      <c r="P337"/>
      <c r="Q337"/>
      <c r="R337"/>
      <c r="S337"/>
      <c r="T337"/>
      <c r="U337"/>
    </row>
    <row r="338" spans="1:21" ht="17.25" thickBot="1" x14ac:dyDescent="0.35">
      <c r="A338" s="301"/>
      <c r="B338" s="283" t="s">
        <v>284</v>
      </c>
      <c r="C338" s="162">
        <v>6.42</v>
      </c>
      <c r="D338" s="162">
        <v>6.53</v>
      </c>
      <c r="E338" s="162">
        <v>6.59</v>
      </c>
      <c r="F338" s="168">
        <v>6.65</v>
      </c>
      <c r="G338"/>
      <c r="H338"/>
      <c r="I338"/>
      <c r="J338"/>
      <c r="K338"/>
      <c r="L338"/>
      <c r="M338"/>
      <c r="N338"/>
      <c r="O338"/>
      <c r="P338"/>
      <c r="Q338"/>
      <c r="R338"/>
      <c r="S338"/>
      <c r="T338"/>
      <c r="U338"/>
    </row>
    <row r="339" spans="1:21" ht="17.25" thickBot="1" x14ac:dyDescent="0.35">
      <c r="A339" s="301"/>
      <c r="B339" s="283" t="s">
        <v>374</v>
      </c>
      <c r="C339" s="162">
        <v>6.89</v>
      </c>
      <c r="D339" s="162">
        <v>6.96</v>
      </c>
      <c r="E339" s="162">
        <v>7.04</v>
      </c>
      <c r="F339" s="168">
        <v>7.09</v>
      </c>
      <c r="G339"/>
      <c r="H339"/>
      <c r="I339"/>
      <c r="J339"/>
      <c r="K339"/>
      <c r="L339"/>
      <c r="M339"/>
      <c r="N339"/>
      <c r="O339"/>
      <c r="P339"/>
      <c r="Q339"/>
      <c r="R339"/>
      <c r="S339"/>
      <c r="T339"/>
      <c r="U339"/>
    </row>
    <row r="340" spans="1:21" x14ac:dyDescent="0.3">
      <c r="A340" s="301"/>
      <c r="B340" s="291" t="s">
        <v>1125</v>
      </c>
      <c r="C340"/>
      <c r="D340"/>
      <c r="E340"/>
      <c r="F340"/>
      <c r="G340"/>
      <c r="H340"/>
      <c r="I340"/>
      <c r="J340"/>
      <c r="K340"/>
      <c r="L340"/>
      <c r="M340"/>
      <c r="N340"/>
      <c r="O340"/>
      <c r="P340"/>
      <c r="Q340"/>
      <c r="R340"/>
      <c r="S340"/>
      <c r="T340"/>
      <c r="U340"/>
    </row>
    <row r="341" spans="1:21" x14ac:dyDescent="0.3">
      <c r="A341" s="301"/>
      <c r="B341" s="136"/>
      <c r="C341"/>
      <c r="D341"/>
      <c r="E341"/>
      <c r="F341"/>
      <c r="G341"/>
      <c r="H341"/>
      <c r="I341"/>
      <c r="J341"/>
      <c r="K341"/>
      <c r="L341"/>
      <c r="M341"/>
      <c r="N341"/>
      <c r="O341"/>
      <c r="P341"/>
      <c r="Q341"/>
      <c r="R341"/>
      <c r="S341"/>
      <c r="T341"/>
      <c r="U341"/>
    </row>
    <row r="342" spans="1:21" ht="17.25" thickBot="1" x14ac:dyDescent="0.35">
      <c r="A342" s="301"/>
      <c r="B342" s="144" t="s">
        <v>719</v>
      </c>
      <c r="C342"/>
      <c r="D342"/>
      <c r="E342"/>
      <c r="F342"/>
      <c r="G342"/>
      <c r="H342"/>
      <c r="I342"/>
      <c r="J342"/>
      <c r="K342"/>
      <c r="L342"/>
      <c r="M342"/>
      <c r="N342"/>
      <c r="O342"/>
      <c r="P342"/>
      <c r="Q342"/>
      <c r="R342"/>
      <c r="S342"/>
      <c r="T342"/>
      <c r="U342"/>
    </row>
    <row r="343" spans="1:21" ht="17.25" thickBot="1" x14ac:dyDescent="0.35">
      <c r="A343" s="301"/>
      <c r="B343" s="266" t="s">
        <v>720</v>
      </c>
      <c r="C343" s="211" t="s">
        <v>1126</v>
      </c>
      <c r="D343" s="211" t="s">
        <v>1127</v>
      </c>
      <c r="E343" s="211" t="s">
        <v>1128</v>
      </c>
      <c r="F343" s="281" t="s">
        <v>1129</v>
      </c>
      <c r="G343"/>
      <c r="H343"/>
      <c r="I343"/>
      <c r="J343"/>
      <c r="K343"/>
      <c r="L343"/>
      <c r="M343"/>
      <c r="N343"/>
      <c r="O343"/>
      <c r="P343"/>
      <c r="Q343"/>
      <c r="R343"/>
      <c r="S343"/>
      <c r="T343"/>
      <c r="U343"/>
    </row>
    <row r="344" spans="1:21" ht="17.25" thickBot="1" x14ac:dyDescent="0.35">
      <c r="A344" s="301"/>
      <c r="B344" s="283" t="s">
        <v>721</v>
      </c>
      <c r="C344" s="162">
        <v>5.24</v>
      </c>
      <c r="D344" s="162">
        <v>5.25</v>
      </c>
      <c r="E344" s="162">
        <v>5.47</v>
      </c>
      <c r="F344" s="168">
        <v>5.56</v>
      </c>
      <c r="G344"/>
      <c r="H344"/>
      <c r="I344"/>
      <c r="J344"/>
      <c r="K344"/>
      <c r="L344"/>
      <c r="M344"/>
      <c r="N344"/>
      <c r="O344"/>
      <c r="P344"/>
      <c r="Q344"/>
      <c r="R344"/>
      <c r="S344"/>
      <c r="T344"/>
      <c r="U344"/>
    </row>
    <row r="345" spans="1:21" ht="17.25" thickBot="1" x14ac:dyDescent="0.35">
      <c r="A345" s="301"/>
      <c r="B345" s="283" t="s">
        <v>722</v>
      </c>
      <c r="C345" s="162">
        <v>6.99</v>
      </c>
      <c r="D345" s="162">
        <v>7.12</v>
      </c>
      <c r="E345" s="162">
        <v>7.14</v>
      </c>
      <c r="F345" s="168">
        <v>7.27</v>
      </c>
      <c r="G345"/>
      <c r="H345"/>
      <c r="I345"/>
      <c r="J345"/>
      <c r="K345"/>
      <c r="L345"/>
      <c r="M345"/>
      <c r="N345"/>
      <c r="O345"/>
      <c r="P345"/>
      <c r="Q345"/>
      <c r="R345"/>
      <c r="S345"/>
      <c r="T345"/>
      <c r="U345"/>
    </row>
    <row r="346" spans="1:21" ht="17.25" thickBot="1" x14ac:dyDescent="0.35">
      <c r="A346" s="301"/>
      <c r="B346" s="283" t="s">
        <v>723</v>
      </c>
      <c r="C346" s="162">
        <v>6.96</v>
      </c>
      <c r="D346" s="162">
        <v>7.03</v>
      </c>
      <c r="E346" s="162">
        <v>7.15</v>
      </c>
      <c r="F346" s="168">
        <v>7.21</v>
      </c>
      <c r="G346"/>
      <c r="H346"/>
      <c r="I346"/>
      <c r="J346"/>
      <c r="K346"/>
      <c r="L346"/>
      <c r="M346"/>
      <c r="N346"/>
      <c r="O346"/>
      <c r="P346"/>
      <c r="Q346"/>
      <c r="R346"/>
      <c r="S346"/>
      <c r="T346"/>
      <c r="U346"/>
    </row>
    <row r="347" spans="1:21" ht="33.75" thickBot="1" x14ac:dyDescent="0.35">
      <c r="A347" s="301"/>
      <c r="B347" s="283" t="s">
        <v>513</v>
      </c>
      <c r="C347" s="162">
        <v>9.9700000000000006</v>
      </c>
      <c r="D347" s="162">
        <v>10.220000000000001</v>
      </c>
      <c r="E347" s="162">
        <v>10.28</v>
      </c>
      <c r="F347" s="168">
        <v>10.35</v>
      </c>
      <c r="G347"/>
      <c r="H347"/>
      <c r="I347"/>
      <c r="J347"/>
      <c r="K347"/>
      <c r="L347"/>
      <c r="M347"/>
      <c r="N347"/>
      <c r="O347"/>
      <c r="P347"/>
      <c r="Q347"/>
      <c r="R347"/>
      <c r="S347"/>
      <c r="T347"/>
      <c r="U347"/>
    </row>
    <row r="348" spans="1:21" ht="33.75" thickBot="1" x14ac:dyDescent="0.35">
      <c r="A348" s="301"/>
      <c r="B348" s="283" t="s">
        <v>724</v>
      </c>
      <c r="C348" s="162">
        <v>6.37</v>
      </c>
      <c r="D348" s="162">
        <v>6.06</v>
      </c>
      <c r="E348" s="162">
        <v>6.3</v>
      </c>
      <c r="F348" s="168">
        <v>6.42</v>
      </c>
      <c r="G348"/>
      <c r="H348"/>
      <c r="I348"/>
      <c r="J348"/>
      <c r="K348"/>
      <c r="L348"/>
      <c r="M348"/>
      <c r="N348"/>
      <c r="O348"/>
      <c r="P348"/>
      <c r="Q348"/>
      <c r="R348"/>
      <c r="S348"/>
      <c r="T348"/>
      <c r="U348"/>
    </row>
    <row r="349" spans="1:21" ht="17.25" thickBot="1" x14ac:dyDescent="0.35">
      <c r="A349" s="301"/>
      <c r="B349" s="283" t="s">
        <v>515</v>
      </c>
      <c r="C349" s="162">
        <v>6.05</v>
      </c>
      <c r="D349" s="162">
        <v>6.13</v>
      </c>
      <c r="E349" s="162">
        <v>6.27</v>
      </c>
      <c r="F349" s="168">
        <v>6.34</v>
      </c>
      <c r="G349"/>
      <c r="H349"/>
      <c r="I349"/>
      <c r="J349"/>
      <c r="K349"/>
      <c r="L349"/>
      <c r="M349"/>
      <c r="N349"/>
      <c r="O349"/>
      <c r="P349"/>
      <c r="Q349"/>
      <c r="R349"/>
      <c r="S349"/>
      <c r="T349"/>
      <c r="U349"/>
    </row>
    <row r="350" spans="1:21" ht="33.75" thickBot="1" x14ac:dyDescent="0.35">
      <c r="A350" s="301"/>
      <c r="B350" s="283" t="s">
        <v>725</v>
      </c>
      <c r="C350" s="162">
        <v>6.35</v>
      </c>
      <c r="D350" s="162">
        <v>6.4</v>
      </c>
      <c r="E350" s="162">
        <v>6.49</v>
      </c>
      <c r="F350" s="168">
        <v>6.55</v>
      </c>
      <c r="G350"/>
      <c r="H350"/>
      <c r="I350"/>
      <c r="J350"/>
      <c r="K350"/>
      <c r="L350"/>
      <c r="M350"/>
      <c r="N350"/>
      <c r="O350"/>
      <c r="P350"/>
      <c r="Q350"/>
      <c r="R350"/>
      <c r="S350"/>
      <c r="T350"/>
      <c r="U350"/>
    </row>
    <row r="351" spans="1:21" ht="17.25" thickBot="1" x14ac:dyDescent="0.35">
      <c r="A351" s="301"/>
      <c r="B351" s="283" t="s">
        <v>726</v>
      </c>
      <c r="C351" s="162">
        <v>6.17</v>
      </c>
      <c r="D351" s="162">
        <v>6.28</v>
      </c>
      <c r="E351" s="162">
        <v>6.34</v>
      </c>
      <c r="F351" s="168">
        <v>6.33</v>
      </c>
      <c r="G351"/>
      <c r="H351"/>
      <c r="I351"/>
      <c r="J351"/>
      <c r="K351"/>
      <c r="L351"/>
      <c r="M351"/>
      <c r="N351"/>
      <c r="O351"/>
      <c r="P351"/>
      <c r="Q351"/>
      <c r="R351"/>
      <c r="S351"/>
      <c r="T351"/>
      <c r="U351"/>
    </row>
    <row r="352" spans="1:21" ht="17.25" thickBot="1" x14ac:dyDescent="0.35">
      <c r="A352" s="301"/>
      <c r="B352" s="283" t="s">
        <v>518</v>
      </c>
      <c r="C352" s="162">
        <v>4.1399999999999997</v>
      </c>
      <c r="D352" s="162">
        <v>4.2</v>
      </c>
      <c r="E352" s="162">
        <v>4.3499999999999996</v>
      </c>
      <c r="F352" s="168">
        <v>4.45</v>
      </c>
      <c r="G352"/>
      <c r="H352"/>
      <c r="I352"/>
      <c r="J352"/>
      <c r="K352"/>
      <c r="L352"/>
      <c r="M352"/>
      <c r="N352"/>
      <c r="O352"/>
      <c r="P352"/>
      <c r="Q352"/>
      <c r="R352"/>
      <c r="S352"/>
      <c r="T352"/>
      <c r="U352"/>
    </row>
    <row r="353" spans="1:21" ht="17.25" thickBot="1" x14ac:dyDescent="0.35">
      <c r="A353" s="301"/>
      <c r="B353" s="283" t="s">
        <v>727</v>
      </c>
      <c r="C353" s="162">
        <v>11.63</v>
      </c>
      <c r="D353" s="162">
        <v>11.97</v>
      </c>
      <c r="E353" s="162">
        <v>11.96</v>
      </c>
      <c r="F353" s="168">
        <v>12.14</v>
      </c>
      <c r="G353"/>
      <c r="H353"/>
      <c r="I353"/>
      <c r="J353"/>
      <c r="K353"/>
      <c r="L353"/>
      <c r="M353"/>
      <c r="N353"/>
      <c r="O353"/>
      <c r="P353"/>
      <c r="Q353"/>
      <c r="R353"/>
      <c r="S353"/>
      <c r="T353"/>
      <c r="U353"/>
    </row>
    <row r="354" spans="1:21" ht="17.25" thickBot="1" x14ac:dyDescent="0.35">
      <c r="A354" s="301"/>
      <c r="B354" s="283" t="s">
        <v>520</v>
      </c>
      <c r="C354" s="162">
        <v>11</v>
      </c>
      <c r="D354" s="162">
        <v>11.29</v>
      </c>
      <c r="E354" s="162">
        <v>11.44</v>
      </c>
      <c r="F354" s="168">
        <v>11.32</v>
      </c>
      <c r="G354"/>
      <c r="H354"/>
      <c r="I354"/>
      <c r="J354"/>
      <c r="K354"/>
      <c r="L354"/>
      <c r="M354"/>
      <c r="N354"/>
      <c r="O354"/>
      <c r="P354"/>
      <c r="Q354"/>
      <c r="R354"/>
      <c r="S354"/>
      <c r="T354"/>
      <c r="U354"/>
    </row>
    <row r="355" spans="1:21" ht="17.25" thickBot="1" x14ac:dyDescent="0.35">
      <c r="A355" s="301"/>
      <c r="B355" s="283" t="s">
        <v>521</v>
      </c>
      <c r="C355" s="162">
        <v>6.78</v>
      </c>
      <c r="D355" s="162">
        <v>6.76</v>
      </c>
      <c r="E355" s="162">
        <v>6.86</v>
      </c>
      <c r="F355" s="168">
        <v>6.89</v>
      </c>
      <c r="G355"/>
      <c r="H355"/>
      <c r="I355"/>
      <c r="J355"/>
      <c r="K355"/>
      <c r="L355"/>
      <c r="M355"/>
      <c r="N355"/>
      <c r="O355"/>
      <c r="P355"/>
      <c r="Q355"/>
      <c r="R355"/>
      <c r="S355"/>
      <c r="T355"/>
      <c r="U355"/>
    </row>
    <row r="356" spans="1:21" ht="17.25" thickBot="1" x14ac:dyDescent="0.35">
      <c r="A356" s="301"/>
      <c r="B356" s="283" t="s">
        <v>522</v>
      </c>
      <c r="C356" s="162">
        <v>8.84</v>
      </c>
      <c r="D356" s="162">
        <v>9.06</v>
      </c>
      <c r="E356" s="162">
        <v>8.8800000000000008</v>
      </c>
      <c r="F356" s="168">
        <v>8.98</v>
      </c>
      <c r="G356"/>
      <c r="H356"/>
      <c r="I356"/>
      <c r="J356"/>
      <c r="K356"/>
      <c r="L356"/>
      <c r="M356"/>
      <c r="N356"/>
      <c r="O356"/>
      <c r="P356"/>
      <c r="Q356"/>
      <c r="R356"/>
      <c r="S356"/>
      <c r="T356"/>
      <c r="U356"/>
    </row>
    <row r="357" spans="1:21" ht="17.25" thickBot="1" x14ac:dyDescent="0.35">
      <c r="A357" s="301"/>
      <c r="B357" s="283" t="s">
        <v>523</v>
      </c>
      <c r="C357" s="162">
        <v>5.64</v>
      </c>
      <c r="D357" s="162">
        <v>5.62</v>
      </c>
      <c r="E357" s="162">
        <v>5.63</v>
      </c>
      <c r="F357" s="168">
        <v>5.39</v>
      </c>
      <c r="G357"/>
      <c r="H357"/>
      <c r="I357"/>
      <c r="J357"/>
      <c r="K357"/>
      <c r="L357"/>
      <c r="M357"/>
      <c r="N357"/>
      <c r="O357"/>
      <c r="P357"/>
      <c r="Q357"/>
      <c r="R357"/>
      <c r="S357"/>
      <c r="T357"/>
      <c r="U357"/>
    </row>
    <row r="358" spans="1:21" ht="33.75" thickBot="1" x14ac:dyDescent="0.35">
      <c r="A358" s="301"/>
      <c r="B358" s="283" t="s">
        <v>524</v>
      </c>
      <c r="C358" s="162">
        <v>9.18</v>
      </c>
      <c r="D358" s="162">
        <v>9.34</v>
      </c>
      <c r="E358" s="162">
        <v>9.76</v>
      </c>
      <c r="F358" s="168">
        <v>10.49</v>
      </c>
      <c r="G358"/>
      <c r="H358"/>
      <c r="I358"/>
      <c r="J358"/>
      <c r="K358"/>
      <c r="L358"/>
      <c r="M358"/>
      <c r="N358"/>
      <c r="O358"/>
      <c r="P358"/>
      <c r="Q358"/>
      <c r="R358"/>
      <c r="S358"/>
      <c r="T358"/>
      <c r="U358"/>
    </row>
    <row r="359" spans="1:21" ht="17.25" thickBot="1" x14ac:dyDescent="0.35">
      <c r="A359" s="301"/>
      <c r="B359" s="283" t="s">
        <v>525</v>
      </c>
      <c r="C359" s="162">
        <v>5.2</v>
      </c>
      <c r="D359" s="162">
        <v>5.34</v>
      </c>
      <c r="E359" s="162">
        <v>5.56</v>
      </c>
      <c r="F359" s="168">
        <v>5.5</v>
      </c>
      <c r="G359"/>
      <c r="H359"/>
      <c r="I359"/>
      <c r="J359"/>
      <c r="K359"/>
      <c r="L359"/>
      <c r="M359"/>
      <c r="N359"/>
      <c r="O359"/>
      <c r="P359"/>
      <c r="Q359"/>
      <c r="R359"/>
      <c r="S359"/>
      <c r="T359"/>
      <c r="U359"/>
    </row>
    <row r="360" spans="1:21" ht="17.25" thickBot="1" x14ac:dyDescent="0.35">
      <c r="A360" s="301"/>
      <c r="B360" s="283" t="s">
        <v>526</v>
      </c>
      <c r="C360" s="162">
        <v>6.92</v>
      </c>
      <c r="D360" s="162">
        <v>7.07</v>
      </c>
      <c r="E360" s="162">
        <v>7.22</v>
      </c>
      <c r="F360" s="168">
        <v>7.37</v>
      </c>
      <c r="G360"/>
      <c r="H360"/>
      <c r="I360"/>
      <c r="J360"/>
      <c r="K360"/>
      <c r="L360"/>
      <c r="M360"/>
      <c r="N360"/>
      <c r="O360"/>
      <c r="P360"/>
      <c r="Q360"/>
      <c r="R360"/>
      <c r="S360"/>
      <c r="T360"/>
      <c r="U360"/>
    </row>
    <row r="361" spans="1:21" ht="17.25" thickBot="1" x14ac:dyDescent="0.35">
      <c r="A361" s="301"/>
      <c r="B361" s="283" t="s">
        <v>728</v>
      </c>
      <c r="C361" s="162">
        <v>5.61</v>
      </c>
      <c r="D361" s="162">
        <v>5.7</v>
      </c>
      <c r="E361" s="162">
        <v>5.73</v>
      </c>
      <c r="F361" s="168">
        <v>5.87</v>
      </c>
      <c r="G361"/>
      <c r="H361"/>
      <c r="I361"/>
      <c r="J361"/>
      <c r="K361"/>
      <c r="L361"/>
      <c r="M361"/>
      <c r="N361"/>
      <c r="O361"/>
      <c r="P361"/>
      <c r="Q361"/>
      <c r="R361"/>
      <c r="S361"/>
      <c r="T361"/>
      <c r="U361"/>
    </row>
    <row r="362" spans="1:21" ht="17.25" thickBot="1" x14ac:dyDescent="0.35">
      <c r="A362" s="301"/>
      <c r="B362" s="283" t="s">
        <v>528</v>
      </c>
      <c r="C362" s="162">
        <v>4.68</v>
      </c>
      <c r="D362" s="162">
        <v>4.8099999999999996</v>
      </c>
      <c r="E362" s="162">
        <v>5.14</v>
      </c>
      <c r="F362" s="168">
        <v>4.87</v>
      </c>
      <c r="G362"/>
      <c r="H362"/>
      <c r="I362"/>
      <c r="J362"/>
      <c r="K362"/>
      <c r="L362"/>
      <c r="M362"/>
      <c r="N362"/>
      <c r="O362"/>
      <c r="P362"/>
      <c r="Q362"/>
      <c r="R362"/>
      <c r="S362"/>
      <c r="T362"/>
      <c r="U362"/>
    </row>
    <row r="363" spans="1:21" x14ac:dyDescent="0.3">
      <c r="A363" s="301"/>
      <c r="B363" s="321" t="s">
        <v>1125</v>
      </c>
      <c r="C363"/>
      <c r="D363"/>
      <c r="E363"/>
      <c r="F363"/>
      <c r="G363"/>
      <c r="H363"/>
      <c r="I363"/>
      <c r="J363"/>
      <c r="K363"/>
      <c r="L363"/>
      <c r="M363"/>
      <c r="N363"/>
      <c r="O363"/>
      <c r="P363"/>
      <c r="Q363"/>
      <c r="R363"/>
      <c r="S363"/>
      <c r="T363"/>
      <c r="U363"/>
    </row>
    <row r="364" spans="1:21" x14ac:dyDescent="0.3">
      <c r="A364" s="301"/>
      <c r="B364" s="136"/>
      <c r="C364"/>
      <c r="D364"/>
      <c r="E364"/>
      <c r="F364"/>
      <c r="G364"/>
      <c r="H364"/>
      <c r="I364"/>
      <c r="J364"/>
      <c r="K364"/>
      <c r="L364"/>
      <c r="M364"/>
      <c r="N364"/>
      <c r="O364"/>
      <c r="P364"/>
      <c r="Q364"/>
      <c r="R364"/>
      <c r="S364"/>
      <c r="T364"/>
      <c r="U364"/>
    </row>
    <row r="365" spans="1:21" ht="17.25" thickBot="1" x14ac:dyDescent="0.35">
      <c r="A365" s="301"/>
      <c r="B365" s="8" t="s">
        <v>1287</v>
      </c>
      <c r="C365"/>
      <c r="D365"/>
      <c r="E365"/>
      <c r="F365"/>
      <c r="G365"/>
      <c r="H365"/>
      <c r="I365"/>
      <c r="J365"/>
      <c r="K365"/>
      <c r="L365"/>
      <c r="M365"/>
      <c r="N365"/>
      <c r="O365"/>
      <c r="P365"/>
      <c r="Q365"/>
      <c r="R365"/>
      <c r="S365"/>
      <c r="T365"/>
      <c r="U365"/>
    </row>
    <row r="366" spans="1:21" x14ac:dyDescent="0.3">
      <c r="A366" s="301"/>
      <c r="B366" s="172" t="s">
        <v>729</v>
      </c>
      <c r="C366" s="488" t="s">
        <v>1126</v>
      </c>
      <c r="D366" s="488" t="s">
        <v>1127</v>
      </c>
      <c r="E366" s="488" t="s">
        <v>1128</v>
      </c>
      <c r="F366" s="493" t="s">
        <v>1129</v>
      </c>
      <c r="G366"/>
      <c r="H366"/>
      <c r="I366"/>
      <c r="J366"/>
      <c r="K366"/>
      <c r="L366"/>
      <c r="M366"/>
      <c r="N366"/>
      <c r="O366"/>
      <c r="P366"/>
      <c r="Q366"/>
      <c r="R366"/>
      <c r="S366"/>
      <c r="T366"/>
      <c r="U366"/>
    </row>
    <row r="367" spans="1:21" ht="17.25" thickBot="1" x14ac:dyDescent="0.35">
      <c r="A367" s="301"/>
      <c r="B367" s="238" t="s">
        <v>730</v>
      </c>
      <c r="C367" s="489"/>
      <c r="D367" s="489"/>
      <c r="E367" s="489"/>
      <c r="F367" s="494"/>
      <c r="G367"/>
      <c r="H367"/>
      <c r="I367"/>
      <c r="J367"/>
      <c r="K367"/>
      <c r="L367"/>
      <c r="M367"/>
      <c r="N367"/>
      <c r="O367"/>
      <c r="P367"/>
      <c r="Q367"/>
      <c r="R367"/>
      <c r="S367"/>
      <c r="T367"/>
      <c r="U367"/>
    </row>
    <row r="368" spans="1:21" ht="17.25" thickBot="1" x14ac:dyDescent="0.35">
      <c r="A368" s="301"/>
      <c r="B368" s="52" t="s">
        <v>731</v>
      </c>
      <c r="C368" s="210">
        <v>5.86</v>
      </c>
      <c r="D368" s="210">
        <v>5.98</v>
      </c>
      <c r="E368" s="210">
        <v>6</v>
      </c>
      <c r="F368" s="171">
        <v>6.24</v>
      </c>
      <c r="G368"/>
      <c r="H368"/>
      <c r="I368"/>
      <c r="J368"/>
      <c r="K368"/>
      <c r="L368"/>
      <c r="M368"/>
      <c r="N368"/>
      <c r="O368"/>
      <c r="P368"/>
      <c r="Q368"/>
      <c r="R368"/>
      <c r="S368"/>
      <c r="T368"/>
      <c r="U368"/>
    </row>
    <row r="369" spans="1:21" ht="17.25" thickBot="1" x14ac:dyDescent="0.35">
      <c r="A369" s="301"/>
      <c r="B369" s="52" t="s">
        <v>732</v>
      </c>
      <c r="C369" s="210">
        <v>6.18</v>
      </c>
      <c r="D369" s="210">
        <v>6.21</v>
      </c>
      <c r="E369" s="210">
        <v>6.3</v>
      </c>
      <c r="F369" s="171">
        <v>6.36</v>
      </c>
      <c r="G369"/>
      <c r="H369"/>
      <c r="I369"/>
      <c r="J369"/>
      <c r="K369"/>
      <c r="L369"/>
      <c r="M369"/>
      <c r="N369"/>
      <c r="O369"/>
      <c r="P369"/>
      <c r="Q369"/>
      <c r="R369"/>
      <c r="S369"/>
      <c r="T369"/>
      <c r="U369"/>
    </row>
    <row r="370" spans="1:21" ht="17.25" thickBot="1" x14ac:dyDescent="0.35">
      <c r="A370" s="301"/>
      <c r="B370" s="52" t="s">
        <v>323</v>
      </c>
      <c r="C370" s="210">
        <v>6.42</v>
      </c>
      <c r="D370" s="210">
        <v>6.57</v>
      </c>
      <c r="E370" s="210">
        <v>6.55</v>
      </c>
      <c r="F370" s="171">
        <v>6.5</v>
      </c>
      <c r="G370"/>
      <c r="H370"/>
      <c r="I370"/>
      <c r="J370"/>
      <c r="K370"/>
      <c r="L370"/>
      <c r="M370"/>
      <c r="N370"/>
      <c r="O370"/>
      <c r="P370"/>
      <c r="Q370"/>
      <c r="R370"/>
      <c r="S370"/>
      <c r="T370"/>
      <c r="U370"/>
    </row>
    <row r="371" spans="1:21" ht="17.25" thickBot="1" x14ac:dyDescent="0.35">
      <c r="A371" s="301"/>
      <c r="B371" s="52" t="s">
        <v>733</v>
      </c>
      <c r="C371" s="210">
        <v>6.85</v>
      </c>
      <c r="D371" s="210">
        <v>6.91</v>
      </c>
      <c r="E371" s="210">
        <v>6.93</v>
      </c>
      <c r="F371" s="171">
        <v>6.97</v>
      </c>
      <c r="G371"/>
      <c r="H371"/>
      <c r="I371"/>
      <c r="J371"/>
      <c r="K371"/>
      <c r="L371"/>
      <c r="M371"/>
      <c r="N371"/>
      <c r="O371"/>
      <c r="P371"/>
      <c r="Q371"/>
      <c r="R371"/>
      <c r="S371"/>
      <c r="T371"/>
      <c r="U371"/>
    </row>
    <row r="372" spans="1:21" ht="17.25" thickBot="1" x14ac:dyDescent="0.35">
      <c r="A372" s="301"/>
      <c r="B372" s="52" t="s">
        <v>734</v>
      </c>
      <c r="C372" s="210">
        <v>6.99</v>
      </c>
      <c r="D372" s="210">
        <v>6.99</v>
      </c>
      <c r="E372" s="210">
        <v>7.07</v>
      </c>
      <c r="F372" s="171">
        <v>7.15</v>
      </c>
      <c r="G372"/>
      <c r="H372"/>
      <c r="I372"/>
      <c r="J372"/>
      <c r="K372"/>
      <c r="L372"/>
      <c r="M372"/>
      <c r="N372"/>
      <c r="O372"/>
      <c r="P372"/>
      <c r="Q372"/>
      <c r="R372"/>
      <c r="S372"/>
      <c r="T372"/>
      <c r="U372"/>
    </row>
    <row r="373" spans="1:21" ht="17.25" thickBot="1" x14ac:dyDescent="0.35">
      <c r="A373" s="301"/>
      <c r="B373" s="52" t="s">
        <v>325</v>
      </c>
      <c r="C373" s="210">
        <v>6.95</v>
      </c>
      <c r="D373" s="210">
        <v>7.01</v>
      </c>
      <c r="E373" s="210">
        <v>7.19</v>
      </c>
      <c r="F373" s="171">
        <v>7.29</v>
      </c>
      <c r="G373"/>
      <c r="H373"/>
      <c r="I373"/>
      <c r="J373"/>
      <c r="K373"/>
      <c r="L373"/>
      <c r="M373"/>
      <c r="N373"/>
      <c r="O373"/>
      <c r="P373"/>
      <c r="Q373"/>
      <c r="R373"/>
      <c r="S373"/>
      <c r="T373"/>
      <c r="U373"/>
    </row>
    <row r="374" spans="1:21" ht="17.25" thickBot="1" x14ac:dyDescent="0.35">
      <c r="A374" s="301"/>
      <c r="B374" s="52" t="s">
        <v>326</v>
      </c>
      <c r="C374" s="210">
        <v>7.21</v>
      </c>
      <c r="D374" s="210">
        <v>7.23</v>
      </c>
      <c r="E374" s="210">
        <v>7.24</v>
      </c>
      <c r="F374" s="171">
        <v>7.29</v>
      </c>
      <c r="G374"/>
      <c r="H374"/>
      <c r="I374"/>
      <c r="J374"/>
      <c r="K374"/>
      <c r="L374"/>
      <c r="M374"/>
      <c r="N374"/>
      <c r="O374"/>
      <c r="P374"/>
      <c r="Q374"/>
      <c r="R374"/>
      <c r="S374"/>
      <c r="T374"/>
      <c r="U374"/>
    </row>
    <row r="375" spans="1:21" ht="17.25" thickBot="1" x14ac:dyDescent="0.35">
      <c r="A375" s="301"/>
      <c r="B375" s="52" t="s">
        <v>327</v>
      </c>
      <c r="C375" s="210">
        <v>7.92</v>
      </c>
      <c r="D375" s="210">
        <v>7.95</v>
      </c>
      <c r="E375" s="210">
        <v>8.0500000000000007</v>
      </c>
      <c r="F375" s="171">
        <v>7.95</v>
      </c>
      <c r="G375"/>
      <c r="H375"/>
      <c r="I375"/>
      <c r="J375"/>
      <c r="K375"/>
      <c r="L375"/>
      <c r="M375"/>
      <c r="N375"/>
      <c r="O375"/>
      <c r="P375"/>
      <c r="Q375"/>
      <c r="R375"/>
      <c r="S375"/>
      <c r="T375"/>
      <c r="U375"/>
    </row>
    <row r="376" spans="1:21" x14ac:dyDescent="0.3">
      <c r="A376" s="301"/>
      <c r="B376" s="291" t="s">
        <v>1125</v>
      </c>
      <c r="C376"/>
      <c r="D376"/>
      <c r="E376"/>
      <c r="F376"/>
      <c r="G376"/>
      <c r="H376"/>
      <c r="I376"/>
      <c r="J376"/>
      <c r="K376"/>
      <c r="L376"/>
      <c r="M376"/>
      <c r="N376"/>
      <c r="O376"/>
      <c r="P376"/>
      <c r="Q376"/>
      <c r="R376"/>
      <c r="S376"/>
      <c r="T376"/>
      <c r="U376"/>
    </row>
    <row r="377" spans="1:21" x14ac:dyDescent="0.3">
      <c r="A377" s="301"/>
      <c r="B377" s="158"/>
      <c r="C377"/>
      <c r="D377"/>
      <c r="E377"/>
      <c r="F377"/>
      <c r="G377"/>
      <c r="H377"/>
      <c r="I377"/>
      <c r="J377"/>
      <c r="K377"/>
      <c r="L377"/>
      <c r="M377"/>
      <c r="N377"/>
      <c r="O377"/>
      <c r="P377"/>
      <c r="Q377"/>
      <c r="R377"/>
      <c r="S377"/>
      <c r="T377"/>
      <c r="U377"/>
    </row>
    <row r="378" spans="1:21" ht="17.25" thickBot="1" x14ac:dyDescent="0.35">
      <c r="A378" s="301"/>
      <c r="B378" s="8" t="s">
        <v>735</v>
      </c>
      <c r="C378"/>
      <c r="D378"/>
      <c r="E378"/>
      <c r="F378"/>
      <c r="G378"/>
      <c r="H378"/>
      <c r="I378"/>
      <c r="J378"/>
      <c r="K378"/>
      <c r="L378"/>
      <c r="M378"/>
      <c r="N378"/>
      <c r="O378"/>
      <c r="P378"/>
      <c r="Q378"/>
      <c r="R378"/>
      <c r="S378"/>
      <c r="T378"/>
      <c r="U378"/>
    </row>
    <row r="379" spans="1:21" ht="17.25" thickBot="1" x14ac:dyDescent="0.35">
      <c r="A379" s="301"/>
      <c r="B379" s="266" t="s">
        <v>16</v>
      </c>
      <c r="C379" s="211" t="s">
        <v>1126</v>
      </c>
      <c r="D379" s="211" t="s">
        <v>1127</v>
      </c>
      <c r="E379" s="211" t="s">
        <v>1128</v>
      </c>
      <c r="F379" s="281" t="s">
        <v>1129</v>
      </c>
      <c r="G379"/>
      <c r="H379"/>
      <c r="I379"/>
      <c r="J379"/>
      <c r="K379"/>
      <c r="L379"/>
      <c r="M379"/>
      <c r="N379"/>
      <c r="O379"/>
      <c r="P379"/>
      <c r="Q379"/>
      <c r="R379"/>
      <c r="S379"/>
      <c r="T379"/>
      <c r="U379"/>
    </row>
    <row r="380" spans="1:21" ht="17.25" thickBot="1" x14ac:dyDescent="0.35">
      <c r="A380" s="301"/>
      <c r="B380" s="322" t="s">
        <v>736</v>
      </c>
      <c r="C380" s="210">
        <v>4.28</v>
      </c>
      <c r="D380" s="210">
        <v>4.3099999999999996</v>
      </c>
      <c r="E380" s="210">
        <v>4.3899999999999997</v>
      </c>
      <c r="F380" s="171">
        <v>4.5</v>
      </c>
      <c r="G380"/>
      <c r="H380"/>
      <c r="I380"/>
      <c r="J380"/>
      <c r="K380"/>
      <c r="L380"/>
      <c r="M380"/>
      <c r="N380"/>
      <c r="O380"/>
      <c r="P380"/>
      <c r="Q380"/>
      <c r="R380"/>
      <c r="S380"/>
      <c r="T380"/>
      <c r="U380"/>
    </row>
    <row r="381" spans="1:21" ht="17.25" thickBot="1" x14ac:dyDescent="0.35">
      <c r="A381" s="301"/>
      <c r="B381" s="322" t="s">
        <v>1238</v>
      </c>
      <c r="C381" s="210">
        <v>5</v>
      </c>
      <c r="D381" s="210">
        <v>5.09</v>
      </c>
      <c r="E381" s="210">
        <v>5.14</v>
      </c>
      <c r="F381" s="171">
        <v>5.21</v>
      </c>
      <c r="G381"/>
      <c r="H381"/>
      <c r="I381"/>
      <c r="J381"/>
      <c r="K381"/>
      <c r="L381"/>
      <c r="M381"/>
      <c r="N381"/>
      <c r="O381"/>
      <c r="P381"/>
      <c r="Q381"/>
      <c r="R381"/>
      <c r="S381"/>
      <c r="T381"/>
      <c r="U381"/>
    </row>
    <row r="382" spans="1:21" ht="17.25" thickBot="1" x14ac:dyDescent="0.35">
      <c r="A382" s="301"/>
      <c r="B382" s="322" t="s">
        <v>1239</v>
      </c>
      <c r="C382" s="210">
        <v>6.13</v>
      </c>
      <c r="D382" s="210">
        <v>6.22</v>
      </c>
      <c r="E382" s="210">
        <v>6.32</v>
      </c>
      <c r="F382" s="171">
        <v>6.38</v>
      </c>
      <c r="G382"/>
      <c r="H382"/>
      <c r="I382"/>
      <c r="J382"/>
      <c r="K382"/>
      <c r="L382"/>
      <c r="M382"/>
      <c r="N382"/>
      <c r="O382"/>
      <c r="P382"/>
      <c r="Q382"/>
      <c r="R382"/>
      <c r="S382"/>
      <c r="T382"/>
      <c r="U382"/>
    </row>
    <row r="383" spans="1:21" ht="17.25" thickBot="1" x14ac:dyDescent="0.35">
      <c r="A383" s="301"/>
      <c r="B383" s="322" t="s">
        <v>1240</v>
      </c>
      <c r="C383" s="210">
        <v>7.12</v>
      </c>
      <c r="D383" s="210">
        <v>7.18</v>
      </c>
      <c r="E383" s="210">
        <v>7.3</v>
      </c>
      <c r="F383" s="171">
        <v>7.34</v>
      </c>
      <c r="G383"/>
      <c r="H383"/>
      <c r="I383"/>
      <c r="J383"/>
      <c r="K383"/>
      <c r="L383"/>
      <c r="M383"/>
      <c r="N383"/>
      <c r="O383"/>
      <c r="P383"/>
      <c r="Q383"/>
      <c r="R383"/>
      <c r="S383"/>
      <c r="T383"/>
      <c r="U383"/>
    </row>
    <row r="384" spans="1:21" ht="17.25" thickBot="1" x14ac:dyDescent="0.35">
      <c r="A384" s="301"/>
      <c r="B384" s="322" t="s">
        <v>1241</v>
      </c>
      <c r="C384" s="210">
        <v>7.64</v>
      </c>
      <c r="D384" s="210">
        <v>7.73</v>
      </c>
      <c r="E384" s="210">
        <v>7.83</v>
      </c>
      <c r="F384" s="171">
        <v>7.84</v>
      </c>
      <c r="G384"/>
      <c r="H384"/>
      <c r="I384"/>
      <c r="J384"/>
      <c r="K384"/>
      <c r="L384"/>
      <c r="M384"/>
      <c r="N384"/>
      <c r="O384"/>
      <c r="P384"/>
      <c r="Q384"/>
      <c r="R384"/>
      <c r="S384"/>
      <c r="T384"/>
      <c r="U384"/>
    </row>
    <row r="385" spans="1:21" ht="17.25" thickBot="1" x14ac:dyDescent="0.35">
      <c r="A385" s="301"/>
      <c r="B385" s="322" t="s">
        <v>1242</v>
      </c>
      <c r="C385" s="210">
        <v>7.6</v>
      </c>
      <c r="D385" s="210">
        <v>7.7</v>
      </c>
      <c r="E385" s="210">
        <v>7.86</v>
      </c>
      <c r="F385" s="171">
        <v>7.88</v>
      </c>
      <c r="G385"/>
      <c r="H385"/>
      <c r="I385"/>
      <c r="J385"/>
      <c r="K385"/>
      <c r="L385"/>
      <c r="M385"/>
      <c r="N385"/>
      <c r="O385"/>
      <c r="P385"/>
      <c r="Q385"/>
      <c r="R385"/>
      <c r="S385"/>
      <c r="T385"/>
      <c r="U385"/>
    </row>
    <row r="386" spans="1:21" ht="17.25" thickBot="1" x14ac:dyDescent="0.35">
      <c r="A386" s="301"/>
      <c r="B386" s="322" t="s">
        <v>1243</v>
      </c>
      <c r="C386" s="210">
        <v>7.08</v>
      </c>
      <c r="D386" s="210">
        <v>7.22</v>
      </c>
      <c r="E386" s="210">
        <v>7.29</v>
      </c>
      <c r="F386" s="171">
        <v>7.39</v>
      </c>
      <c r="G386"/>
      <c r="H386"/>
      <c r="I386"/>
      <c r="J386"/>
      <c r="K386"/>
      <c r="L386"/>
      <c r="M386"/>
      <c r="N386"/>
      <c r="O386"/>
      <c r="P386"/>
      <c r="Q386"/>
      <c r="R386"/>
      <c r="S386"/>
      <c r="T386"/>
      <c r="U386"/>
    </row>
    <row r="387" spans="1:21" ht="17.25" thickBot="1" x14ac:dyDescent="0.35">
      <c r="A387" s="301"/>
      <c r="B387" s="322" t="s">
        <v>1244</v>
      </c>
      <c r="C387" s="210">
        <v>6.75</v>
      </c>
      <c r="D387" s="210">
        <v>6.82</v>
      </c>
      <c r="E387" s="210">
        <v>6.93</v>
      </c>
      <c r="F387" s="171">
        <v>7</v>
      </c>
      <c r="G387"/>
      <c r="H387"/>
      <c r="I387"/>
      <c r="J387"/>
      <c r="K387"/>
      <c r="L387"/>
      <c r="M387"/>
      <c r="N387"/>
      <c r="O387"/>
      <c r="P387"/>
      <c r="Q387"/>
      <c r="R387"/>
      <c r="S387"/>
      <c r="T387"/>
      <c r="U387"/>
    </row>
    <row r="388" spans="1:21" ht="17.25" thickBot="1" x14ac:dyDescent="0.35">
      <c r="A388" s="301"/>
      <c r="B388" s="322" t="s">
        <v>1245</v>
      </c>
      <c r="C388" s="210">
        <v>6.56</v>
      </c>
      <c r="D388" s="210">
        <v>6.57</v>
      </c>
      <c r="E388" s="210">
        <v>6.71</v>
      </c>
      <c r="F388" s="171">
        <v>6.81</v>
      </c>
      <c r="G388"/>
      <c r="H388"/>
      <c r="I388"/>
      <c r="J388"/>
      <c r="K388"/>
      <c r="L388"/>
      <c r="M388"/>
      <c r="N388"/>
      <c r="O388"/>
      <c r="P388"/>
      <c r="Q388"/>
      <c r="R388"/>
      <c r="S388"/>
      <c r="T388"/>
      <c r="U388"/>
    </row>
    <row r="389" spans="1:21" ht="17.25" thickBot="1" x14ac:dyDescent="0.35">
      <c r="A389" s="301"/>
      <c r="B389" s="322" t="s">
        <v>737</v>
      </c>
      <c r="C389" s="210">
        <v>6.73</v>
      </c>
      <c r="D389" s="210">
        <v>6.77</v>
      </c>
      <c r="E389" s="210">
        <v>6.83</v>
      </c>
      <c r="F389" s="171">
        <v>6.98</v>
      </c>
      <c r="G389"/>
      <c r="H389"/>
      <c r="I389"/>
      <c r="J389"/>
      <c r="K389"/>
      <c r="L389"/>
      <c r="M389"/>
      <c r="N389"/>
      <c r="O389"/>
      <c r="P389"/>
      <c r="Q389"/>
      <c r="R389"/>
      <c r="S389"/>
      <c r="T389"/>
      <c r="U389"/>
    </row>
    <row r="390" spans="1:21" x14ac:dyDescent="0.3">
      <c r="A390" s="301"/>
      <c r="B390" s="291" t="s">
        <v>1125</v>
      </c>
      <c r="C390"/>
      <c r="D390"/>
      <c r="E390"/>
      <c r="F390"/>
      <c r="G390"/>
      <c r="H390"/>
      <c r="I390"/>
      <c r="J390"/>
      <c r="K390"/>
      <c r="L390"/>
      <c r="M390"/>
      <c r="N390"/>
      <c r="O390"/>
      <c r="P390"/>
      <c r="Q390"/>
      <c r="R390"/>
      <c r="S390"/>
      <c r="T390"/>
      <c r="U390"/>
    </row>
    <row r="391" spans="1:21" x14ac:dyDescent="0.3">
      <c r="A391" s="301"/>
      <c r="B391" s="158"/>
      <c r="C391"/>
      <c r="D391"/>
      <c r="E391"/>
      <c r="F391"/>
      <c r="G391"/>
      <c r="H391"/>
      <c r="I391"/>
      <c r="J391"/>
      <c r="K391"/>
      <c r="L391"/>
      <c r="M391"/>
      <c r="N391"/>
      <c r="O391"/>
      <c r="P391"/>
      <c r="Q391"/>
      <c r="R391"/>
      <c r="S391"/>
      <c r="T391"/>
      <c r="U391"/>
    </row>
    <row r="392" spans="1:21" ht="17.25" thickBot="1" x14ac:dyDescent="0.35">
      <c r="A392" s="301"/>
      <c r="B392" s="8" t="s">
        <v>1130</v>
      </c>
      <c r="C392"/>
      <c r="D392"/>
      <c r="E392"/>
      <c r="F392"/>
      <c r="G392"/>
      <c r="H392"/>
      <c r="I392"/>
      <c r="J392"/>
      <c r="K392"/>
      <c r="L392"/>
      <c r="M392"/>
      <c r="N392"/>
      <c r="O392"/>
      <c r="P392"/>
      <c r="Q392"/>
      <c r="R392"/>
      <c r="S392"/>
      <c r="T392"/>
      <c r="U392"/>
    </row>
    <row r="393" spans="1:21" ht="17.25" thickBot="1" x14ac:dyDescent="0.35">
      <c r="A393" s="301"/>
      <c r="B393" s="527" t="s">
        <v>738</v>
      </c>
      <c r="C393" s="527" t="s">
        <v>17</v>
      </c>
      <c r="D393" s="525" t="s">
        <v>739</v>
      </c>
      <c r="E393" s="526"/>
      <c r="F393" s="323" t="s">
        <v>740</v>
      </c>
      <c r="G393"/>
      <c r="H393"/>
      <c r="I393"/>
      <c r="J393"/>
      <c r="K393"/>
      <c r="L393"/>
      <c r="M393"/>
      <c r="N393"/>
      <c r="O393"/>
      <c r="P393"/>
      <c r="Q393"/>
      <c r="R393"/>
      <c r="S393"/>
      <c r="T393"/>
      <c r="U393"/>
    </row>
    <row r="394" spans="1:21" ht="17.25" thickBot="1" x14ac:dyDescent="0.35">
      <c r="A394" s="301"/>
      <c r="B394" s="529"/>
      <c r="C394" s="529"/>
      <c r="D394" s="310" t="s">
        <v>18</v>
      </c>
      <c r="E394" s="310" t="s">
        <v>19</v>
      </c>
      <c r="F394" s="310" t="s">
        <v>1286</v>
      </c>
      <c r="G394"/>
      <c r="H394"/>
      <c r="I394"/>
      <c r="J394"/>
      <c r="K394"/>
      <c r="L394"/>
      <c r="M394"/>
      <c r="N394"/>
      <c r="O394"/>
      <c r="P394"/>
      <c r="Q394"/>
      <c r="R394"/>
      <c r="S394"/>
      <c r="T394"/>
      <c r="U394"/>
    </row>
    <row r="395" spans="1:21" ht="17.25" thickBot="1" x14ac:dyDescent="0.35">
      <c r="A395" s="301"/>
      <c r="B395" s="324" t="s">
        <v>741</v>
      </c>
      <c r="C395" s="325">
        <v>7.09</v>
      </c>
      <c r="D395" s="325">
        <v>7.72</v>
      </c>
      <c r="E395" s="325">
        <v>6.23</v>
      </c>
      <c r="F395" s="325">
        <v>80</v>
      </c>
      <c r="G395"/>
      <c r="H395"/>
      <c r="I395"/>
      <c r="J395"/>
      <c r="K395"/>
      <c r="L395"/>
      <c r="M395"/>
      <c r="N395"/>
      <c r="O395"/>
      <c r="P395"/>
      <c r="Q395"/>
      <c r="R395"/>
      <c r="S395"/>
      <c r="T395"/>
      <c r="U395"/>
    </row>
    <row r="396" spans="1:21" x14ac:dyDescent="0.3">
      <c r="A396" s="301"/>
      <c r="B396" s="3" t="s">
        <v>1123</v>
      </c>
      <c r="C396"/>
      <c r="D396"/>
      <c r="E396"/>
      <c r="F396"/>
      <c r="G396"/>
      <c r="H396"/>
      <c r="I396"/>
      <c r="J396"/>
      <c r="K396"/>
      <c r="L396"/>
      <c r="M396"/>
      <c r="N396"/>
      <c r="O396"/>
      <c r="P396"/>
      <c r="Q396"/>
      <c r="R396"/>
      <c r="S396"/>
      <c r="T396"/>
      <c r="U396"/>
    </row>
    <row r="397" spans="1:21" x14ac:dyDescent="0.3">
      <c r="A397" s="301"/>
      <c r="C397"/>
      <c r="D397"/>
      <c r="E397"/>
      <c r="F397"/>
      <c r="G397"/>
      <c r="H397"/>
      <c r="I397"/>
      <c r="J397"/>
      <c r="K397"/>
      <c r="L397"/>
      <c r="M397"/>
      <c r="N397"/>
      <c r="O397"/>
      <c r="P397"/>
      <c r="Q397"/>
      <c r="R397"/>
      <c r="S397"/>
      <c r="T397"/>
      <c r="U397"/>
    </row>
    <row r="398" spans="1:21" ht="17.25" thickBot="1" x14ac:dyDescent="0.35">
      <c r="A398" s="301"/>
      <c r="B398" s="8" t="s">
        <v>1288</v>
      </c>
      <c r="C398"/>
      <c r="D398"/>
      <c r="E398"/>
      <c r="F398"/>
      <c r="G398"/>
      <c r="H398"/>
      <c r="I398"/>
      <c r="J398" s="326" t="s">
        <v>1289</v>
      </c>
      <c r="K398"/>
      <c r="L398"/>
      <c r="M398"/>
      <c r="N398"/>
      <c r="O398"/>
      <c r="P398"/>
      <c r="Q398"/>
      <c r="R398"/>
      <c r="S398"/>
      <c r="T398"/>
      <c r="U398"/>
    </row>
    <row r="399" spans="1:21" ht="17.25" thickBot="1" x14ac:dyDescent="0.35">
      <c r="A399" s="301"/>
      <c r="B399" s="527" t="s">
        <v>742</v>
      </c>
      <c r="C399" s="527" t="s">
        <v>743</v>
      </c>
      <c r="D399" s="525" t="s">
        <v>286</v>
      </c>
      <c r="E399" s="530"/>
      <c r="F399" s="530"/>
      <c r="G399" s="530"/>
      <c r="H399" s="530"/>
      <c r="I399" s="530"/>
      <c r="J399" s="526"/>
      <c r="K399"/>
      <c r="L399"/>
      <c r="M399"/>
      <c r="N399"/>
      <c r="O399"/>
      <c r="P399"/>
      <c r="Q399"/>
      <c r="R399"/>
      <c r="S399"/>
      <c r="T399"/>
      <c r="U399"/>
    </row>
    <row r="400" spans="1:21" ht="17.25" thickBot="1" x14ac:dyDescent="0.35">
      <c r="A400" s="301"/>
      <c r="B400" s="528"/>
      <c r="C400" s="528"/>
      <c r="D400" s="440" t="s">
        <v>744</v>
      </c>
      <c r="E400" s="522" t="s">
        <v>627</v>
      </c>
      <c r="F400" s="524"/>
      <c r="G400" s="440" t="s">
        <v>745</v>
      </c>
      <c r="H400" s="522" t="s">
        <v>627</v>
      </c>
      <c r="I400" s="524"/>
      <c r="J400" s="440" t="s">
        <v>746</v>
      </c>
      <c r="K400"/>
      <c r="L400"/>
      <c r="M400"/>
      <c r="N400"/>
      <c r="O400"/>
      <c r="P400"/>
      <c r="Q400"/>
      <c r="R400"/>
      <c r="S400"/>
      <c r="T400"/>
      <c r="U400"/>
    </row>
    <row r="401" spans="1:21" ht="51.75" thickBot="1" x14ac:dyDescent="0.35">
      <c r="A401" s="301"/>
      <c r="B401" s="529"/>
      <c r="C401" s="529"/>
      <c r="D401" s="441"/>
      <c r="E401" s="164" t="s">
        <v>747</v>
      </c>
      <c r="F401" s="164" t="s">
        <v>748</v>
      </c>
      <c r="G401" s="441"/>
      <c r="H401" s="164" t="s">
        <v>749</v>
      </c>
      <c r="I401" s="164" t="s">
        <v>750</v>
      </c>
      <c r="J401" s="441"/>
      <c r="K401"/>
      <c r="L401"/>
      <c r="M401"/>
      <c r="N401"/>
      <c r="O401"/>
      <c r="P401"/>
      <c r="Q401"/>
      <c r="R401"/>
      <c r="S401"/>
      <c r="T401"/>
      <c r="U401"/>
    </row>
    <row r="402" spans="1:21" ht="17.25" thickBot="1" x14ac:dyDescent="0.35">
      <c r="A402" s="301"/>
      <c r="B402" s="169" t="s">
        <v>751</v>
      </c>
      <c r="C402" s="260">
        <v>1492</v>
      </c>
      <c r="D402" s="260">
        <v>1083</v>
      </c>
      <c r="E402" s="170">
        <v>944</v>
      </c>
      <c r="F402" s="170">
        <v>130</v>
      </c>
      <c r="G402" s="170">
        <v>411</v>
      </c>
      <c r="H402" s="170">
        <v>372</v>
      </c>
      <c r="I402" s="170">
        <v>8</v>
      </c>
      <c r="J402" s="170">
        <v>-2</v>
      </c>
      <c r="K402"/>
      <c r="L402"/>
      <c r="M402"/>
      <c r="N402"/>
      <c r="O402"/>
      <c r="P402"/>
      <c r="Q402"/>
      <c r="R402"/>
      <c r="S402"/>
      <c r="T402"/>
      <c r="U402"/>
    </row>
    <row r="403" spans="1:21" ht="17.25" thickBot="1" x14ac:dyDescent="0.35">
      <c r="A403" s="301"/>
      <c r="B403" s="267" t="s">
        <v>752</v>
      </c>
      <c r="C403" s="255">
        <v>1190</v>
      </c>
      <c r="D403" s="171">
        <v>861</v>
      </c>
      <c r="E403" s="171">
        <v>751</v>
      </c>
      <c r="F403" s="171">
        <v>106</v>
      </c>
      <c r="G403" s="171">
        <v>329</v>
      </c>
      <c r="H403" s="171">
        <v>299</v>
      </c>
      <c r="I403" s="171">
        <v>6</v>
      </c>
      <c r="J403" s="171">
        <v>0</v>
      </c>
      <c r="K403"/>
      <c r="L403"/>
      <c r="M403"/>
      <c r="N403"/>
      <c r="O403"/>
      <c r="P403"/>
      <c r="Q403"/>
      <c r="R403"/>
      <c r="S403"/>
      <c r="T403"/>
      <c r="U403"/>
    </row>
    <row r="404" spans="1:21" ht="17.25" thickBot="1" x14ac:dyDescent="0.35">
      <c r="A404" s="301"/>
      <c r="B404" s="267" t="s">
        <v>722</v>
      </c>
      <c r="C404" s="255">
        <v>1692</v>
      </c>
      <c r="D404" s="255">
        <v>1203</v>
      </c>
      <c r="E404" s="255">
        <v>1024</v>
      </c>
      <c r="F404" s="171">
        <v>167</v>
      </c>
      <c r="G404" s="171">
        <v>488</v>
      </c>
      <c r="H404" s="171">
        <v>428</v>
      </c>
      <c r="I404" s="171">
        <v>24</v>
      </c>
      <c r="J404" s="171" t="s">
        <v>103</v>
      </c>
      <c r="K404"/>
      <c r="L404"/>
      <c r="M404"/>
      <c r="N404"/>
      <c r="O404"/>
      <c r="P404"/>
      <c r="Q404"/>
      <c r="R404"/>
      <c r="S404"/>
      <c r="T404"/>
      <c r="U404"/>
    </row>
    <row r="405" spans="1:21" ht="17.25" thickBot="1" x14ac:dyDescent="0.35">
      <c r="A405" s="301"/>
      <c r="B405" s="267" t="s">
        <v>512</v>
      </c>
      <c r="C405" s="255">
        <v>1539</v>
      </c>
      <c r="D405" s="255">
        <v>1110</v>
      </c>
      <c r="E405" s="171">
        <v>965</v>
      </c>
      <c r="F405" s="171">
        <v>137</v>
      </c>
      <c r="G405" s="171">
        <v>429</v>
      </c>
      <c r="H405" s="171">
        <v>385</v>
      </c>
      <c r="I405" s="171">
        <v>10</v>
      </c>
      <c r="J405" s="171">
        <v>0</v>
      </c>
      <c r="K405"/>
      <c r="L405"/>
      <c r="M405"/>
      <c r="N405"/>
      <c r="O405"/>
      <c r="P405"/>
      <c r="Q405"/>
      <c r="R405"/>
      <c r="S405"/>
      <c r="T405"/>
      <c r="U405"/>
    </row>
    <row r="406" spans="1:21" ht="17.25" thickBot="1" x14ac:dyDescent="0.35">
      <c r="A406" s="301"/>
      <c r="B406" s="267" t="s">
        <v>753</v>
      </c>
      <c r="C406" s="255">
        <v>2402</v>
      </c>
      <c r="D406" s="255">
        <v>1683</v>
      </c>
      <c r="E406" s="255">
        <v>1428</v>
      </c>
      <c r="F406" s="171">
        <v>224</v>
      </c>
      <c r="G406" s="171">
        <v>719</v>
      </c>
      <c r="H406" s="171">
        <v>597</v>
      </c>
      <c r="I406" s="171">
        <v>36</v>
      </c>
      <c r="J406" s="171" t="s">
        <v>103</v>
      </c>
      <c r="K406"/>
      <c r="L406"/>
      <c r="M406"/>
      <c r="N406"/>
      <c r="O406"/>
      <c r="P406"/>
      <c r="Q406"/>
      <c r="R406"/>
      <c r="S406"/>
      <c r="T406"/>
      <c r="U406"/>
    </row>
    <row r="407" spans="1:21" ht="17.25" thickBot="1" x14ac:dyDescent="0.35">
      <c r="A407" s="301"/>
      <c r="B407" s="267" t="s">
        <v>754</v>
      </c>
      <c r="C407" s="255">
        <v>1334</v>
      </c>
      <c r="D407" s="171">
        <v>970</v>
      </c>
      <c r="E407" s="171">
        <v>813</v>
      </c>
      <c r="F407" s="171">
        <v>134</v>
      </c>
      <c r="G407" s="171">
        <v>388</v>
      </c>
      <c r="H407" s="171">
        <v>334</v>
      </c>
      <c r="I407" s="171">
        <v>16</v>
      </c>
      <c r="J407" s="171">
        <v>-24</v>
      </c>
      <c r="K407"/>
      <c r="L407"/>
      <c r="M407"/>
      <c r="N407"/>
      <c r="O407"/>
      <c r="P407"/>
      <c r="Q407"/>
      <c r="R407"/>
      <c r="S407"/>
      <c r="T407"/>
      <c r="U407"/>
    </row>
    <row r="408" spans="1:21" ht="17.25" thickBot="1" x14ac:dyDescent="0.35">
      <c r="A408" s="301"/>
      <c r="B408" s="267" t="s">
        <v>515</v>
      </c>
      <c r="C408" s="255">
        <v>1328</v>
      </c>
      <c r="D408" s="171">
        <v>971</v>
      </c>
      <c r="E408" s="171">
        <v>844</v>
      </c>
      <c r="F408" s="171">
        <v>119</v>
      </c>
      <c r="G408" s="171">
        <v>357</v>
      </c>
      <c r="H408" s="171">
        <v>332</v>
      </c>
      <c r="I408" s="171">
        <v>3</v>
      </c>
      <c r="J408" s="171">
        <v>0</v>
      </c>
      <c r="K408"/>
      <c r="L408"/>
      <c r="M408"/>
      <c r="N408"/>
      <c r="O408"/>
      <c r="P408"/>
      <c r="Q408"/>
      <c r="R408"/>
      <c r="S408"/>
      <c r="T408"/>
      <c r="U408"/>
    </row>
    <row r="409" spans="1:21" ht="17.25" thickBot="1" x14ac:dyDescent="0.35">
      <c r="A409" s="301"/>
      <c r="B409" s="267" t="s">
        <v>755</v>
      </c>
      <c r="C409" s="255">
        <v>1431</v>
      </c>
      <c r="D409" s="255">
        <v>1048</v>
      </c>
      <c r="E409" s="171">
        <v>925</v>
      </c>
      <c r="F409" s="171">
        <v>113</v>
      </c>
      <c r="G409" s="171">
        <v>384</v>
      </c>
      <c r="H409" s="171">
        <v>356</v>
      </c>
      <c r="I409" s="171">
        <v>4</v>
      </c>
      <c r="J409" s="171">
        <v>0</v>
      </c>
      <c r="K409"/>
      <c r="L409"/>
      <c r="M409"/>
      <c r="N409"/>
      <c r="O409"/>
      <c r="P409"/>
      <c r="Q409"/>
      <c r="R409"/>
      <c r="S409"/>
      <c r="T409"/>
      <c r="U409"/>
    </row>
    <row r="410" spans="1:21" ht="17.25" thickBot="1" x14ac:dyDescent="0.35">
      <c r="A410" s="301"/>
      <c r="B410" s="267" t="s">
        <v>726</v>
      </c>
      <c r="C410" s="255">
        <v>1340</v>
      </c>
      <c r="D410" s="171">
        <v>969</v>
      </c>
      <c r="E410" s="171">
        <v>842</v>
      </c>
      <c r="F410" s="171">
        <v>122</v>
      </c>
      <c r="G410" s="171">
        <v>382</v>
      </c>
      <c r="H410" s="171">
        <v>341</v>
      </c>
      <c r="I410" s="171">
        <v>11</v>
      </c>
      <c r="J410" s="171">
        <v>-10</v>
      </c>
      <c r="K410"/>
      <c r="L410"/>
      <c r="M410"/>
      <c r="N410"/>
      <c r="O410"/>
      <c r="P410"/>
      <c r="Q410"/>
      <c r="R410"/>
      <c r="S410"/>
      <c r="T410"/>
      <c r="U410"/>
    </row>
    <row r="411" spans="1:21" ht="17.25" thickBot="1" x14ac:dyDescent="0.35">
      <c r="A411" s="301"/>
      <c r="B411" s="267" t="s">
        <v>756</v>
      </c>
      <c r="C411" s="171">
        <v>907</v>
      </c>
      <c r="D411" s="171">
        <v>666</v>
      </c>
      <c r="E411" s="171">
        <v>591</v>
      </c>
      <c r="F411" s="171">
        <v>69</v>
      </c>
      <c r="G411" s="171">
        <v>241</v>
      </c>
      <c r="H411" s="171">
        <v>227</v>
      </c>
      <c r="I411" s="171">
        <v>1</v>
      </c>
      <c r="J411" s="171">
        <v>0</v>
      </c>
      <c r="K411"/>
      <c r="L411"/>
      <c r="M411"/>
      <c r="N411"/>
      <c r="O411"/>
      <c r="P411"/>
      <c r="Q411"/>
      <c r="R411"/>
      <c r="S411"/>
      <c r="T411"/>
      <c r="U411"/>
    </row>
    <row r="412" spans="1:21" ht="17.25" thickBot="1" x14ac:dyDescent="0.35">
      <c r="A412" s="301"/>
      <c r="B412" s="267" t="s">
        <v>757</v>
      </c>
      <c r="C412" s="255">
        <v>2654</v>
      </c>
      <c r="D412" s="255">
        <v>1917</v>
      </c>
      <c r="E412" s="255">
        <v>1692</v>
      </c>
      <c r="F412" s="171">
        <v>203</v>
      </c>
      <c r="G412" s="171">
        <v>737</v>
      </c>
      <c r="H412" s="171">
        <v>638</v>
      </c>
      <c r="I412" s="171">
        <v>9</v>
      </c>
      <c r="J412" s="171" t="s">
        <v>103</v>
      </c>
      <c r="K412"/>
      <c r="L412"/>
      <c r="M412"/>
      <c r="N412"/>
      <c r="O412"/>
      <c r="P412"/>
      <c r="Q412"/>
      <c r="R412"/>
      <c r="S412"/>
      <c r="T412"/>
      <c r="U412"/>
    </row>
    <row r="413" spans="1:21" ht="17.25" thickBot="1" x14ac:dyDescent="0.35">
      <c r="A413" s="301"/>
      <c r="B413" s="267" t="s">
        <v>758</v>
      </c>
      <c r="C413" s="255">
        <v>2627</v>
      </c>
      <c r="D413" s="255">
        <v>1877</v>
      </c>
      <c r="E413" s="255">
        <v>1625</v>
      </c>
      <c r="F413" s="171">
        <v>235</v>
      </c>
      <c r="G413" s="171">
        <v>750</v>
      </c>
      <c r="H413" s="171">
        <v>643</v>
      </c>
      <c r="I413" s="171">
        <v>22</v>
      </c>
      <c r="J413" s="171" t="s">
        <v>103</v>
      </c>
      <c r="K413"/>
      <c r="L413"/>
      <c r="M413"/>
      <c r="N413"/>
      <c r="O413"/>
      <c r="P413"/>
      <c r="Q413"/>
      <c r="R413"/>
      <c r="S413"/>
      <c r="T413"/>
      <c r="U413"/>
    </row>
    <row r="414" spans="1:21" ht="17.25" thickBot="1" x14ac:dyDescent="0.35">
      <c r="A414" s="301"/>
      <c r="B414" s="267" t="s">
        <v>759</v>
      </c>
      <c r="C414" s="255">
        <v>1580</v>
      </c>
      <c r="D414" s="255">
        <v>1152</v>
      </c>
      <c r="E414" s="255">
        <v>1004</v>
      </c>
      <c r="F414" s="171">
        <v>129</v>
      </c>
      <c r="G414" s="171">
        <v>429</v>
      </c>
      <c r="H414" s="171">
        <v>391</v>
      </c>
      <c r="I414" s="171">
        <v>6</v>
      </c>
      <c r="J414" s="171">
        <v>0</v>
      </c>
      <c r="K414"/>
      <c r="L414"/>
      <c r="M414"/>
      <c r="N414"/>
      <c r="O414"/>
      <c r="P414"/>
      <c r="Q414"/>
      <c r="R414"/>
      <c r="S414"/>
      <c r="T414"/>
      <c r="U414"/>
    </row>
    <row r="415" spans="1:21" ht="17.25" thickBot="1" x14ac:dyDescent="0.35">
      <c r="A415" s="301"/>
      <c r="B415" s="267" t="s">
        <v>760</v>
      </c>
      <c r="C415" s="255">
        <v>1901</v>
      </c>
      <c r="D415" s="255">
        <v>1402</v>
      </c>
      <c r="E415" s="255">
        <v>1221</v>
      </c>
      <c r="F415" s="171">
        <v>148</v>
      </c>
      <c r="G415" s="171">
        <v>500</v>
      </c>
      <c r="H415" s="171">
        <v>466</v>
      </c>
      <c r="I415" s="171">
        <v>6</v>
      </c>
      <c r="J415" s="171">
        <v>-1</v>
      </c>
      <c r="K415"/>
      <c r="L415"/>
      <c r="M415"/>
      <c r="N415"/>
      <c r="O415"/>
      <c r="P415"/>
      <c r="Q415"/>
      <c r="R415"/>
      <c r="S415"/>
      <c r="T415"/>
      <c r="U415"/>
    </row>
    <row r="416" spans="1:21" ht="17.25" thickBot="1" x14ac:dyDescent="0.35">
      <c r="A416" s="301"/>
      <c r="B416" s="267" t="s">
        <v>761</v>
      </c>
      <c r="C416" s="255">
        <v>1090</v>
      </c>
      <c r="D416" s="171">
        <v>801</v>
      </c>
      <c r="E416" s="171">
        <v>707</v>
      </c>
      <c r="F416" s="171">
        <v>87</v>
      </c>
      <c r="G416" s="171">
        <v>291</v>
      </c>
      <c r="H416" s="171">
        <v>275</v>
      </c>
      <c r="I416" s="171">
        <v>2</v>
      </c>
      <c r="J416" s="171">
        <v>-2</v>
      </c>
      <c r="K416"/>
      <c r="L416"/>
      <c r="M416"/>
      <c r="N416"/>
      <c r="O416"/>
      <c r="P416"/>
      <c r="Q416"/>
      <c r="R416"/>
      <c r="S416"/>
      <c r="T416"/>
      <c r="U416"/>
    </row>
    <row r="417" spans="1:21" ht="17.25" thickBot="1" x14ac:dyDescent="0.35">
      <c r="A417" s="301"/>
      <c r="B417" s="267" t="s">
        <v>762</v>
      </c>
      <c r="C417" s="255">
        <v>1460</v>
      </c>
      <c r="D417" s="255">
        <v>1050</v>
      </c>
      <c r="E417" s="171">
        <v>942</v>
      </c>
      <c r="F417" s="171">
        <v>102</v>
      </c>
      <c r="G417" s="171">
        <v>410</v>
      </c>
      <c r="H417" s="171">
        <v>359</v>
      </c>
      <c r="I417" s="325">
        <v>11</v>
      </c>
      <c r="J417" s="171">
        <v>0</v>
      </c>
      <c r="K417"/>
      <c r="L417"/>
      <c r="M417"/>
      <c r="N417"/>
      <c r="O417"/>
      <c r="P417"/>
      <c r="Q417"/>
      <c r="R417"/>
      <c r="S417"/>
      <c r="T417"/>
      <c r="U417"/>
    </row>
    <row r="418" spans="1:21" ht="17.25" thickBot="1" x14ac:dyDescent="0.35">
      <c r="A418" s="301"/>
      <c r="B418" s="307" t="s">
        <v>525</v>
      </c>
      <c r="C418" s="327">
        <v>1344</v>
      </c>
      <c r="D418" s="325">
        <v>978</v>
      </c>
      <c r="E418" s="325">
        <v>821</v>
      </c>
      <c r="F418" s="325">
        <v>156</v>
      </c>
      <c r="G418" s="325">
        <v>366</v>
      </c>
      <c r="H418" s="325">
        <v>341</v>
      </c>
      <c r="I418" s="325">
        <v>7</v>
      </c>
      <c r="J418" s="325">
        <v>0</v>
      </c>
      <c r="K418"/>
      <c r="L418"/>
      <c r="M418"/>
      <c r="N418"/>
      <c r="O418"/>
      <c r="P418"/>
      <c r="Q418"/>
      <c r="R418"/>
      <c r="S418"/>
      <c r="T418"/>
      <c r="U418"/>
    </row>
    <row r="419" spans="1:21" ht="17.25" thickBot="1" x14ac:dyDescent="0.35">
      <c r="A419" s="301"/>
      <c r="B419" s="307" t="s">
        <v>526</v>
      </c>
      <c r="C419" s="327">
        <v>1478</v>
      </c>
      <c r="D419" s="327">
        <v>1084</v>
      </c>
      <c r="E419" s="325">
        <v>941</v>
      </c>
      <c r="F419" s="325">
        <v>126</v>
      </c>
      <c r="G419" s="325">
        <v>394</v>
      </c>
      <c r="H419" s="325">
        <v>373</v>
      </c>
      <c r="I419" s="325">
        <v>7</v>
      </c>
      <c r="J419" s="325">
        <v>-1</v>
      </c>
      <c r="K419"/>
      <c r="L419"/>
      <c r="M419"/>
      <c r="N419"/>
      <c r="O419"/>
      <c r="P419"/>
      <c r="Q419"/>
      <c r="R419"/>
      <c r="S419"/>
      <c r="T419"/>
      <c r="U419"/>
    </row>
    <row r="420" spans="1:21" ht="17.25" thickBot="1" x14ac:dyDescent="0.35">
      <c r="A420" s="301"/>
      <c r="B420" s="307" t="s">
        <v>527</v>
      </c>
      <c r="C420" s="327">
        <v>1170</v>
      </c>
      <c r="D420" s="325">
        <v>864</v>
      </c>
      <c r="E420" s="325">
        <v>752</v>
      </c>
      <c r="F420" s="325">
        <v>88</v>
      </c>
      <c r="G420" s="325">
        <v>307</v>
      </c>
      <c r="H420" s="325">
        <v>288</v>
      </c>
      <c r="I420" s="325">
        <v>3</v>
      </c>
      <c r="J420" s="325">
        <v>0</v>
      </c>
      <c r="K420"/>
      <c r="L420"/>
      <c r="M420"/>
      <c r="N420"/>
      <c r="O420"/>
      <c r="P420"/>
      <c r="Q420"/>
      <c r="R420"/>
      <c r="S420"/>
      <c r="T420"/>
      <c r="U420"/>
    </row>
    <row r="421" spans="1:21" ht="17.25" thickBot="1" x14ac:dyDescent="0.35">
      <c r="A421" s="301"/>
      <c r="B421" s="307" t="s">
        <v>528</v>
      </c>
      <c r="C421" s="325">
        <v>974</v>
      </c>
      <c r="D421" s="325">
        <v>731</v>
      </c>
      <c r="E421" s="325">
        <v>654</v>
      </c>
      <c r="F421" s="325">
        <v>76</v>
      </c>
      <c r="G421" s="325">
        <v>265</v>
      </c>
      <c r="H421" s="325">
        <v>252</v>
      </c>
      <c r="I421" s="325">
        <v>1</v>
      </c>
      <c r="J421" s="325">
        <v>-22</v>
      </c>
      <c r="K421"/>
      <c r="L421"/>
      <c r="M421"/>
      <c r="N421"/>
      <c r="O421"/>
      <c r="P421"/>
      <c r="Q421"/>
      <c r="R421"/>
      <c r="S421"/>
      <c r="T421"/>
      <c r="U421"/>
    </row>
    <row r="422" spans="1:21" x14ac:dyDescent="0.3">
      <c r="A422" s="301"/>
      <c r="B422" s="291" t="s">
        <v>549</v>
      </c>
      <c r="C422"/>
      <c r="D422"/>
      <c r="E422"/>
      <c r="F422"/>
      <c r="G422"/>
      <c r="H422"/>
      <c r="I422"/>
      <c r="J422"/>
      <c r="K422"/>
      <c r="L422"/>
      <c r="M422"/>
      <c r="N422"/>
      <c r="O422"/>
      <c r="P422"/>
      <c r="Q422"/>
      <c r="R422"/>
      <c r="S422"/>
      <c r="T422"/>
      <c r="U422"/>
    </row>
    <row r="423" spans="1:21" x14ac:dyDescent="0.3">
      <c r="A423" s="301"/>
      <c r="B423" s="291" t="s">
        <v>1131</v>
      </c>
      <c r="C423"/>
      <c r="D423"/>
      <c r="E423"/>
      <c r="F423"/>
      <c r="G423"/>
      <c r="H423"/>
      <c r="I423"/>
      <c r="J423"/>
      <c r="K423"/>
      <c r="L423"/>
      <c r="M423"/>
      <c r="N423"/>
      <c r="O423"/>
      <c r="P423"/>
      <c r="Q423"/>
      <c r="R423"/>
      <c r="S423"/>
      <c r="T423"/>
      <c r="U423"/>
    </row>
  </sheetData>
  <mergeCells count="42">
    <mergeCell ref="I299:K299"/>
    <mergeCell ref="I315:K315"/>
    <mergeCell ref="C366:C367"/>
    <mergeCell ref="D366:D367"/>
    <mergeCell ref="E366:E367"/>
    <mergeCell ref="F366:F367"/>
    <mergeCell ref="B250:B251"/>
    <mergeCell ref="B252:B253"/>
    <mergeCell ref="C152:C153"/>
    <mergeCell ref="C259:C260"/>
    <mergeCell ref="D259:L259"/>
    <mergeCell ref="B159:B160"/>
    <mergeCell ref="C159:D159"/>
    <mergeCell ref="E159:F159"/>
    <mergeCell ref="B248:C249"/>
    <mergeCell ref="D248:D249"/>
    <mergeCell ref="E248:I248"/>
    <mergeCell ref="B254:B255"/>
    <mergeCell ref="B259:B260"/>
    <mergeCell ref="B3:B4"/>
    <mergeCell ref="C3:E3"/>
    <mergeCell ref="F3:H3"/>
    <mergeCell ref="B56:B57"/>
    <mergeCell ref="C71:E71"/>
    <mergeCell ref="F71:H71"/>
    <mergeCell ref="D393:E393"/>
    <mergeCell ref="B399:B401"/>
    <mergeCell ref="C399:C401"/>
    <mergeCell ref="D399:J399"/>
    <mergeCell ref="D400:D401"/>
    <mergeCell ref="E400:F400"/>
    <mergeCell ref="G400:G401"/>
    <mergeCell ref="H400:I400"/>
    <mergeCell ref="J400:J401"/>
    <mergeCell ref="B393:B394"/>
    <mergeCell ref="C393:C394"/>
    <mergeCell ref="B315:B316"/>
    <mergeCell ref="C315:E315"/>
    <mergeCell ref="F315:H315"/>
    <mergeCell ref="B299:B300"/>
    <mergeCell ref="C299:E299"/>
    <mergeCell ref="F299:H29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AI67"/>
  <sheetViews>
    <sheetView zoomScale="80" zoomScaleNormal="80" workbookViewId="0"/>
  </sheetViews>
  <sheetFormatPr defaultRowHeight="16.5" x14ac:dyDescent="0.3"/>
  <cols>
    <col min="1" max="1" width="9.140625" style="1"/>
    <col min="2" max="2" width="36.85546875" style="1" customWidth="1"/>
    <col min="3" max="3" width="100.85546875" style="1" customWidth="1"/>
    <col min="4" max="4" width="22.7109375" style="1" customWidth="1"/>
    <col min="5" max="5" width="24" style="1" customWidth="1"/>
    <col min="6" max="6" width="12.28515625" style="1" customWidth="1"/>
    <col min="7" max="13" width="9.140625" style="1"/>
    <col min="14" max="15" width="9.28515625" style="1" bestFit="1" customWidth="1"/>
    <col min="16" max="16384" width="9.140625" style="1"/>
  </cols>
  <sheetData>
    <row r="2" spans="2:5" ht="17.25" thickBot="1" x14ac:dyDescent="0.35">
      <c r="B2" s="328" t="s">
        <v>1292</v>
      </c>
    </row>
    <row r="3" spans="2:5" x14ac:dyDescent="0.3">
      <c r="B3" s="338" t="s">
        <v>993</v>
      </c>
      <c r="C3" s="559" t="s">
        <v>994</v>
      </c>
      <c r="D3" s="561" t="s">
        <v>995</v>
      </c>
      <c r="E3" s="559" t="s">
        <v>996</v>
      </c>
    </row>
    <row r="4" spans="2:5" ht="45" customHeight="1" thickBot="1" x14ac:dyDescent="0.35">
      <c r="B4" s="339" t="s">
        <v>997</v>
      </c>
      <c r="C4" s="560"/>
      <c r="D4" s="562"/>
      <c r="E4" s="563"/>
    </row>
    <row r="5" spans="2:5" ht="17.25" thickBot="1" x14ac:dyDescent="0.35">
      <c r="B5" s="564" t="s">
        <v>998</v>
      </c>
      <c r="C5" s="565"/>
      <c r="D5" s="566"/>
      <c r="E5" s="567"/>
    </row>
    <row r="6" spans="2:5" ht="97.5" customHeight="1" x14ac:dyDescent="0.3">
      <c r="B6" s="332" t="s">
        <v>999</v>
      </c>
      <c r="C6" s="568" t="s">
        <v>1000</v>
      </c>
      <c r="D6" s="547" t="s">
        <v>1002</v>
      </c>
      <c r="E6" s="550">
        <v>8843328.8300000001</v>
      </c>
    </row>
    <row r="7" spans="2:5" x14ac:dyDescent="0.3">
      <c r="B7" s="333" t="s">
        <v>1003</v>
      </c>
      <c r="C7" s="568"/>
      <c r="D7" s="548"/>
      <c r="E7" s="551"/>
    </row>
    <row r="8" spans="2:5" ht="17.25" thickBot="1" x14ac:dyDescent="0.35">
      <c r="B8" s="334" t="s">
        <v>1004</v>
      </c>
      <c r="C8" s="568"/>
      <c r="D8" s="549"/>
      <c r="E8" s="552"/>
    </row>
    <row r="9" spans="2:5" x14ac:dyDescent="0.3">
      <c r="B9" s="335" t="s">
        <v>1005</v>
      </c>
      <c r="C9" s="553" t="s">
        <v>1011</v>
      </c>
      <c r="D9" s="547" t="s">
        <v>1006</v>
      </c>
      <c r="E9" s="550">
        <v>49997240</v>
      </c>
    </row>
    <row r="10" spans="2:5" x14ac:dyDescent="0.3">
      <c r="B10" s="333"/>
      <c r="C10" s="554"/>
      <c r="D10" s="548"/>
      <c r="E10" s="551"/>
    </row>
    <row r="11" spans="2:5" x14ac:dyDescent="0.3">
      <c r="B11" s="333" t="s">
        <v>1003</v>
      </c>
      <c r="C11" s="554"/>
      <c r="D11" s="548"/>
      <c r="E11" s="551"/>
    </row>
    <row r="12" spans="2:5" ht="17.25" thickBot="1" x14ac:dyDescent="0.35">
      <c r="B12" s="334" t="s">
        <v>1007</v>
      </c>
      <c r="C12" s="555"/>
      <c r="D12" s="549"/>
      <c r="E12" s="552"/>
    </row>
    <row r="13" spans="2:5" ht="39.75" customHeight="1" x14ac:dyDescent="0.3">
      <c r="B13" s="336" t="s">
        <v>1008</v>
      </c>
      <c r="C13" s="556" t="s">
        <v>1009</v>
      </c>
      <c r="D13" s="547" t="s">
        <v>1010</v>
      </c>
      <c r="E13" s="550">
        <v>49500000</v>
      </c>
    </row>
    <row r="14" spans="2:5" ht="25.5" customHeight="1" x14ac:dyDescent="0.3">
      <c r="B14" s="336"/>
      <c r="C14" s="557"/>
      <c r="D14" s="548"/>
      <c r="E14" s="551"/>
    </row>
    <row r="15" spans="2:5" ht="35.25" customHeight="1" x14ac:dyDescent="0.3">
      <c r="B15" s="336"/>
      <c r="C15" s="557"/>
      <c r="D15" s="548"/>
      <c r="E15" s="551"/>
    </row>
    <row r="16" spans="2:5" ht="18" customHeight="1" x14ac:dyDescent="0.3">
      <c r="B16" s="336" t="s">
        <v>1003</v>
      </c>
      <c r="C16" s="557"/>
      <c r="D16" s="548"/>
      <c r="E16" s="551"/>
    </row>
    <row r="17" spans="2:5" ht="18.75" customHeight="1" thickBot="1" x14ac:dyDescent="0.35">
      <c r="B17" s="337" t="s">
        <v>1004</v>
      </c>
      <c r="C17" s="558"/>
      <c r="D17" s="549"/>
      <c r="E17" s="552"/>
    </row>
    <row r="18" spans="2:5" s="185" customFormat="1" x14ac:dyDescent="0.3">
      <c r="B18" s="3" t="s">
        <v>1132</v>
      </c>
    </row>
    <row r="19" spans="2:5" x14ac:dyDescent="0.3">
      <c r="B19" s="12" t="s">
        <v>1016</v>
      </c>
    </row>
    <row r="21" spans="2:5" ht="17.25" thickBot="1" x14ac:dyDescent="0.35">
      <c r="B21" s="328" t="s">
        <v>1290</v>
      </c>
    </row>
    <row r="22" spans="2:5" ht="17.25" thickBot="1" x14ac:dyDescent="0.35">
      <c r="B22" s="25" t="s">
        <v>1012</v>
      </c>
      <c r="C22" s="211">
        <v>2018</v>
      </c>
    </row>
    <row r="23" spans="2:5" ht="17.25" thickBot="1" x14ac:dyDescent="0.35">
      <c r="B23" s="167" t="s">
        <v>1013</v>
      </c>
      <c r="C23" s="168">
        <v>7</v>
      </c>
    </row>
    <row r="24" spans="2:5" ht="17.25" thickBot="1" x14ac:dyDescent="0.35">
      <c r="B24" s="167" t="s">
        <v>1014</v>
      </c>
      <c r="C24" s="168">
        <v>0</v>
      </c>
    </row>
    <row r="25" spans="2:5" ht="17.25" thickBot="1" x14ac:dyDescent="0.35">
      <c r="B25" s="167" t="s">
        <v>1015</v>
      </c>
      <c r="C25" s="168">
        <v>0</v>
      </c>
    </row>
    <row r="26" spans="2:5" ht="17.25" thickBot="1" x14ac:dyDescent="0.35">
      <c r="B26" s="165" t="s">
        <v>17</v>
      </c>
      <c r="C26" s="166">
        <v>7</v>
      </c>
    </row>
    <row r="27" spans="2:5" x14ac:dyDescent="0.3">
      <c r="B27" s="12" t="s">
        <v>1016</v>
      </c>
    </row>
    <row r="29" spans="2:5" ht="17.25" thickBot="1" x14ac:dyDescent="0.35">
      <c r="B29" s="328" t="s">
        <v>1291</v>
      </c>
    </row>
    <row r="30" spans="2:5" ht="17.25" thickBot="1" x14ac:dyDescent="0.35">
      <c r="B30" s="25" t="s">
        <v>1017</v>
      </c>
      <c r="C30" s="211" t="s">
        <v>1018</v>
      </c>
      <c r="D30" s="211" t="s">
        <v>1019</v>
      </c>
    </row>
    <row r="31" spans="2:5" ht="17.25" thickBot="1" x14ac:dyDescent="0.35">
      <c r="B31" s="167" t="s">
        <v>1020</v>
      </c>
      <c r="C31" s="168" t="s">
        <v>1021</v>
      </c>
      <c r="D31" s="162">
        <v>1</v>
      </c>
    </row>
    <row r="32" spans="2:5" ht="17.25" thickBot="1" x14ac:dyDescent="0.35">
      <c r="B32" s="167" t="s">
        <v>1022</v>
      </c>
      <c r="C32" s="168" t="s">
        <v>1023</v>
      </c>
      <c r="D32" s="162">
        <v>0</v>
      </c>
    </row>
    <row r="33" spans="1:25" ht="17.25" thickBot="1" x14ac:dyDescent="0.35">
      <c r="B33" s="167" t="s">
        <v>1024</v>
      </c>
      <c r="C33" s="168" t="s">
        <v>1025</v>
      </c>
      <c r="D33" s="162">
        <v>0</v>
      </c>
    </row>
    <row r="34" spans="1:25" ht="17.25" thickBot="1" x14ac:dyDescent="0.35">
      <c r="B34" s="167" t="s">
        <v>1026</v>
      </c>
      <c r="C34" s="168" t="s">
        <v>1027</v>
      </c>
      <c r="D34" s="162">
        <v>1</v>
      </c>
    </row>
    <row r="35" spans="1:25" ht="17.25" thickBot="1" x14ac:dyDescent="0.35">
      <c r="B35" s="167" t="s">
        <v>1028</v>
      </c>
      <c r="C35" s="168" t="s">
        <v>1029</v>
      </c>
      <c r="D35" s="162">
        <v>1</v>
      </c>
    </row>
    <row r="36" spans="1:25" ht="17.25" thickBot="1" x14ac:dyDescent="0.35">
      <c r="B36" s="167" t="s">
        <v>1030</v>
      </c>
      <c r="C36" s="168" t="s">
        <v>1031</v>
      </c>
      <c r="D36" s="162">
        <v>1</v>
      </c>
    </row>
    <row r="37" spans="1:25" ht="17.25" thickBot="1" x14ac:dyDescent="0.35">
      <c r="B37" s="167" t="s">
        <v>1032</v>
      </c>
      <c r="C37" s="168" t="s">
        <v>1033</v>
      </c>
      <c r="D37" s="162">
        <v>1</v>
      </c>
    </row>
    <row r="38" spans="1:25" ht="17.25" thickBot="1" x14ac:dyDescent="0.35">
      <c r="B38" s="165" t="s">
        <v>17</v>
      </c>
      <c r="C38" s="166" t="s">
        <v>1001</v>
      </c>
      <c r="D38" s="161">
        <v>5</v>
      </c>
    </row>
    <row r="39" spans="1:25" s="187" customFormat="1" x14ac:dyDescent="0.3">
      <c r="B39" s="330" t="s">
        <v>1016</v>
      </c>
      <c r="V39" s="1"/>
      <c r="W39" s="1"/>
      <c r="X39" s="1"/>
      <c r="Y39" s="1"/>
    </row>
    <row r="40" spans="1:25" x14ac:dyDescent="0.3">
      <c r="A40" s="331"/>
    </row>
    <row r="60" spans="20:35" x14ac:dyDescent="0.3">
      <c r="T60" s="329"/>
      <c r="X60" s="187"/>
      <c r="Y60" s="187"/>
      <c r="Z60" s="187"/>
      <c r="AA60" s="187"/>
      <c r="AB60" s="187"/>
      <c r="AC60" s="187"/>
      <c r="AD60" s="187"/>
      <c r="AE60" s="187"/>
      <c r="AF60" s="187"/>
      <c r="AG60" s="187"/>
      <c r="AH60" s="187"/>
      <c r="AI60" s="187"/>
    </row>
    <row r="61" spans="20:35" x14ac:dyDescent="0.3">
      <c r="T61" s="329"/>
      <c r="X61" s="187"/>
      <c r="Y61" s="187"/>
      <c r="Z61" s="187"/>
      <c r="AA61" s="187"/>
      <c r="AB61" s="187"/>
      <c r="AC61" s="187"/>
      <c r="AD61" s="187"/>
      <c r="AE61" s="187"/>
      <c r="AF61" s="187"/>
      <c r="AG61" s="187"/>
      <c r="AH61" s="187"/>
      <c r="AI61" s="187"/>
    </row>
    <row r="62" spans="20:35" x14ac:dyDescent="0.3">
      <c r="X62" s="187"/>
      <c r="Y62" s="187"/>
      <c r="Z62" s="187"/>
      <c r="AA62" s="187"/>
      <c r="AB62" s="187"/>
      <c r="AC62" s="187"/>
      <c r="AD62" s="187"/>
      <c r="AE62" s="187"/>
      <c r="AF62" s="187"/>
      <c r="AG62" s="187"/>
      <c r="AH62" s="187"/>
      <c r="AI62" s="187"/>
    </row>
    <row r="63" spans="20:35" x14ac:dyDescent="0.3">
      <c r="X63" s="187"/>
      <c r="Y63" s="187"/>
      <c r="Z63" s="187"/>
      <c r="AA63" s="187"/>
      <c r="AB63" s="187"/>
      <c r="AC63" s="187"/>
      <c r="AD63" s="187"/>
      <c r="AE63" s="187"/>
      <c r="AF63" s="187"/>
      <c r="AG63" s="187"/>
      <c r="AH63" s="187"/>
      <c r="AI63" s="187"/>
    </row>
    <row r="64" spans="20:35" x14ac:dyDescent="0.3">
      <c r="X64" s="187"/>
      <c r="Y64" s="187"/>
      <c r="Z64" s="187"/>
      <c r="AA64" s="187"/>
      <c r="AB64" s="187"/>
      <c r="AC64" s="187"/>
      <c r="AD64" s="187"/>
      <c r="AE64" s="187"/>
      <c r="AF64" s="187"/>
      <c r="AG64" s="187"/>
      <c r="AH64" s="187"/>
      <c r="AI64" s="187"/>
    </row>
    <row r="65" spans="24:35" x14ac:dyDescent="0.3">
      <c r="X65" s="187"/>
      <c r="Y65" s="187"/>
      <c r="Z65" s="187"/>
      <c r="AA65" s="187"/>
      <c r="AB65" s="187"/>
      <c r="AC65" s="187"/>
      <c r="AD65" s="187"/>
      <c r="AE65" s="187"/>
      <c r="AF65" s="187"/>
      <c r="AG65" s="187"/>
      <c r="AH65" s="187"/>
      <c r="AI65" s="187"/>
    </row>
    <row r="66" spans="24:35" x14ac:dyDescent="0.3">
      <c r="X66" s="187"/>
      <c r="Y66" s="142"/>
      <c r="Z66" s="187"/>
      <c r="AA66" s="187"/>
      <c r="AB66" s="187"/>
      <c r="AC66" s="187"/>
      <c r="AD66" s="187"/>
      <c r="AE66" s="187"/>
      <c r="AF66" s="187"/>
      <c r="AG66" s="187"/>
      <c r="AH66" s="187"/>
      <c r="AI66" s="187"/>
    </row>
    <row r="67" spans="24:35" x14ac:dyDescent="0.3">
      <c r="X67" s="187"/>
      <c r="Y67" s="142" t="s">
        <v>359</v>
      </c>
      <c r="Z67" s="187"/>
      <c r="AA67" s="187"/>
      <c r="AB67" s="187"/>
      <c r="AC67" s="187"/>
      <c r="AD67" s="187"/>
      <c r="AE67" s="187"/>
      <c r="AF67" s="187"/>
      <c r="AG67" s="187"/>
      <c r="AH67" s="187"/>
      <c r="AI67" s="187"/>
    </row>
  </sheetData>
  <mergeCells count="13">
    <mergeCell ref="C3:C4"/>
    <mergeCell ref="D3:D4"/>
    <mergeCell ref="E3:E4"/>
    <mergeCell ref="B5:E5"/>
    <mergeCell ref="D6:D8"/>
    <mergeCell ref="E6:E8"/>
    <mergeCell ref="C6:C8"/>
    <mergeCell ref="D9:D12"/>
    <mergeCell ref="E9:E12"/>
    <mergeCell ref="D13:D17"/>
    <mergeCell ref="E13:E17"/>
    <mergeCell ref="C9:C12"/>
    <mergeCell ref="C13:C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B2:K29"/>
  <sheetViews>
    <sheetView zoomScale="80" zoomScaleNormal="80" workbookViewId="0">
      <selection activeCell="E32" sqref="E32"/>
    </sheetView>
  </sheetViews>
  <sheetFormatPr defaultRowHeight="16.5" x14ac:dyDescent="0.3"/>
  <cols>
    <col min="1" max="2" width="9.140625" style="1"/>
    <col min="3" max="3" width="20.7109375" style="1" customWidth="1"/>
    <col min="4" max="4" width="14" style="1" customWidth="1"/>
    <col min="5" max="5" width="11.28515625" style="1" customWidth="1"/>
    <col min="6" max="6" width="16.85546875" style="1" customWidth="1"/>
    <col min="7" max="7" width="10.7109375" style="1" customWidth="1"/>
    <col min="8" max="9" width="9.140625" style="1"/>
    <col min="10" max="11" width="9.140625" style="153"/>
    <col min="12" max="12" width="9.140625" style="1"/>
    <col min="13" max="13" width="19.7109375" style="1" customWidth="1"/>
    <col min="14" max="14" width="25.140625" style="1" customWidth="1"/>
    <col min="15" max="17" width="9.140625" style="1"/>
    <col min="18" max="20" width="9.140625" style="1" customWidth="1"/>
    <col min="21" max="21" width="16.28515625" style="1" bestFit="1" customWidth="1"/>
    <col min="22" max="16384" width="9.140625" style="1"/>
  </cols>
  <sheetData>
    <row r="2" spans="2:11" x14ac:dyDescent="0.3">
      <c r="B2" s="2" t="s">
        <v>0</v>
      </c>
      <c r="C2" s="2" t="s">
        <v>250</v>
      </c>
    </row>
    <row r="5" spans="2:11" x14ac:dyDescent="0.3">
      <c r="K5" s="350"/>
    </row>
    <row r="17" spans="2:6" x14ac:dyDescent="0.3">
      <c r="B17" s="3" t="s">
        <v>974</v>
      </c>
    </row>
    <row r="18" spans="2:6" x14ac:dyDescent="0.3">
      <c r="B18" s="3"/>
    </row>
    <row r="20" spans="2:6" ht="31.5" customHeight="1" x14ac:dyDescent="0.3">
      <c r="D20" s="4"/>
      <c r="E20" s="355" t="s">
        <v>1167</v>
      </c>
      <c r="F20" s="355" t="s">
        <v>1168</v>
      </c>
    </row>
    <row r="21" spans="2:6" x14ac:dyDescent="0.3">
      <c r="D21" s="351">
        <v>2010</v>
      </c>
      <c r="E21" s="147">
        <v>67.599999999999994</v>
      </c>
      <c r="F21" s="147">
        <v>67.599999999999994</v>
      </c>
    </row>
    <row r="22" spans="2:6" x14ac:dyDescent="0.3">
      <c r="D22" s="351">
        <v>2011</v>
      </c>
      <c r="E22" s="147">
        <v>70.599999999999994</v>
      </c>
      <c r="F22" s="147">
        <v>69.5</v>
      </c>
    </row>
    <row r="23" spans="2:6" x14ac:dyDescent="0.3">
      <c r="D23" s="351">
        <v>2012</v>
      </c>
      <c r="E23" s="147">
        <v>72.7</v>
      </c>
      <c r="F23" s="147">
        <v>70.599999999999994</v>
      </c>
    </row>
    <row r="24" spans="2:6" x14ac:dyDescent="0.3">
      <c r="D24" s="351">
        <v>2013</v>
      </c>
      <c r="E24" s="147">
        <v>74.2</v>
      </c>
      <c r="F24" s="147">
        <v>71.7</v>
      </c>
    </row>
    <row r="25" spans="2:6" x14ac:dyDescent="0.3">
      <c r="D25" s="351">
        <v>2014</v>
      </c>
      <c r="E25" s="147">
        <v>76.099999999999994</v>
      </c>
      <c r="F25" s="147">
        <v>73.7</v>
      </c>
    </row>
    <row r="26" spans="2:6" x14ac:dyDescent="0.3">
      <c r="D26" s="351">
        <v>2015</v>
      </c>
      <c r="E26" s="147">
        <v>79.099999999999994</v>
      </c>
      <c r="F26" s="147">
        <v>76.7</v>
      </c>
    </row>
    <row r="27" spans="2:6" x14ac:dyDescent="0.3">
      <c r="D27" s="351">
        <v>2016</v>
      </c>
      <c r="E27" s="147">
        <v>81.2</v>
      </c>
      <c r="F27" s="352">
        <v>79.099999999999994</v>
      </c>
    </row>
    <row r="28" spans="2:6" x14ac:dyDescent="0.3">
      <c r="D28" s="351">
        <v>2017</v>
      </c>
      <c r="E28" s="352">
        <v>84.9</v>
      </c>
      <c r="F28" s="147">
        <v>81.7</v>
      </c>
    </row>
    <row r="29" spans="2:6" x14ac:dyDescent="0.3">
      <c r="D29" s="351">
        <v>2018</v>
      </c>
      <c r="E29" s="353">
        <v>90.2</v>
      </c>
      <c r="F29" s="354">
        <v>85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Z125"/>
  <sheetViews>
    <sheetView zoomScale="80" zoomScaleNormal="80" workbookViewId="0">
      <selection activeCell="Y11" sqref="Y11"/>
    </sheetView>
  </sheetViews>
  <sheetFormatPr defaultRowHeight="16.5" x14ac:dyDescent="0.3"/>
  <cols>
    <col min="1" max="1" width="5.85546875" style="153" customWidth="1"/>
    <col min="2" max="2" width="7.42578125" style="1" customWidth="1"/>
    <col min="3" max="3" width="12.7109375" style="1" bestFit="1" customWidth="1"/>
    <col min="4" max="4" width="7.7109375" style="1" bestFit="1" customWidth="1"/>
    <col min="5" max="5" width="10.85546875" style="1" customWidth="1"/>
    <col min="6" max="6" width="9.140625" style="1"/>
    <col min="7" max="7" width="8.85546875" style="1" bestFit="1" customWidth="1"/>
    <col min="8" max="10" width="9.140625" style="1"/>
    <col min="11" max="11" width="26.28515625" style="1" customWidth="1"/>
    <col min="12" max="12" width="19" style="1" customWidth="1"/>
    <col min="13" max="13" width="9.7109375" style="1" customWidth="1"/>
    <col min="14" max="16" width="8.85546875" style="1" customWidth="1"/>
    <col min="17" max="18" width="9.5703125" style="1" customWidth="1"/>
    <col min="19" max="19" width="9.140625" style="1"/>
    <col min="20" max="20" width="15.85546875" style="1" bestFit="1" customWidth="1"/>
    <col min="21" max="21" width="12" style="1" customWidth="1"/>
    <col min="22" max="26" width="10.140625" style="1" bestFit="1" customWidth="1"/>
    <col min="27" max="267" width="9.140625" style="1"/>
    <col min="268" max="268" width="19" style="1" bestFit="1" customWidth="1"/>
    <col min="269" max="269" width="48.42578125" style="1" bestFit="1" customWidth="1"/>
    <col min="270" max="272" width="8.85546875" style="1" bestFit="1" customWidth="1"/>
    <col min="273" max="274" width="9.5703125" style="1" bestFit="1" customWidth="1"/>
    <col min="275" max="523" width="9.140625" style="1"/>
    <col min="524" max="524" width="19" style="1" bestFit="1" customWidth="1"/>
    <col min="525" max="525" width="48.42578125" style="1" bestFit="1" customWidth="1"/>
    <col min="526" max="528" width="8.85546875" style="1" bestFit="1" customWidth="1"/>
    <col min="529" max="530" width="9.5703125" style="1" bestFit="1" customWidth="1"/>
    <col min="531" max="779" width="9.140625" style="1"/>
    <col min="780" max="780" width="19" style="1" bestFit="1" customWidth="1"/>
    <col min="781" max="781" width="48.42578125" style="1" bestFit="1" customWidth="1"/>
    <col min="782" max="784" width="8.85546875" style="1" bestFit="1" customWidth="1"/>
    <col min="785" max="786" width="9.5703125" style="1" bestFit="1" customWidth="1"/>
    <col min="787" max="1035" width="9.140625" style="1"/>
    <col min="1036" max="1036" width="19" style="1" bestFit="1" customWidth="1"/>
    <col min="1037" max="1037" width="48.42578125" style="1" bestFit="1" customWidth="1"/>
    <col min="1038" max="1040" width="8.85546875" style="1" bestFit="1" customWidth="1"/>
    <col min="1041" max="1042" width="9.5703125" style="1" bestFit="1" customWidth="1"/>
    <col min="1043" max="1291" width="9.140625" style="1"/>
    <col min="1292" max="1292" width="19" style="1" bestFit="1" customWidth="1"/>
    <col min="1293" max="1293" width="48.42578125" style="1" bestFit="1" customWidth="1"/>
    <col min="1294" max="1296" width="8.85546875" style="1" bestFit="1" customWidth="1"/>
    <col min="1297" max="1298" width="9.5703125" style="1" bestFit="1" customWidth="1"/>
    <col min="1299" max="1547" width="9.140625" style="1"/>
    <col min="1548" max="1548" width="19" style="1" bestFit="1" customWidth="1"/>
    <col min="1549" max="1549" width="48.42578125" style="1" bestFit="1" customWidth="1"/>
    <col min="1550" max="1552" width="8.85546875" style="1" bestFit="1" customWidth="1"/>
    <col min="1553" max="1554" width="9.5703125" style="1" bestFit="1" customWidth="1"/>
    <col min="1555" max="1803" width="9.140625" style="1"/>
    <col min="1804" max="1804" width="19" style="1" bestFit="1" customWidth="1"/>
    <col min="1805" max="1805" width="48.42578125" style="1" bestFit="1" customWidth="1"/>
    <col min="1806" max="1808" width="8.85546875" style="1" bestFit="1" customWidth="1"/>
    <col min="1809" max="1810" width="9.5703125" style="1" bestFit="1" customWidth="1"/>
    <col min="1811" max="2059" width="9.140625" style="1"/>
    <col min="2060" max="2060" width="19" style="1" bestFit="1" customWidth="1"/>
    <col min="2061" max="2061" width="48.42578125" style="1" bestFit="1" customWidth="1"/>
    <col min="2062" max="2064" width="8.85546875" style="1" bestFit="1" customWidth="1"/>
    <col min="2065" max="2066" width="9.5703125" style="1" bestFit="1" customWidth="1"/>
    <col min="2067" max="2315" width="9.140625" style="1"/>
    <col min="2316" max="2316" width="19" style="1" bestFit="1" customWidth="1"/>
    <col min="2317" max="2317" width="48.42578125" style="1" bestFit="1" customWidth="1"/>
    <col min="2318" max="2320" width="8.85546875" style="1" bestFit="1" customWidth="1"/>
    <col min="2321" max="2322" width="9.5703125" style="1" bestFit="1" customWidth="1"/>
    <col min="2323" max="2571" width="9.140625" style="1"/>
    <col min="2572" max="2572" width="19" style="1" bestFit="1" customWidth="1"/>
    <col min="2573" max="2573" width="48.42578125" style="1" bestFit="1" customWidth="1"/>
    <col min="2574" max="2576" width="8.85546875" style="1" bestFit="1" customWidth="1"/>
    <col min="2577" max="2578" width="9.5703125" style="1" bestFit="1" customWidth="1"/>
    <col min="2579" max="2827" width="9.140625" style="1"/>
    <col min="2828" max="2828" width="19" style="1" bestFit="1" customWidth="1"/>
    <col min="2829" max="2829" width="48.42578125" style="1" bestFit="1" customWidth="1"/>
    <col min="2830" max="2832" width="8.85546875" style="1" bestFit="1" customWidth="1"/>
    <col min="2833" max="2834" width="9.5703125" style="1" bestFit="1" customWidth="1"/>
    <col min="2835" max="3083" width="9.140625" style="1"/>
    <col min="3084" max="3084" width="19" style="1" bestFit="1" customWidth="1"/>
    <col min="3085" max="3085" width="48.42578125" style="1" bestFit="1" customWidth="1"/>
    <col min="3086" max="3088" width="8.85546875" style="1" bestFit="1" customWidth="1"/>
    <col min="3089" max="3090" width="9.5703125" style="1" bestFit="1" customWidth="1"/>
    <col min="3091" max="3339" width="9.140625" style="1"/>
    <col min="3340" max="3340" width="19" style="1" bestFit="1" customWidth="1"/>
    <col min="3341" max="3341" width="48.42578125" style="1" bestFit="1" customWidth="1"/>
    <col min="3342" max="3344" width="8.85546875" style="1" bestFit="1" customWidth="1"/>
    <col min="3345" max="3346" width="9.5703125" style="1" bestFit="1" customWidth="1"/>
    <col min="3347" max="3595" width="9.140625" style="1"/>
    <col min="3596" max="3596" width="19" style="1" bestFit="1" customWidth="1"/>
    <col min="3597" max="3597" width="48.42578125" style="1" bestFit="1" customWidth="1"/>
    <col min="3598" max="3600" width="8.85546875" style="1" bestFit="1" customWidth="1"/>
    <col min="3601" max="3602" width="9.5703125" style="1" bestFit="1" customWidth="1"/>
    <col min="3603" max="3851" width="9.140625" style="1"/>
    <col min="3852" max="3852" width="19" style="1" bestFit="1" customWidth="1"/>
    <col min="3853" max="3853" width="48.42578125" style="1" bestFit="1" customWidth="1"/>
    <col min="3854" max="3856" width="8.85546875" style="1" bestFit="1" customWidth="1"/>
    <col min="3857" max="3858" width="9.5703125" style="1" bestFit="1" customWidth="1"/>
    <col min="3859" max="4107" width="9.140625" style="1"/>
    <col min="4108" max="4108" width="19" style="1" bestFit="1" customWidth="1"/>
    <col min="4109" max="4109" width="48.42578125" style="1" bestFit="1" customWidth="1"/>
    <col min="4110" max="4112" width="8.85546875" style="1" bestFit="1" customWidth="1"/>
    <col min="4113" max="4114" width="9.5703125" style="1" bestFit="1" customWidth="1"/>
    <col min="4115" max="4363" width="9.140625" style="1"/>
    <col min="4364" max="4364" width="19" style="1" bestFit="1" customWidth="1"/>
    <col min="4365" max="4365" width="48.42578125" style="1" bestFit="1" customWidth="1"/>
    <col min="4366" max="4368" width="8.85546875" style="1" bestFit="1" customWidth="1"/>
    <col min="4369" max="4370" width="9.5703125" style="1" bestFit="1" customWidth="1"/>
    <col min="4371" max="4619" width="9.140625" style="1"/>
    <col min="4620" max="4620" width="19" style="1" bestFit="1" customWidth="1"/>
    <col min="4621" max="4621" width="48.42578125" style="1" bestFit="1" customWidth="1"/>
    <col min="4622" max="4624" width="8.85546875" style="1" bestFit="1" customWidth="1"/>
    <col min="4625" max="4626" width="9.5703125" style="1" bestFit="1" customWidth="1"/>
    <col min="4627" max="4875" width="9.140625" style="1"/>
    <col min="4876" max="4876" width="19" style="1" bestFit="1" customWidth="1"/>
    <col min="4877" max="4877" width="48.42578125" style="1" bestFit="1" customWidth="1"/>
    <col min="4878" max="4880" width="8.85546875" style="1" bestFit="1" customWidth="1"/>
    <col min="4881" max="4882" width="9.5703125" style="1" bestFit="1" customWidth="1"/>
    <col min="4883" max="5131" width="9.140625" style="1"/>
    <col min="5132" max="5132" width="19" style="1" bestFit="1" customWidth="1"/>
    <col min="5133" max="5133" width="48.42578125" style="1" bestFit="1" customWidth="1"/>
    <col min="5134" max="5136" width="8.85546875" style="1" bestFit="1" customWidth="1"/>
    <col min="5137" max="5138" width="9.5703125" style="1" bestFit="1" customWidth="1"/>
    <col min="5139" max="5387" width="9.140625" style="1"/>
    <col min="5388" max="5388" width="19" style="1" bestFit="1" customWidth="1"/>
    <col min="5389" max="5389" width="48.42578125" style="1" bestFit="1" customWidth="1"/>
    <col min="5390" max="5392" width="8.85546875" style="1" bestFit="1" customWidth="1"/>
    <col min="5393" max="5394" width="9.5703125" style="1" bestFit="1" customWidth="1"/>
    <col min="5395" max="5643" width="9.140625" style="1"/>
    <col min="5644" max="5644" width="19" style="1" bestFit="1" customWidth="1"/>
    <col min="5645" max="5645" width="48.42578125" style="1" bestFit="1" customWidth="1"/>
    <col min="5646" max="5648" width="8.85546875" style="1" bestFit="1" customWidth="1"/>
    <col min="5649" max="5650" width="9.5703125" style="1" bestFit="1" customWidth="1"/>
    <col min="5651" max="5899" width="9.140625" style="1"/>
    <col min="5900" max="5900" width="19" style="1" bestFit="1" customWidth="1"/>
    <col min="5901" max="5901" width="48.42578125" style="1" bestFit="1" customWidth="1"/>
    <col min="5902" max="5904" width="8.85546875" style="1" bestFit="1" customWidth="1"/>
    <col min="5905" max="5906" width="9.5703125" style="1" bestFit="1" customWidth="1"/>
    <col min="5907" max="6155" width="9.140625" style="1"/>
    <col min="6156" max="6156" width="19" style="1" bestFit="1" customWidth="1"/>
    <col min="6157" max="6157" width="48.42578125" style="1" bestFit="1" customWidth="1"/>
    <col min="6158" max="6160" width="8.85546875" style="1" bestFit="1" customWidth="1"/>
    <col min="6161" max="6162" width="9.5703125" style="1" bestFit="1" customWidth="1"/>
    <col min="6163" max="6411" width="9.140625" style="1"/>
    <col min="6412" max="6412" width="19" style="1" bestFit="1" customWidth="1"/>
    <col min="6413" max="6413" width="48.42578125" style="1" bestFit="1" customWidth="1"/>
    <col min="6414" max="6416" width="8.85546875" style="1" bestFit="1" customWidth="1"/>
    <col min="6417" max="6418" width="9.5703125" style="1" bestFit="1" customWidth="1"/>
    <col min="6419" max="6667" width="9.140625" style="1"/>
    <col min="6668" max="6668" width="19" style="1" bestFit="1" customWidth="1"/>
    <col min="6669" max="6669" width="48.42578125" style="1" bestFit="1" customWidth="1"/>
    <col min="6670" max="6672" width="8.85546875" style="1" bestFit="1" customWidth="1"/>
    <col min="6673" max="6674" width="9.5703125" style="1" bestFit="1" customWidth="1"/>
    <col min="6675" max="6923" width="9.140625" style="1"/>
    <col min="6924" max="6924" width="19" style="1" bestFit="1" customWidth="1"/>
    <col min="6925" max="6925" width="48.42578125" style="1" bestFit="1" customWidth="1"/>
    <col min="6926" max="6928" width="8.85546875" style="1" bestFit="1" customWidth="1"/>
    <col min="6929" max="6930" width="9.5703125" style="1" bestFit="1" customWidth="1"/>
    <col min="6931" max="7179" width="9.140625" style="1"/>
    <col min="7180" max="7180" width="19" style="1" bestFit="1" customWidth="1"/>
    <col min="7181" max="7181" width="48.42578125" style="1" bestFit="1" customWidth="1"/>
    <col min="7182" max="7184" width="8.85546875" style="1" bestFit="1" customWidth="1"/>
    <col min="7185" max="7186" width="9.5703125" style="1" bestFit="1" customWidth="1"/>
    <col min="7187" max="7435" width="9.140625" style="1"/>
    <col min="7436" max="7436" width="19" style="1" bestFit="1" customWidth="1"/>
    <col min="7437" max="7437" width="48.42578125" style="1" bestFit="1" customWidth="1"/>
    <col min="7438" max="7440" width="8.85546875" style="1" bestFit="1" customWidth="1"/>
    <col min="7441" max="7442" width="9.5703125" style="1" bestFit="1" customWidth="1"/>
    <col min="7443" max="7691" width="9.140625" style="1"/>
    <col min="7692" max="7692" width="19" style="1" bestFit="1" customWidth="1"/>
    <col min="7693" max="7693" width="48.42578125" style="1" bestFit="1" customWidth="1"/>
    <col min="7694" max="7696" width="8.85546875" style="1" bestFit="1" customWidth="1"/>
    <col min="7697" max="7698" width="9.5703125" style="1" bestFit="1" customWidth="1"/>
    <col min="7699" max="7947" width="9.140625" style="1"/>
    <col min="7948" max="7948" width="19" style="1" bestFit="1" customWidth="1"/>
    <col min="7949" max="7949" width="48.42578125" style="1" bestFit="1" customWidth="1"/>
    <col min="7950" max="7952" width="8.85546875" style="1" bestFit="1" customWidth="1"/>
    <col min="7953" max="7954" width="9.5703125" style="1" bestFit="1" customWidth="1"/>
    <col min="7955" max="8203" width="9.140625" style="1"/>
    <col min="8204" max="8204" width="19" style="1" bestFit="1" customWidth="1"/>
    <col min="8205" max="8205" width="48.42578125" style="1" bestFit="1" customWidth="1"/>
    <col min="8206" max="8208" width="8.85546875" style="1" bestFit="1" customWidth="1"/>
    <col min="8209" max="8210" width="9.5703125" style="1" bestFit="1" customWidth="1"/>
    <col min="8211" max="8459" width="9.140625" style="1"/>
    <col min="8460" max="8460" width="19" style="1" bestFit="1" customWidth="1"/>
    <col min="8461" max="8461" width="48.42578125" style="1" bestFit="1" customWidth="1"/>
    <col min="8462" max="8464" width="8.85546875" style="1" bestFit="1" customWidth="1"/>
    <col min="8465" max="8466" width="9.5703125" style="1" bestFit="1" customWidth="1"/>
    <col min="8467" max="8715" width="9.140625" style="1"/>
    <col min="8716" max="8716" width="19" style="1" bestFit="1" customWidth="1"/>
    <col min="8717" max="8717" width="48.42578125" style="1" bestFit="1" customWidth="1"/>
    <col min="8718" max="8720" width="8.85546875" style="1" bestFit="1" customWidth="1"/>
    <col min="8721" max="8722" width="9.5703125" style="1" bestFit="1" customWidth="1"/>
    <col min="8723" max="8971" width="9.140625" style="1"/>
    <col min="8972" max="8972" width="19" style="1" bestFit="1" customWidth="1"/>
    <col min="8973" max="8973" width="48.42578125" style="1" bestFit="1" customWidth="1"/>
    <col min="8974" max="8976" width="8.85546875" style="1" bestFit="1" customWidth="1"/>
    <col min="8977" max="8978" width="9.5703125" style="1" bestFit="1" customWidth="1"/>
    <col min="8979" max="9227" width="9.140625" style="1"/>
    <col min="9228" max="9228" width="19" style="1" bestFit="1" customWidth="1"/>
    <col min="9229" max="9229" width="48.42578125" style="1" bestFit="1" customWidth="1"/>
    <col min="9230" max="9232" width="8.85546875" style="1" bestFit="1" customWidth="1"/>
    <col min="9233" max="9234" width="9.5703125" style="1" bestFit="1" customWidth="1"/>
    <col min="9235" max="9483" width="9.140625" style="1"/>
    <col min="9484" max="9484" width="19" style="1" bestFit="1" customWidth="1"/>
    <col min="9485" max="9485" width="48.42578125" style="1" bestFit="1" customWidth="1"/>
    <col min="9486" max="9488" width="8.85546875" style="1" bestFit="1" customWidth="1"/>
    <col min="9489" max="9490" width="9.5703125" style="1" bestFit="1" customWidth="1"/>
    <col min="9491" max="9739" width="9.140625" style="1"/>
    <col min="9740" max="9740" width="19" style="1" bestFit="1" customWidth="1"/>
    <col min="9741" max="9741" width="48.42578125" style="1" bestFit="1" customWidth="1"/>
    <col min="9742" max="9744" width="8.85546875" style="1" bestFit="1" customWidth="1"/>
    <col min="9745" max="9746" width="9.5703125" style="1" bestFit="1" customWidth="1"/>
    <col min="9747" max="9995" width="9.140625" style="1"/>
    <col min="9996" max="9996" width="19" style="1" bestFit="1" customWidth="1"/>
    <col min="9997" max="9997" width="48.42578125" style="1" bestFit="1" customWidth="1"/>
    <col min="9998" max="10000" width="8.85546875" style="1" bestFit="1" customWidth="1"/>
    <col min="10001" max="10002" width="9.5703125" style="1" bestFit="1" customWidth="1"/>
    <col min="10003" max="10251" width="9.140625" style="1"/>
    <col min="10252" max="10252" width="19" style="1" bestFit="1" customWidth="1"/>
    <col min="10253" max="10253" width="48.42578125" style="1" bestFit="1" customWidth="1"/>
    <col min="10254" max="10256" width="8.85546875" style="1" bestFit="1" customWidth="1"/>
    <col min="10257" max="10258" width="9.5703125" style="1" bestFit="1" customWidth="1"/>
    <col min="10259" max="10507" width="9.140625" style="1"/>
    <col min="10508" max="10508" width="19" style="1" bestFit="1" customWidth="1"/>
    <col min="10509" max="10509" width="48.42578125" style="1" bestFit="1" customWidth="1"/>
    <col min="10510" max="10512" width="8.85546875" style="1" bestFit="1" customWidth="1"/>
    <col min="10513" max="10514" width="9.5703125" style="1" bestFit="1" customWidth="1"/>
    <col min="10515" max="10763" width="9.140625" style="1"/>
    <col min="10764" max="10764" width="19" style="1" bestFit="1" customWidth="1"/>
    <col min="10765" max="10765" width="48.42578125" style="1" bestFit="1" customWidth="1"/>
    <col min="10766" max="10768" width="8.85546875" style="1" bestFit="1" customWidth="1"/>
    <col min="10769" max="10770" width="9.5703125" style="1" bestFit="1" customWidth="1"/>
    <col min="10771" max="11019" width="9.140625" style="1"/>
    <col min="11020" max="11020" width="19" style="1" bestFit="1" customWidth="1"/>
    <col min="11021" max="11021" width="48.42578125" style="1" bestFit="1" customWidth="1"/>
    <col min="11022" max="11024" width="8.85546875" style="1" bestFit="1" customWidth="1"/>
    <col min="11025" max="11026" width="9.5703125" style="1" bestFit="1" customWidth="1"/>
    <col min="11027" max="11275" width="9.140625" style="1"/>
    <col min="11276" max="11276" width="19" style="1" bestFit="1" customWidth="1"/>
    <col min="11277" max="11277" width="48.42578125" style="1" bestFit="1" customWidth="1"/>
    <col min="11278" max="11280" width="8.85546875" style="1" bestFit="1" customWidth="1"/>
    <col min="11281" max="11282" width="9.5703125" style="1" bestFit="1" customWidth="1"/>
    <col min="11283" max="11531" width="9.140625" style="1"/>
    <col min="11532" max="11532" width="19" style="1" bestFit="1" customWidth="1"/>
    <col min="11533" max="11533" width="48.42578125" style="1" bestFit="1" customWidth="1"/>
    <col min="11534" max="11536" width="8.85546875" style="1" bestFit="1" customWidth="1"/>
    <col min="11537" max="11538" width="9.5703125" style="1" bestFit="1" customWidth="1"/>
    <col min="11539" max="11787" width="9.140625" style="1"/>
    <col min="11788" max="11788" width="19" style="1" bestFit="1" customWidth="1"/>
    <col min="11789" max="11789" width="48.42578125" style="1" bestFit="1" customWidth="1"/>
    <col min="11790" max="11792" width="8.85546875" style="1" bestFit="1" customWidth="1"/>
    <col min="11793" max="11794" width="9.5703125" style="1" bestFit="1" customWidth="1"/>
    <col min="11795" max="12043" width="9.140625" style="1"/>
    <col min="12044" max="12044" width="19" style="1" bestFit="1" customWidth="1"/>
    <col min="12045" max="12045" width="48.42578125" style="1" bestFit="1" customWidth="1"/>
    <col min="12046" max="12048" width="8.85546875" style="1" bestFit="1" customWidth="1"/>
    <col min="12049" max="12050" width="9.5703125" style="1" bestFit="1" customWidth="1"/>
    <col min="12051" max="12299" width="9.140625" style="1"/>
    <col min="12300" max="12300" width="19" style="1" bestFit="1" customWidth="1"/>
    <col min="12301" max="12301" width="48.42578125" style="1" bestFit="1" customWidth="1"/>
    <col min="12302" max="12304" width="8.85546875" style="1" bestFit="1" customWidth="1"/>
    <col min="12305" max="12306" width="9.5703125" style="1" bestFit="1" customWidth="1"/>
    <col min="12307" max="12555" width="9.140625" style="1"/>
    <col min="12556" max="12556" width="19" style="1" bestFit="1" customWidth="1"/>
    <col min="12557" max="12557" width="48.42578125" style="1" bestFit="1" customWidth="1"/>
    <col min="12558" max="12560" width="8.85546875" style="1" bestFit="1" customWidth="1"/>
    <col min="12561" max="12562" width="9.5703125" style="1" bestFit="1" customWidth="1"/>
    <col min="12563" max="12811" width="9.140625" style="1"/>
    <col min="12812" max="12812" width="19" style="1" bestFit="1" customWidth="1"/>
    <col min="12813" max="12813" width="48.42578125" style="1" bestFit="1" customWidth="1"/>
    <col min="12814" max="12816" width="8.85546875" style="1" bestFit="1" customWidth="1"/>
    <col min="12817" max="12818" width="9.5703125" style="1" bestFit="1" customWidth="1"/>
    <col min="12819" max="13067" width="9.140625" style="1"/>
    <col min="13068" max="13068" width="19" style="1" bestFit="1" customWidth="1"/>
    <col min="13069" max="13069" width="48.42578125" style="1" bestFit="1" customWidth="1"/>
    <col min="13070" max="13072" width="8.85546875" style="1" bestFit="1" customWidth="1"/>
    <col min="13073" max="13074" width="9.5703125" style="1" bestFit="1" customWidth="1"/>
    <col min="13075" max="13323" width="9.140625" style="1"/>
    <col min="13324" max="13324" width="19" style="1" bestFit="1" customWidth="1"/>
    <col min="13325" max="13325" width="48.42578125" style="1" bestFit="1" customWidth="1"/>
    <col min="13326" max="13328" width="8.85546875" style="1" bestFit="1" customWidth="1"/>
    <col min="13329" max="13330" width="9.5703125" style="1" bestFit="1" customWidth="1"/>
    <col min="13331" max="13579" width="9.140625" style="1"/>
    <col min="13580" max="13580" width="19" style="1" bestFit="1" customWidth="1"/>
    <col min="13581" max="13581" width="48.42578125" style="1" bestFit="1" customWidth="1"/>
    <col min="13582" max="13584" width="8.85546875" style="1" bestFit="1" customWidth="1"/>
    <col min="13585" max="13586" width="9.5703125" style="1" bestFit="1" customWidth="1"/>
    <col min="13587" max="13835" width="9.140625" style="1"/>
    <col min="13836" max="13836" width="19" style="1" bestFit="1" customWidth="1"/>
    <col min="13837" max="13837" width="48.42578125" style="1" bestFit="1" customWidth="1"/>
    <col min="13838" max="13840" width="8.85546875" style="1" bestFit="1" customWidth="1"/>
    <col min="13841" max="13842" width="9.5703125" style="1" bestFit="1" customWidth="1"/>
    <col min="13843" max="14091" width="9.140625" style="1"/>
    <col min="14092" max="14092" width="19" style="1" bestFit="1" customWidth="1"/>
    <col min="14093" max="14093" width="48.42578125" style="1" bestFit="1" customWidth="1"/>
    <col min="14094" max="14096" width="8.85546875" style="1" bestFit="1" customWidth="1"/>
    <col min="14097" max="14098" width="9.5703125" style="1" bestFit="1" customWidth="1"/>
    <col min="14099" max="14347" width="9.140625" style="1"/>
    <col min="14348" max="14348" width="19" style="1" bestFit="1" customWidth="1"/>
    <col min="14349" max="14349" width="48.42578125" style="1" bestFit="1" customWidth="1"/>
    <col min="14350" max="14352" width="8.85546875" style="1" bestFit="1" customWidth="1"/>
    <col min="14353" max="14354" width="9.5703125" style="1" bestFit="1" customWidth="1"/>
    <col min="14355" max="14603" width="9.140625" style="1"/>
    <col min="14604" max="14604" width="19" style="1" bestFit="1" customWidth="1"/>
    <col min="14605" max="14605" width="48.42578125" style="1" bestFit="1" customWidth="1"/>
    <col min="14606" max="14608" width="8.85546875" style="1" bestFit="1" customWidth="1"/>
    <col min="14609" max="14610" width="9.5703125" style="1" bestFit="1" customWidth="1"/>
    <col min="14611" max="14859" width="9.140625" style="1"/>
    <col min="14860" max="14860" width="19" style="1" bestFit="1" customWidth="1"/>
    <col min="14861" max="14861" width="48.42578125" style="1" bestFit="1" customWidth="1"/>
    <col min="14862" max="14864" width="8.85546875" style="1" bestFit="1" customWidth="1"/>
    <col min="14865" max="14866" width="9.5703125" style="1" bestFit="1" customWidth="1"/>
    <col min="14867" max="15115" width="9.140625" style="1"/>
    <col min="15116" max="15116" width="19" style="1" bestFit="1" customWidth="1"/>
    <col min="15117" max="15117" width="48.42578125" style="1" bestFit="1" customWidth="1"/>
    <col min="15118" max="15120" width="8.85546875" style="1" bestFit="1" customWidth="1"/>
    <col min="15121" max="15122" width="9.5703125" style="1" bestFit="1" customWidth="1"/>
    <col min="15123" max="15371" width="9.140625" style="1"/>
    <col min="15372" max="15372" width="19" style="1" bestFit="1" customWidth="1"/>
    <col min="15373" max="15373" width="48.42578125" style="1" bestFit="1" customWidth="1"/>
    <col min="15374" max="15376" width="8.85546875" style="1" bestFit="1" customWidth="1"/>
    <col min="15377" max="15378" width="9.5703125" style="1" bestFit="1" customWidth="1"/>
    <col min="15379" max="15627" width="9.140625" style="1"/>
    <col min="15628" max="15628" width="19" style="1" bestFit="1" customWidth="1"/>
    <col min="15629" max="15629" width="48.42578125" style="1" bestFit="1" customWidth="1"/>
    <col min="15630" max="15632" width="8.85546875" style="1" bestFit="1" customWidth="1"/>
    <col min="15633" max="15634" width="9.5703125" style="1" bestFit="1" customWidth="1"/>
    <col min="15635" max="15883" width="9.140625" style="1"/>
    <col min="15884" max="15884" width="19" style="1" bestFit="1" customWidth="1"/>
    <col min="15885" max="15885" width="48.42578125" style="1" bestFit="1" customWidth="1"/>
    <col min="15886" max="15888" width="8.85546875" style="1" bestFit="1" customWidth="1"/>
    <col min="15889" max="15890" width="9.5703125" style="1" bestFit="1" customWidth="1"/>
    <col min="15891" max="16139" width="9.140625" style="1"/>
    <col min="16140" max="16140" width="19" style="1" bestFit="1" customWidth="1"/>
    <col min="16141" max="16141" width="48.42578125" style="1" bestFit="1" customWidth="1"/>
    <col min="16142" max="16144" width="8.85546875" style="1" bestFit="1" customWidth="1"/>
    <col min="16145" max="16146" width="9.5703125" style="1" bestFit="1" customWidth="1"/>
    <col min="16147" max="16384" width="9.140625" style="1"/>
  </cols>
  <sheetData>
    <row r="1" spans="1:26" x14ac:dyDescent="0.3">
      <c r="A1" s="358"/>
    </row>
    <row r="2" spans="1:26" ht="17.25" thickBot="1" x14ac:dyDescent="0.35">
      <c r="B2" s="2" t="s">
        <v>875</v>
      </c>
    </row>
    <row r="3" spans="1:26" ht="33.75" thickBot="1" x14ac:dyDescent="0.35">
      <c r="B3" s="32" t="s">
        <v>2</v>
      </c>
      <c r="C3" s="33" t="s">
        <v>3</v>
      </c>
      <c r="D3" s="33" t="s">
        <v>4</v>
      </c>
      <c r="E3" s="33" t="s">
        <v>5</v>
      </c>
      <c r="F3" s="33" t="s">
        <v>6</v>
      </c>
      <c r="G3" s="33" t="s">
        <v>7</v>
      </c>
    </row>
    <row r="4" spans="1:26" ht="17.25" thickBot="1" x14ac:dyDescent="0.35">
      <c r="B4" s="36">
        <v>2017</v>
      </c>
      <c r="C4" s="37">
        <v>57969</v>
      </c>
      <c r="D4" s="37">
        <v>53914</v>
      </c>
      <c r="E4" s="37" t="s">
        <v>8</v>
      </c>
      <c r="F4" s="37" t="s">
        <v>9</v>
      </c>
      <c r="G4" s="37" t="s">
        <v>10</v>
      </c>
      <c r="H4" s="34"/>
    </row>
    <row r="5" spans="1:26" ht="17.25" thickBot="1" x14ac:dyDescent="0.35">
      <c r="B5" s="36">
        <v>2018</v>
      </c>
      <c r="C5" s="37">
        <v>57639</v>
      </c>
      <c r="D5" s="37">
        <v>54293</v>
      </c>
      <c r="E5" s="37">
        <v>3346</v>
      </c>
      <c r="F5" s="37">
        <v>3955</v>
      </c>
      <c r="G5" s="37">
        <v>7301</v>
      </c>
      <c r="H5" s="34"/>
    </row>
    <row r="6" spans="1:26" x14ac:dyDescent="0.3">
      <c r="B6" s="3" t="s">
        <v>11</v>
      </c>
    </row>
    <row r="8" spans="1:26" x14ac:dyDescent="0.3">
      <c r="B8" s="16" t="s">
        <v>983</v>
      </c>
    </row>
    <row r="9" spans="1:26" x14ac:dyDescent="0.3">
      <c r="Q9" s="1" t="s">
        <v>985</v>
      </c>
    </row>
    <row r="10" spans="1:26" x14ac:dyDescent="0.3">
      <c r="L10" s="436" t="s">
        <v>16</v>
      </c>
      <c r="M10" s="438" t="s">
        <v>977</v>
      </c>
      <c r="N10" s="438" t="s">
        <v>978</v>
      </c>
      <c r="O10" s="438" t="s">
        <v>979</v>
      </c>
      <c r="P10" s="438" t="s">
        <v>980</v>
      </c>
      <c r="Q10" s="436" t="s">
        <v>981</v>
      </c>
      <c r="R10" s="436" t="s">
        <v>982</v>
      </c>
    </row>
    <row r="11" spans="1:26" x14ac:dyDescent="0.3">
      <c r="L11" s="437"/>
      <c r="M11" s="439"/>
      <c r="N11" s="439"/>
      <c r="O11" s="439"/>
      <c r="P11" s="439"/>
      <c r="Q11" s="437"/>
      <c r="R11" s="437"/>
    </row>
    <row r="12" spans="1:26" x14ac:dyDescent="0.3">
      <c r="L12" s="38" t="s">
        <v>17</v>
      </c>
      <c r="M12" s="39">
        <v>2629804</v>
      </c>
      <c r="N12" s="39">
        <v>2782450</v>
      </c>
      <c r="O12" s="39">
        <v>2661077</v>
      </c>
      <c r="P12" s="39">
        <v>2789344</v>
      </c>
      <c r="Q12" s="40">
        <f>-O12</f>
        <v>-2661077</v>
      </c>
      <c r="R12" s="40">
        <f>-M12</f>
        <v>-2629804</v>
      </c>
      <c r="U12" s="11"/>
      <c r="V12" s="11"/>
      <c r="W12" s="11"/>
      <c r="X12" s="11"/>
      <c r="Y12" s="11"/>
      <c r="Z12" s="11"/>
    </row>
    <row r="13" spans="1:26" x14ac:dyDescent="0.3">
      <c r="L13" s="15" t="s">
        <v>130</v>
      </c>
      <c r="M13" s="15">
        <v>29231</v>
      </c>
      <c r="N13" s="15">
        <v>27920</v>
      </c>
      <c r="O13" s="15">
        <v>30077</v>
      </c>
      <c r="P13" s="15">
        <v>28368</v>
      </c>
      <c r="Q13" s="41">
        <f t="shared" ref="Q13:Q76" si="0">-O13</f>
        <v>-30077</v>
      </c>
      <c r="R13" s="41">
        <f t="shared" ref="R13:R76" si="1">-M13</f>
        <v>-29231</v>
      </c>
      <c r="T13" s="11"/>
      <c r="U13" s="11"/>
      <c r="V13" s="11"/>
      <c r="W13" s="11"/>
      <c r="X13" s="11"/>
      <c r="Y13" s="42"/>
      <c r="Z13" s="11"/>
    </row>
    <row r="14" spans="1:26" x14ac:dyDescent="0.3">
      <c r="L14" s="15" t="s">
        <v>131</v>
      </c>
      <c r="M14" s="15">
        <v>27776</v>
      </c>
      <c r="N14" s="15">
        <v>26445</v>
      </c>
      <c r="O14" s="15">
        <v>30521</v>
      </c>
      <c r="P14" s="15">
        <v>28963</v>
      </c>
      <c r="Q14" s="41">
        <f t="shared" si="0"/>
        <v>-30521</v>
      </c>
      <c r="R14" s="41">
        <f t="shared" si="1"/>
        <v>-27776</v>
      </c>
      <c r="T14" s="11"/>
      <c r="U14" s="11"/>
      <c r="V14" s="11"/>
      <c r="W14" s="11"/>
      <c r="X14" s="11"/>
      <c r="Y14" s="42"/>
      <c r="Z14" s="11"/>
    </row>
    <row r="15" spans="1:26" x14ac:dyDescent="0.3">
      <c r="L15" s="15" t="s">
        <v>132</v>
      </c>
      <c r="M15" s="15">
        <v>27520</v>
      </c>
      <c r="N15" s="15">
        <v>26128</v>
      </c>
      <c r="O15" s="15">
        <v>30349</v>
      </c>
      <c r="P15" s="15">
        <v>29009</v>
      </c>
      <c r="Q15" s="41">
        <f t="shared" si="0"/>
        <v>-30349</v>
      </c>
      <c r="R15" s="41">
        <f t="shared" si="1"/>
        <v>-27520</v>
      </c>
      <c r="T15" s="11"/>
      <c r="U15" s="11"/>
      <c r="V15" s="11"/>
      <c r="W15" s="11"/>
      <c r="X15" s="11"/>
      <c r="Y15" s="42"/>
      <c r="Z15" s="11"/>
    </row>
    <row r="16" spans="1:26" x14ac:dyDescent="0.3">
      <c r="L16" s="15" t="s">
        <v>133</v>
      </c>
      <c r="M16" s="15">
        <v>27792</v>
      </c>
      <c r="N16" s="15">
        <v>26329</v>
      </c>
      <c r="O16" s="15">
        <v>29648</v>
      </c>
      <c r="P16" s="15">
        <v>27851</v>
      </c>
      <c r="Q16" s="41">
        <f t="shared" si="0"/>
        <v>-29648</v>
      </c>
      <c r="R16" s="41">
        <f t="shared" si="1"/>
        <v>-27792</v>
      </c>
      <c r="T16" s="11"/>
      <c r="U16" s="11"/>
      <c r="V16" s="11"/>
      <c r="W16" s="11"/>
      <c r="X16" s="11"/>
      <c r="Y16" s="42"/>
      <c r="Z16" s="11"/>
    </row>
    <row r="17" spans="12:26" x14ac:dyDescent="0.3">
      <c r="L17" s="15" t="s">
        <v>134</v>
      </c>
      <c r="M17" s="15">
        <v>27461</v>
      </c>
      <c r="N17" s="15">
        <v>25948</v>
      </c>
      <c r="O17" s="15">
        <v>28938</v>
      </c>
      <c r="P17" s="15">
        <v>27808</v>
      </c>
      <c r="Q17" s="41">
        <f t="shared" si="0"/>
        <v>-28938</v>
      </c>
      <c r="R17" s="41">
        <f t="shared" si="1"/>
        <v>-27461</v>
      </c>
      <c r="U17" s="11"/>
      <c r="V17" s="11"/>
      <c r="W17" s="11"/>
      <c r="X17" s="11"/>
      <c r="Y17" s="11"/>
      <c r="Z17" s="11"/>
    </row>
    <row r="18" spans="12:26" x14ac:dyDescent="0.3">
      <c r="L18" s="15" t="s">
        <v>135</v>
      </c>
      <c r="M18" s="15">
        <v>26370</v>
      </c>
      <c r="N18" s="15">
        <v>25042</v>
      </c>
      <c r="O18" s="15">
        <v>28840</v>
      </c>
      <c r="P18" s="15">
        <v>27520</v>
      </c>
      <c r="Q18" s="41">
        <f t="shared" si="0"/>
        <v>-28840</v>
      </c>
      <c r="R18" s="41">
        <f t="shared" si="1"/>
        <v>-26370</v>
      </c>
      <c r="U18" s="11"/>
      <c r="V18" s="11"/>
      <c r="W18" s="11"/>
      <c r="X18" s="11"/>
      <c r="Y18" s="11"/>
      <c r="Z18" s="11"/>
    </row>
    <row r="19" spans="12:26" x14ac:dyDescent="0.3">
      <c r="L19" s="15" t="s">
        <v>136</v>
      </c>
      <c r="M19" s="15">
        <v>25824</v>
      </c>
      <c r="N19" s="15">
        <v>24648</v>
      </c>
      <c r="O19" s="15">
        <v>29390</v>
      </c>
      <c r="P19" s="15">
        <v>27560</v>
      </c>
      <c r="Q19" s="41">
        <f t="shared" si="0"/>
        <v>-29390</v>
      </c>
      <c r="R19" s="41">
        <f t="shared" si="1"/>
        <v>-25824</v>
      </c>
      <c r="T19" s="14"/>
      <c r="U19" s="42"/>
      <c r="V19" s="42"/>
      <c r="W19" s="42"/>
      <c r="X19" s="42"/>
      <c r="Y19" s="11"/>
      <c r="Z19" s="42"/>
    </row>
    <row r="20" spans="12:26" x14ac:dyDescent="0.3">
      <c r="L20" s="15" t="s">
        <v>137</v>
      </c>
      <c r="M20" s="15">
        <v>26260</v>
      </c>
      <c r="N20" s="15">
        <v>24585</v>
      </c>
      <c r="O20" s="15">
        <v>31440</v>
      </c>
      <c r="P20" s="15">
        <v>30086</v>
      </c>
      <c r="Q20" s="41">
        <f t="shared" si="0"/>
        <v>-31440</v>
      </c>
      <c r="R20" s="41">
        <f t="shared" si="1"/>
        <v>-26260</v>
      </c>
      <c r="T20" s="14"/>
      <c r="U20" s="42"/>
      <c r="V20" s="42"/>
      <c r="W20" s="42"/>
      <c r="X20" s="42"/>
      <c r="Y20" s="11"/>
      <c r="Z20" s="42"/>
    </row>
    <row r="21" spans="12:26" x14ac:dyDescent="0.3">
      <c r="L21" s="15" t="s">
        <v>138</v>
      </c>
      <c r="M21" s="15">
        <v>27557</v>
      </c>
      <c r="N21" s="15">
        <v>26393</v>
      </c>
      <c r="O21" s="15">
        <v>29452</v>
      </c>
      <c r="P21" s="15">
        <v>28704</v>
      </c>
      <c r="Q21" s="41">
        <f t="shared" si="0"/>
        <v>-29452</v>
      </c>
      <c r="R21" s="41">
        <f t="shared" si="1"/>
        <v>-27557</v>
      </c>
      <c r="T21" s="14"/>
      <c r="U21" s="42"/>
      <c r="V21" s="42"/>
      <c r="W21" s="42"/>
      <c r="X21" s="42"/>
      <c r="Y21" s="11"/>
      <c r="Z21" s="42"/>
    </row>
    <row r="22" spans="12:26" x14ac:dyDescent="0.3">
      <c r="L22" s="15" t="s">
        <v>139</v>
      </c>
      <c r="M22" s="15">
        <v>28383</v>
      </c>
      <c r="N22" s="15">
        <v>27253</v>
      </c>
      <c r="O22" s="15">
        <v>30850</v>
      </c>
      <c r="P22" s="15">
        <v>28980</v>
      </c>
      <c r="Q22" s="41">
        <f t="shared" si="0"/>
        <v>-30850</v>
      </c>
      <c r="R22" s="41">
        <f t="shared" si="1"/>
        <v>-28383</v>
      </c>
      <c r="U22" s="11"/>
      <c r="V22" s="11"/>
      <c r="W22" s="11"/>
      <c r="X22" s="11"/>
      <c r="Y22" s="11"/>
      <c r="Z22" s="11"/>
    </row>
    <row r="23" spans="12:26" x14ac:dyDescent="0.3">
      <c r="L23" s="15" t="s">
        <v>140</v>
      </c>
      <c r="M23" s="15">
        <v>28947</v>
      </c>
      <c r="N23" s="15">
        <v>27471</v>
      </c>
      <c r="O23" s="15">
        <v>29278</v>
      </c>
      <c r="P23" s="15">
        <v>27724</v>
      </c>
      <c r="Q23" s="41">
        <f t="shared" si="0"/>
        <v>-29278</v>
      </c>
      <c r="R23" s="41">
        <f t="shared" si="1"/>
        <v>-28947</v>
      </c>
      <c r="U23" s="11"/>
      <c r="V23" s="11"/>
      <c r="W23" s="11"/>
      <c r="X23" s="11"/>
      <c r="Y23" s="11"/>
      <c r="Z23" s="11"/>
    </row>
    <row r="24" spans="12:26" x14ac:dyDescent="0.3">
      <c r="L24" s="15" t="s">
        <v>141</v>
      </c>
      <c r="M24" s="15">
        <v>29723</v>
      </c>
      <c r="N24" s="15">
        <v>28193</v>
      </c>
      <c r="O24" s="15">
        <v>27919</v>
      </c>
      <c r="P24" s="15">
        <v>26519</v>
      </c>
      <c r="Q24" s="41">
        <f t="shared" si="0"/>
        <v>-27919</v>
      </c>
      <c r="R24" s="41">
        <f t="shared" si="1"/>
        <v>-29723</v>
      </c>
      <c r="U24" s="11"/>
      <c r="V24" s="11"/>
      <c r="W24" s="11"/>
      <c r="X24" s="11"/>
      <c r="Y24" s="11"/>
      <c r="Z24" s="11"/>
    </row>
    <row r="25" spans="12:26" x14ac:dyDescent="0.3">
      <c r="L25" s="15" t="s">
        <v>142</v>
      </c>
      <c r="M25" s="15">
        <v>30857</v>
      </c>
      <c r="N25" s="15">
        <v>29117</v>
      </c>
      <c r="O25" s="15">
        <v>27713</v>
      </c>
      <c r="P25" s="15">
        <v>26179</v>
      </c>
      <c r="Q25" s="41">
        <f t="shared" si="0"/>
        <v>-27713</v>
      </c>
      <c r="R25" s="41">
        <f t="shared" si="1"/>
        <v>-30857</v>
      </c>
      <c r="U25" s="11"/>
      <c r="V25" s="11"/>
      <c r="W25" s="11"/>
      <c r="X25" s="11"/>
      <c r="Y25" s="11"/>
      <c r="Z25" s="11"/>
    </row>
    <row r="26" spans="12:26" x14ac:dyDescent="0.3">
      <c r="L26" s="15" t="s">
        <v>143</v>
      </c>
      <c r="M26" s="15">
        <v>31212</v>
      </c>
      <c r="N26" s="15">
        <v>29849</v>
      </c>
      <c r="O26" s="15">
        <v>28033</v>
      </c>
      <c r="P26" s="15">
        <v>26402</v>
      </c>
      <c r="Q26" s="41">
        <f t="shared" si="0"/>
        <v>-28033</v>
      </c>
      <c r="R26" s="41">
        <f t="shared" si="1"/>
        <v>-31212</v>
      </c>
      <c r="U26" s="11"/>
      <c r="V26" s="11"/>
      <c r="W26" s="11"/>
      <c r="X26" s="11"/>
      <c r="Y26" s="11"/>
      <c r="Z26" s="11"/>
    </row>
    <row r="27" spans="12:26" x14ac:dyDescent="0.3">
      <c r="L27" s="15" t="s">
        <v>144</v>
      </c>
      <c r="M27" s="15">
        <v>33492</v>
      </c>
      <c r="N27" s="15">
        <v>32343</v>
      </c>
      <c r="O27" s="15">
        <v>27685</v>
      </c>
      <c r="P27" s="15">
        <v>26236</v>
      </c>
      <c r="Q27" s="41">
        <f t="shared" si="0"/>
        <v>-27685</v>
      </c>
      <c r="R27" s="41">
        <f t="shared" si="1"/>
        <v>-33492</v>
      </c>
      <c r="U27" s="11"/>
      <c r="V27" s="11"/>
      <c r="W27" s="11"/>
      <c r="X27" s="11"/>
      <c r="Y27" s="11"/>
      <c r="Z27" s="11"/>
    </row>
    <row r="28" spans="12:26" x14ac:dyDescent="0.3">
      <c r="L28" s="15" t="s">
        <v>145</v>
      </c>
      <c r="M28" s="15">
        <v>37156</v>
      </c>
      <c r="N28" s="15">
        <v>35099</v>
      </c>
      <c r="O28" s="15">
        <v>26507</v>
      </c>
      <c r="P28" s="15">
        <v>25101</v>
      </c>
      <c r="Q28" s="41">
        <f t="shared" si="0"/>
        <v>-26507</v>
      </c>
      <c r="R28" s="41">
        <f t="shared" si="1"/>
        <v>-37156</v>
      </c>
      <c r="U28" s="11"/>
      <c r="V28" s="11"/>
      <c r="W28" s="11"/>
      <c r="X28" s="11"/>
      <c r="Y28" s="11"/>
      <c r="Z28" s="11"/>
    </row>
    <row r="29" spans="12:26" x14ac:dyDescent="0.3">
      <c r="L29" s="15" t="s">
        <v>146</v>
      </c>
      <c r="M29" s="15">
        <v>37580</v>
      </c>
      <c r="N29" s="15">
        <v>36240</v>
      </c>
      <c r="O29" s="15">
        <v>25971</v>
      </c>
      <c r="P29" s="15">
        <v>24821</v>
      </c>
      <c r="Q29" s="41">
        <f t="shared" si="0"/>
        <v>-25971</v>
      </c>
      <c r="R29" s="41">
        <f t="shared" si="1"/>
        <v>-37580</v>
      </c>
      <c r="U29" s="11"/>
      <c r="V29" s="11"/>
      <c r="W29" s="11"/>
      <c r="X29" s="11"/>
      <c r="Y29" s="11"/>
      <c r="Z29" s="11"/>
    </row>
    <row r="30" spans="12:26" x14ac:dyDescent="0.3">
      <c r="L30" s="15" t="s">
        <v>147</v>
      </c>
      <c r="M30" s="15">
        <v>39444</v>
      </c>
      <c r="N30" s="15">
        <v>37886</v>
      </c>
      <c r="O30" s="15">
        <v>26630</v>
      </c>
      <c r="P30" s="15">
        <v>24887</v>
      </c>
      <c r="Q30" s="41">
        <f t="shared" si="0"/>
        <v>-26630</v>
      </c>
      <c r="R30" s="41">
        <f t="shared" si="1"/>
        <v>-39444</v>
      </c>
      <c r="U30" s="11"/>
      <c r="V30" s="11"/>
      <c r="W30" s="11"/>
      <c r="X30" s="11"/>
      <c r="Y30" s="11"/>
      <c r="Z30" s="11"/>
    </row>
    <row r="31" spans="12:26" x14ac:dyDescent="0.3">
      <c r="L31" s="15" t="s">
        <v>148</v>
      </c>
      <c r="M31" s="15">
        <v>40524</v>
      </c>
      <c r="N31" s="15">
        <v>38337</v>
      </c>
      <c r="O31" s="15">
        <v>28175</v>
      </c>
      <c r="P31" s="15">
        <v>26785</v>
      </c>
      <c r="Q31" s="41">
        <f t="shared" si="0"/>
        <v>-28175</v>
      </c>
      <c r="R31" s="41">
        <f t="shared" si="1"/>
        <v>-40524</v>
      </c>
      <c r="U31" s="11"/>
      <c r="V31" s="11"/>
      <c r="W31" s="11"/>
      <c r="X31" s="11"/>
      <c r="Y31" s="11"/>
      <c r="Z31" s="11"/>
    </row>
    <row r="32" spans="12:26" x14ac:dyDescent="0.3">
      <c r="L32" s="15" t="s">
        <v>149</v>
      </c>
      <c r="M32" s="15">
        <v>40505</v>
      </c>
      <c r="N32" s="15">
        <v>38741</v>
      </c>
      <c r="O32" s="15">
        <v>28469</v>
      </c>
      <c r="P32" s="15">
        <v>27431</v>
      </c>
      <c r="Q32" s="41">
        <f t="shared" si="0"/>
        <v>-28469</v>
      </c>
      <c r="R32" s="41">
        <f t="shared" si="1"/>
        <v>-40505</v>
      </c>
      <c r="U32" s="11"/>
      <c r="V32" s="11"/>
      <c r="W32" s="11"/>
      <c r="X32" s="11"/>
      <c r="Y32" s="11"/>
      <c r="Z32" s="11"/>
    </row>
    <row r="33" spans="2:26" x14ac:dyDescent="0.3">
      <c r="L33" s="15" t="s">
        <v>150</v>
      </c>
      <c r="M33" s="15">
        <v>41992</v>
      </c>
      <c r="N33" s="15">
        <v>40249</v>
      </c>
      <c r="O33" s="15">
        <v>29145</v>
      </c>
      <c r="P33" s="15">
        <v>27665</v>
      </c>
      <c r="Q33" s="41">
        <f t="shared" si="0"/>
        <v>-29145</v>
      </c>
      <c r="R33" s="41">
        <f t="shared" si="1"/>
        <v>-41992</v>
      </c>
      <c r="U33" s="11"/>
      <c r="V33" s="11"/>
      <c r="W33" s="11"/>
      <c r="X33" s="11"/>
      <c r="Y33" s="11"/>
      <c r="Z33" s="11"/>
    </row>
    <row r="34" spans="2:26" x14ac:dyDescent="0.3">
      <c r="L34" s="15" t="s">
        <v>151</v>
      </c>
      <c r="M34" s="15">
        <v>41994</v>
      </c>
      <c r="N34" s="15">
        <v>40732</v>
      </c>
      <c r="O34" s="15">
        <v>30087</v>
      </c>
      <c r="P34" s="15">
        <v>28488</v>
      </c>
      <c r="Q34" s="41">
        <f t="shared" si="0"/>
        <v>-30087</v>
      </c>
      <c r="R34" s="41">
        <f t="shared" si="1"/>
        <v>-41994</v>
      </c>
      <c r="U34" s="11"/>
      <c r="V34" s="11"/>
      <c r="W34" s="11"/>
      <c r="X34" s="11"/>
      <c r="Y34" s="11"/>
      <c r="Z34" s="11"/>
    </row>
    <row r="35" spans="2:26" x14ac:dyDescent="0.3">
      <c r="L35" s="15" t="s">
        <v>152</v>
      </c>
      <c r="M35" s="15">
        <v>44088</v>
      </c>
      <c r="N35" s="15">
        <v>42192</v>
      </c>
      <c r="O35" s="15">
        <v>30820</v>
      </c>
      <c r="P35" s="15">
        <v>28978</v>
      </c>
      <c r="Q35" s="41">
        <f t="shared" si="0"/>
        <v>-30820</v>
      </c>
      <c r="R35" s="41">
        <f t="shared" si="1"/>
        <v>-44088</v>
      </c>
      <c r="U35" s="11"/>
      <c r="V35" s="11"/>
      <c r="W35" s="11"/>
      <c r="X35" s="11"/>
      <c r="Y35" s="11"/>
      <c r="Z35" s="11"/>
    </row>
    <row r="36" spans="2:26" x14ac:dyDescent="0.3">
      <c r="L36" s="15" t="s">
        <v>153</v>
      </c>
      <c r="M36" s="15">
        <v>45401</v>
      </c>
      <c r="N36" s="15">
        <v>43560</v>
      </c>
      <c r="O36" s="15">
        <v>31254</v>
      </c>
      <c r="P36" s="15">
        <v>29857</v>
      </c>
      <c r="Q36" s="41">
        <f t="shared" si="0"/>
        <v>-31254</v>
      </c>
      <c r="R36" s="41">
        <f t="shared" si="1"/>
        <v>-45401</v>
      </c>
      <c r="U36" s="11"/>
      <c r="V36" s="11"/>
      <c r="W36" s="11"/>
      <c r="X36" s="11"/>
      <c r="Y36" s="11"/>
      <c r="Z36" s="11"/>
    </row>
    <row r="37" spans="2:26" x14ac:dyDescent="0.3">
      <c r="L37" s="15" t="s">
        <v>154</v>
      </c>
      <c r="M37" s="15">
        <v>45344</v>
      </c>
      <c r="N37" s="15">
        <v>43696</v>
      </c>
      <c r="O37" s="15">
        <v>33527</v>
      </c>
      <c r="P37" s="15">
        <v>32416</v>
      </c>
      <c r="Q37" s="41">
        <f t="shared" si="0"/>
        <v>-33527</v>
      </c>
      <c r="R37" s="41">
        <f t="shared" si="1"/>
        <v>-45344</v>
      </c>
      <c r="U37" s="11"/>
      <c r="V37" s="11"/>
      <c r="W37" s="11"/>
      <c r="X37" s="11"/>
      <c r="Y37" s="11"/>
      <c r="Z37" s="11"/>
    </row>
    <row r="38" spans="2:26" x14ac:dyDescent="0.3">
      <c r="L38" s="43" t="s">
        <v>155</v>
      </c>
      <c r="M38" s="43">
        <v>45681</v>
      </c>
      <c r="N38" s="43">
        <v>43780</v>
      </c>
      <c r="O38" s="43">
        <v>37159</v>
      </c>
      <c r="P38" s="43">
        <v>35336</v>
      </c>
      <c r="Q38" s="44">
        <f t="shared" si="0"/>
        <v>-37159</v>
      </c>
      <c r="R38" s="44">
        <f t="shared" si="1"/>
        <v>-45681</v>
      </c>
      <c r="U38" s="11"/>
      <c r="V38" s="11"/>
      <c r="W38" s="11"/>
      <c r="X38" s="11"/>
      <c r="Y38" s="11"/>
      <c r="Z38" s="11"/>
    </row>
    <row r="39" spans="2:26" x14ac:dyDescent="0.3">
      <c r="L39" s="15" t="s">
        <v>156</v>
      </c>
      <c r="M39" s="15">
        <v>46675</v>
      </c>
      <c r="N39" s="15">
        <v>44137</v>
      </c>
      <c r="O39" s="15">
        <v>37650</v>
      </c>
      <c r="P39" s="15">
        <v>36088</v>
      </c>
      <c r="Q39" s="41">
        <f t="shared" si="0"/>
        <v>-37650</v>
      </c>
      <c r="R39" s="41">
        <f t="shared" si="1"/>
        <v>-46675</v>
      </c>
      <c r="U39" s="11"/>
      <c r="V39" s="11"/>
      <c r="W39" s="11"/>
      <c r="X39" s="11"/>
      <c r="Y39" s="11"/>
      <c r="Z39" s="11"/>
    </row>
    <row r="40" spans="2:26" x14ac:dyDescent="0.3">
      <c r="L40" s="15" t="s">
        <v>157</v>
      </c>
      <c r="M40" s="15">
        <v>46507</v>
      </c>
      <c r="N40" s="15">
        <v>44479</v>
      </c>
      <c r="O40" s="15">
        <v>39314</v>
      </c>
      <c r="P40" s="15">
        <v>37855</v>
      </c>
      <c r="Q40" s="41">
        <f t="shared" si="0"/>
        <v>-39314</v>
      </c>
      <c r="R40" s="41">
        <f t="shared" si="1"/>
        <v>-46507</v>
      </c>
      <c r="U40" s="11"/>
      <c r="V40" s="11"/>
      <c r="W40" s="11"/>
      <c r="X40" s="11"/>
      <c r="Y40" s="11"/>
      <c r="Z40" s="11"/>
    </row>
    <row r="41" spans="2:26" x14ac:dyDescent="0.3">
      <c r="L41" s="15" t="s">
        <v>158</v>
      </c>
      <c r="M41" s="15">
        <v>47312</v>
      </c>
      <c r="N41" s="15">
        <v>45038</v>
      </c>
      <c r="O41" s="15">
        <v>40229</v>
      </c>
      <c r="P41" s="15">
        <v>38284</v>
      </c>
      <c r="Q41" s="41">
        <f t="shared" si="0"/>
        <v>-40229</v>
      </c>
      <c r="R41" s="41">
        <f t="shared" si="1"/>
        <v>-47312</v>
      </c>
      <c r="U41" s="11"/>
      <c r="V41" s="11"/>
      <c r="W41" s="11"/>
      <c r="X41" s="11"/>
      <c r="Y41" s="11"/>
      <c r="Z41" s="11"/>
    </row>
    <row r="42" spans="2:26" x14ac:dyDescent="0.3">
      <c r="L42" s="15" t="s">
        <v>159</v>
      </c>
      <c r="M42" s="15">
        <v>48872</v>
      </c>
      <c r="N42" s="15">
        <v>47344</v>
      </c>
      <c r="O42" s="15">
        <v>39939</v>
      </c>
      <c r="P42" s="15">
        <v>38531</v>
      </c>
      <c r="Q42" s="41">
        <f t="shared" si="0"/>
        <v>-39939</v>
      </c>
      <c r="R42" s="41">
        <f t="shared" si="1"/>
        <v>-48872</v>
      </c>
      <c r="U42" s="11"/>
      <c r="V42" s="11"/>
      <c r="W42" s="11"/>
      <c r="X42" s="11"/>
      <c r="Y42" s="11"/>
      <c r="Z42" s="11"/>
    </row>
    <row r="43" spans="2:26" x14ac:dyDescent="0.3">
      <c r="L43" s="15" t="s">
        <v>160</v>
      </c>
      <c r="M43" s="15">
        <v>48398</v>
      </c>
      <c r="N43" s="15">
        <v>46746</v>
      </c>
      <c r="O43" s="15">
        <v>41268</v>
      </c>
      <c r="P43" s="15">
        <v>39674</v>
      </c>
      <c r="Q43" s="41">
        <f t="shared" si="0"/>
        <v>-41268</v>
      </c>
      <c r="R43" s="41">
        <f t="shared" si="1"/>
        <v>-48398</v>
      </c>
      <c r="U43" s="11"/>
      <c r="V43" s="11"/>
      <c r="W43" s="11"/>
      <c r="X43" s="11"/>
      <c r="Y43" s="11"/>
      <c r="Z43" s="11"/>
    </row>
    <row r="44" spans="2:26" x14ac:dyDescent="0.3">
      <c r="L44" s="15" t="s">
        <v>161</v>
      </c>
      <c r="M44" s="15">
        <v>48509</v>
      </c>
      <c r="N44" s="15">
        <v>46033</v>
      </c>
      <c r="O44" s="15">
        <v>41492</v>
      </c>
      <c r="P44" s="15">
        <v>40147</v>
      </c>
      <c r="Q44" s="41">
        <f t="shared" si="0"/>
        <v>-41492</v>
      </c>
      <c r="R44" s="41">
        <f t="shared" si="1"/>
        <v>-48509</v>
      </c>
      <c r="U44" s="11"/>
      <c r="V44" s="11"/>
      <c r="W44" s="11"/>
      <c r="X44" s="11"/>
      <c r="Y44" s="11"/>
      <c r="Z44" s="11"/>
    </row>
    <row r="45" spans="2:26" x14ac:dyDescent="0.3">
      <c r="B45" s="3" t="s">
        <v>11</v>
      </c>
      <c r="L45" s="15" t="s">
        <v>162</v>
      </c>
      <c r="M45" s="15">
        <v>48547</v>
      </c>
      <c r="N45" s="15">
        <v>46105</v>
      </c>
      <c r="O45" s="15">
        <v>42896</v>
      </c>
      <c r="P45" s="15">
        <v>41011</v>
      </c>
      <c r="Q45" s="41">
        <f t="shared" si="0"/>
        <v>-42896</v>
      </c>
      <c r="R45" s="41">
        <f t="shared" si="1"/>
        <v>-48547</v>
      </c>
      <c r="U45" s="11"/>
      <c r="V45" s="11"/>
      <c r="W45" s="11"/>
      <c r="X45" s="11"/>
      <c r="Y45" s="11"/>
      <c r="Z45" s="11"/>
    </row>
    <row r="46" spans="2:26" x14ac:dyDescent="0.3">
      <c r="L46" s="15" t="s">
        <v>163</v>
      </c>
      <c r="M46" s="15">
        <v>46860</v>
      </c>
      <c r="N46" s="15">
        <v>45321</v>
      </c>
      <c r="O46" s="15">
        <v>44458</v>
      </c>
      <c r="P46" s="15">
        <v>42318</v>
      </c>
      <c r="Q46" s="41">
        <f t="shared" si="0"/>
        <v>-44458</v>
      </c>
      <c r="R46" s="41">
        <f t="shared" si="1"/>
        <v>-46860</v>
      </c>
      <c r="U46" s="11"/>
      <c r="V46" s="11"/>
      <c r="W46" s="11"/>
      <c r="X46" s="11"/>
      <c r="Y46" s="11"/>
      <c r="Z46" s="11"/>
    </row>
    <row r="47" spans="2:26" x14ac:dyDescent="0.3">
      <c r="L47" s="15" t="s">
        <v>164</v>
      </c>
      <c r="M47" s="15">
        <v>46874</v>
      </c>
      <c r="N47" s="15">
        <v>44883</v>
      </c>
      <c r="O47" s="15">
        <v>44461</v>
      </c>
      <c r="P47" s="15">
        <v>42311</v>
      </c>
      <c r="Q47" s="41">
        <f t="shared" si="0"/>
        <v>-44461</v>
      </c>
      <c r="R47" s="41">
        <f t="shared" si="1"/>
        <v>-46874</v>
      </c>
      <c r="U47" s="11"/>
      <c r="V47" s="11"/>
      <c r="W47" s="11"/>
      <c r="X47" s="11"/>
      <c r="Y47" s="11"/>
      <c r="Z47" s="11"/>
    </row>
    <row r="48" spans="2:26" x14ac:dyDescent="0.3">
      <c r="L48" s="15" t="s">
        <v>165</v>
      </c>
      <c r="M48" s="15">
        <v>44001</v>
      </c>
      <c r="N48" s="15">
        <v>42905</v>
      </c>
      <c r="O48" s="15">
        <v>44734</v>
      </c>
      <c r="P48" s="15">
        <v>42271</v>
      </c>
      <c r="Q48" s="41">
        <f t="shared" si="0"/>
        <v>-44734</v>
      </c>
      <c r="R48" s="41">
        <f t="shared" si="1"/>
        <v>-44001</v>
      </c>
      <c r="U48" s="11"/>
      <c r="V48" s="11"/>
      <c r="W48" s="11"/>
      <c r="X48" s="11"/>
      <c r="Y48" s="11"/>
      <c r="Z48" s="11"/>
    </row>
    <row r="49" spans="12:26" x14ac:dyDescent="0.3">
      <c r="L49" s="15" t="s">
        <v>166</v>
      </c>
      <c r="M49" s="15">
        <v>41671</v>
      </c>
      <c r="N49" s="15">
        <v>40546</v>
      </c>
      <c r="O49" s="15">
        <v>45247</v>
      </c>
      <c r="P49" s="15">
        <v>42070</v>
      </c>
      <c r="Q49" s="41">
        <f t="shared" si="0"/>
        <v>-45247</v>
      </c>
      <c r="R49" s="41">
        <f t="shared" si="1"/>
        <v>-41671</v>
      </c>
      <c r="U49" s="11"/>
      <c r="V49" s="11"/>
      <c r="W49" s="11"/>
      <c r="X49" s="11"/>
      <c r="Y49" s="11"/>
      <c r="Z49" s="11"/>
    </row>
    <row r="50" spans="12:26" x14ac:dyDescent="0.3">
      <c r="L50" s="15" t="s">
        <v>167</v>
      </c>
      <c r="M50" s="15">
        <v>39182</v>
      </c>
      <c r="N50" s="15">
        <v>37981</v>
      </c>
      <c r="O50" s="15">
        <v>44824</v>
      </c>
      <c r="P50" s="15">
        <v>42575</v>
      </c>
      <c r="Q50" s="41">
        <f t="shared" si="0"/>
        <v>-44824</v>
      </c>
      <c r="R50" s="41">
        <f t="shared" si="1"/>
        <v>-39182</v>
      </c>
      <c r="U50" s="11"/>
      <c r="V50" s="11"/>
      <c r="W50" s="11"/>
      <c r="X50" s="11"/>
      <c r="Y50" s="11"/>
      <c r="Z50" s="11"/>
    </row>
    <row r="51" spans="12:26" x14ac:dyDescent="0.3">
      <c r="L51" s="15" t="s">
        <v>168</v>
      </c>
      <c r="M51" s="15">
        <v>37938</v>
      </c>
      <c r="N51" s="15">
        <v>36730</v>
      </c>
      <c r="O51" s="15">
        <v>45757</v>
      </c>
      <c r="P51" s="15">
        <v>42591</v>
      </c>
      <c r="Q51" s="41">
        <f t="shared" si="0"/>
        <v>-45757</v>
      </c>
      <c r="R51" s="41">
        <f t="shared" si="1"/>
        <v>-37938</v>
      </c>
      <c r="U51" s="11"/>
      <c r="V51" s="11"/>
      <c r="W51" s="11"/>
      <c r="X51" s="11"/>
      <c r="Y51" s="11"/>
      <c r="Z51" s="11"/>
    </row>
    <row r="52" spans="12:26" x14ac:dyDescent="0.3">
      <c r="L52" s="15" t="s">
        <v>169</v>
      </c>
      <c r="M52" s="15">
        <v>37122</v>
      </c>
      <c r="N52" s="15">
        <v>36169</v>
      </c>
      <c r="O52" s="15">
        <v>47550</v>
      </c>
      <c r="P52" s="15">
        <v>45114</v>
      </c>
      <c r="Q52" s="41">
        <f t="shared" si="0"/>
        <v>-47550</v>
      </c>
      <c r="R52" s="41">
        <f t="shared" si="1"/>
        <v>-37122</v>
      </c>
      <c r="U52" s="11"/>
      <c r="V52" s="11"/>
      <c r="W52" s="11"/>
      <c r="X52" s="11"/>
      <c r="Y52" s="11"/>
      <c r="Z52" s="11"/>
    </row>
    <row r="53" spans="12:26" x14ac:dyDescent="0.3">
      <c r="L53" s="15" t="s">
        <v>170</v>
      </c>
      <c r="M53" s="15">
        <v>35283</v>
      </c>
      <c r="N53" s="15">
        <v>34560</v>
      </c>
      <c r="O53" s="15">
        <v>47197</v>
      </c>
      <c r="P53" s="15">
        <v>44694</v>
      </c>
      <c r="Q53" s="41">
        <f t="shared" si="0"/>
        <v>-47197</v>
      </c>
      <c r="R53" s="41">
        <f t="shared" si="1"/>
        <v>-35283</v>
      </c>
      <c r="U53" s="11"/>
      <c r="V53" s="11"/>
      <c r="W53" s="11"/>
      <c r="X53" s="11"/>
      <c r="Y53" s="11"/>
      <c r="Z53" s="11"/>
    </row>
    <row r="54" spans="12:26" x14ac:dyDescent="0.3">
      <c r="L54" s="15" t="s">
        <v>171</v>
      </c>
      <c r="M54" s="15">
        <v>35519</v>
      </c>
      <c r="N54" s="15">
        <v>34886</v>
      </c>
      <c r="O54" s="15">
        <v>47255</v>
      </c>
      <c r="P54" s="15">
        <v>44268</v>
      </c>
      <c r="Q54" s="41">
        <f t="shared" si="0"/>
        <v>-47255</v>
      </c>
      <c r="R54" s="41">
        <f t="shared" si="1"/>
        <v>-35519</v>
      </c>
      <c r="U54" s="11"/>
      <c r="V54" s="11"/>
      <c r="W54" s="11"/>
      <c r="X54" s="11"/>
      <c r="Y54" s="11"/>
      <c r="Z54" s="11"/>
    </row>
    <row r="55" spans="12:26" x14ac:dyDescent="0.3">
      <c r="L55" s="15" t="s">
        <v>172</v>
      </c>
      <c r="M55" s="15">
        <v>36870</v>
      </c>
      <c r="N55" s="15">
        <v>36826</v>
      </c>
      <c r="O55" s="15">
        <v>47062</v>
      </c>
      <c r="P55" s="15">
        <v>44025</v>
      </c>
      <c r="Q55" s="41">
        <f t="shared" si="0"/>
        <v>-47062</v>
      </c>
      <c r="R55" s="41">
        <f t="shared" si="1"/>
        <v>-36870</v>
      </c>
      <c r="U55" s="11"/>
      <c r="V55" s="11"/>
      <c r="W55" s="11"/>
      <c r="X55" s="11"/>
      <c r="Y55" s="11"/>
      <c r="Z55" s="11"/>
    </row>
    <row r="56" spans="12:26" x14ac:dyDescent="0.3">
      <c r="L56" s="15" t="s">
        <v>173</v>
      </c>
      <c r="M56" s="15">
        <v>37905</v>
      </c>
      <c r="N56" s="15">
        <v>37796</v>
      </c>
      <c r="O56" s="15">
        <v>45486</v>
      </c>
      <c r="P56" s="15">
        <v>43566</v>
      </c>
      <c r="Q56" s="41">
        <f t="shared" si="0"/>
        <v>-45486</v>
      </c>
      <c r="R56" s="41">
        <f t="shared" si="1"/>
        <v>-37905</v>
      </c>
      <c r="U56" s="11"/>
      <c r="V56" s="11"/>
      <c r="W56" s="11"/>
      <c r="X56" s="11"/>
      <c r="Y56" s="11"/>
      <c r="Z56" s="11"/>
    </row>
    <row r="57" spans="12:26" x14ac:dyDescent="0.3">
      <c r="L57" s="15" t="s">
        <v>174</v>
      </c>
      <c r="M57" s="15">
        <v>39168</v>
      </c>
      <c r="N57" s="15">
        <v>38847</v>
      </c>
      <c r="O57" s="15">
        <v>45624</v>
      </c>
      <c r="P57" s="15">
        <v>43322</v>
      </c>
      <c r="Q57" s="41">
        <f t="shared" si="0"/>
        <v>-45624</v>
      </c>
      <c r="R57" s="41">
        <f t="shared" si="1"/>
        <v>-39168</v>
      </c>
      <c r="U57" s="11"/>
      <c r="V57" s="11"/>
      <c r="W57" s="11"/>
      <c r="X57" s="11"/>
      <c r="Y57" s="11"/>
      <c r="Z57" s="11"/>
    </row>
    <row r="58" spans="12:26" x14ac:dyDescent="0.3">
      <c r="L58" s="15" t="s">
        <v>175</v>
      </c>
      <c r="M58" s="15">
        <v>38586</v>
      </c>
      <c r="N58" s="15">
        <v>38446</v>
      </c>
      <c r="O58" s="15">
        <v>42814</v>
      </c>
      <c r="P58" s="15">
        <v>41476</v>
      </c>
      <c r="Q58" s="41">
        <f t="shared" si="0"/>
        <v>-42814</v>
      </c>
      <c r="R58" s="41">
        <f t="shared" si="1"/>
        <v>-38586</v>
      </c>
      <c r="U58" s="11"/>
      <c r="V58" s="11"/>
      <c r="W58" s="11"/>
      <c r="X58" s="11"/>
      <c r="Y58" s="11"/>
      <c r="Z58" s="11"/>
    </row>
    <row r="59" spans="12:26" x14ac:dyDescent="0.3">
      <c r="L59" s="15" t="s">
        <v>176</v>
      </c>
      <c r="M59" s="15">
        <v>37164</v>
      </c>
      <c r="N59" s="15">
        <v>37200</v>
      </c>
      <c r="O59" s="15">
        <v>40218</v>
      </c>
      <c r="P59" s="15">
        <v>39096</v>
      </c>
      <c r="Q59" s="41">
        <f t="shared" si="0"/>
        <v>-40218</v>
      </c>
      <c r="R59" s="41">
        <f t="shared" si="1"/>
        <v>-37164</v>
      </c>
      <c r="U59" s="11"/>
      <c r="V59" s="11"/>
      <c r="W59" s="11"/>
      <c r="X59" s="11"/>
      <c r="Y59" s="11"/>
      <c r="Z59" s="11"/>
    </row>
    <row r="60" spans="12:26" x14ac:dyDescent="0.3">
      <c r="L60" s="15" t="s">
        <v>177</v>
      </c>
      <c r="M60" s="15">
        <v>38124</v>
      </c>
      <c r="N60" s="15">
        <v>38461</v>
      </c>
      <c r="O60" s="15">
        <v>37904</v>
      </c>
      <c r="P60" s="15">
        <v>36857</v>
      </c>
      <c r="Q60" s="41">
        <f t="shared" si="0"/>
        <v>-37904</v>
      </c>
      <c r="R60" s="41">
        <f t="shared" si="1"/>
        <v>-38124</v>
      </c>
      <c r="U60" s="11"/>
      <c r="V60" s="11"/>
      <c r="W60" s="11"/>
      <c r="X60" s="11"/>
      <c r="Y60" s="11"/>
      <c r="Z60" s="11"/>
    </row>
    <row r="61" spans="12:26" x14ac:dyDescent="0.3">
      <c r="L61" s="15" t="s">
        <v>178</v>
      </c>
      <c r="M61" s="15">
        <v>38251</v>
      </c>
      <c r="N61" s="15">
        <v>38383</v>
      </c>
      <c r="O61" s="15">
        <v>36607</v>
      </c>
      <c r="P61" s="15">
        <v>35742</v>
      </c>
      <c r="Q61" s="41">
        <f t="shared" si="0"/>
        <v>-36607</v>
      </c>
      <c r="R61" s="41">
        <f t="shared" si="1"/>
        <v>-38251</v>
      </c>
      <c r="U61" s="11"/>
      <c r="V61" s="11"/>
      <c r="W61" s="11"/>
      <c r="X61" s="11"/>
      <c r="Y61" s="11"/>
      <c r="Z61" s="11"/>
    </row>
    <row r="62" spans="12:26" x14ac:dyDescent="0.3">
      <c r="L62" s="15" t="s">
        <v>179</v>
      </c>
      <c r="M62" s="15">
        <v>37706</v>
      </c>
      <c r="N62" s="15">
        <v>37805</v>
      </c>
      <c r="O62" s="15">
        <v>35815</v>
      </c>
      <c r="P62" s="15">
        <v>35181</v>
      </c>
      <c r="Q62" s="41">
        <f t="shared" si="0"/>
        <v>-35815</v>
      </c>
      <c r="R62" s="41">
        <f t="shared" si="1"/>
        <v>-37706</v>
      </c>
      <c r="U62" s="11"/>
      <c r="V62" s="11"/>
      <c r="W62" s="11"/>
      <c r="X62" s="11"/>
      <c r="Y62" s="11"/>
      <c r="Z62" s="11"/>
    </row>
    <row r="63" spans="12:26" x14ac:dyDescent="0.3">
      <c r="L63" s="15" t="s">
        <v>180</v>
      </c>
      <c r="M63" s="15">
        <v>38924</v>
      </c>
      <c r="N63" s="15">
        <v>39685</v>
      </c>
      <c r="O63" s="15">
        <v>33821</v>
      </c>
      <c r="P63" s="15">
        <v>33670</v>
      </c>
      <c r="Q63" s="41">
        <f t="shared" si="0"/>
        <v>-33821</v>
      </c>
      <c r="R63" s="41">
        <f t="shared" si="1"/>
        <v>-38924</v>
      </c>
      <c r="U63" s="11"/>
      <c r="V63" s="11"/>
      <c r="W63" s="11"/>
      <c r="X63" s="11"/>
      <c r="Y63" s="11"/>
      <c r="Z63" s="11"/>
    </row>
    <row r="64" spans="12:26" x14ac:dyDescent="0.3">
      <c r="L64" s="15" t="s">
        <v>181</v>
      </c>
      <c r="M64" s="15">
        <v>39867</v>
      </c>
      <c r="N64" s="15">
        <v>40861</v>
      </c>
      <c r="O64" s="15">
        <v>34060</v>
      </c>
      <c r="P64" s="15">
        <v>33891</v>
      </c>
      <c r="Q64" s="41">
        <f t="shared" si="0"/>
        <v>-34060</v>
      </c>
      <c r="R64" s="41">
        <f t="shared" si="1"/>
        <v>-39867</v>
      </c>
      <c r="U64" s="11"/>
      <c r="V64" s="11"/>
      <c r="W64" s="11"/>
      <c r="X64" s="11"/>
      <c r="Y64" s="11"/>
      <c r="Z64" s="11"/>
    </row>
    <row r="65" spans="12:26" x14ac:dyDescent="0.3">
      <c r="L65" s="15" t="s">
        <v>182</v>
      </c>
      <c r="M65" s="15">
        <v>40212</v>
      </c>
      <c r="N65" s="15">
        <v>42380</v>
      </c>
      <c r="O65" s="15">
        <v>34788</v>
      </c>
      <c r="P65" s="15">
        <v>35347</v>
      </c>
      <c r="Q65" s="41">
        <f t="shared" si="0"/>
        <v>-34788</v>
      </c>
      <c r="R65" s="41">
        <f t="shared" si="1"/>
        <v>-40212</v>
      </c>
      <c r="U65" s="11"/>
      <c r="V65" s="11"/>
      <c r="W65" s="11"/>
      <c r="X65" s="11"/>
      <c r="Y65" s="11"/>
      <c r="Z65" s="11"/>
    </row>
    <row r="66" spans="12:26" x14ac:dyDescent="0.3">
      <c r="L66" s="15" t="s">
        <v>183</v>
      </c>
      <c r="M66" s="15">
        <v>39494</v>
      </c>
      <c r="N66" s="15">
        <v>41987</v>
      </c>
      <c r="O66" s="15">
        <v>35647</v>
      </c>
      <c r="P66" s="15">
        <v>36408</v>
      </c>
      <c r="Q66" s="41">
        <f t="shared" si="0"/>
        <v>-35647</v>
      </c>
      <c r="R66" s="41">
        <f t="shared" si="1"/>
        <v>-39494</v>
      </c>
      <c r="U66" s="11"/>
      <c r="V66" s="11"/>
      <c r="W66" s="11"/>
      <c r="X66" s="11"/>
      <c r="Y66" s="11"/>
      <c r="Z66" s="11"/>
    </row>
    <row r="67" spans="12:26" x14ac:dyDescent="0.3">
      <c r="L67" s="15" t="s">
        <v>184</v>
      </c>
      <c r="M67" s="15">
        <v>38516</v>
      </c>
      <c r="N67" s="15">
        <v>40783</v>
      </c>
      <c r="O67" s="15">
        <v>36844</v>
      </c>
      <c r="P67" s="15">
        <v>37546</v>
      </c>
      <c r="Q67" s="41">
        <f t="shared" si="0"/>
        <v>-36844</v>
      </c>
      <c r="R67" s="41">
        <f t="shared" si="1"/>
        <v>-38516</v>
      </c>
      <c r="U67" s="11"/>
      <c r="V67" s="11"/>
      <c r="W67" s="11"/>
      <c r="X67" s="11"/>
      <c r="Y67" s="11"/>
      <c r="Z67" s="11"/>
    </row>
    <row r="68" spans="12:26" x14ac:dyDescent="0.3">
      <c r="L68" s="15" t="s">
        <v>185</v>
      </c>
      <c r="M68" s="15">
        <v>37679</v>
      </c>
      <c r="N68" s="15">
        <v>40072</v>
      </c>
      <c r="O68" s="15">
        <v>36144</v>
      </c>
      <c r="P68" s="15">
        <v>36936</v>
      </c>
      <c r="Q68" s="41">
        <f t="shared" si="0"/>
        <v>-36144</v>
      </c>
      <c r="R68" s="41">
        <f t="shared" si="1"/>
        <v>-37679</v>
      </c>
      <c r="U68" s="11"/>
      <c r="V68" s="11"/>
      <c r="W68" s="11"/>
      <c r="X68" s="11"/>
      <c r="Y68" s="11"/>
      <c r="Z68" s="11"/>
    </row>
    <row r="69" spans="12:26" x14ac:dyDescent="0.3">
      <c r="L69" s="15" t="s">
        <v>186</v>
      </c>
      <c r="M69" s="15">
        <v>37421</v>
      </c>
      <c r="N69" s="15">
        <v>40469</v>
      </c>
      <c r="O69" s="15">
        <v>34294</v>
      </c>
      <c r="P69" s="15">
        <v>35547</v>
      </c>
      <c r="Q69" s="41">
        <f t="shared" si="0"/>
        <v>-34294</v>
      </c>
      <c r="R69" s="41">
        <f t="shared" si="1"/>
        <v>-37421</v>
      </c>
      <c r="U69" s="11"/>
      <c r="V69" s="11"/>
      <c r="W69" s="11"/>
      <c r="X69" s="11"/>
      <c r="Y69" s="11"/>
      <c r="Z69" s="11"/>
    </row>
    <row r="70" spans="12:26" x14ac:dyDescent="0.3">
      <c r="L70" s="15" t="s">
        <v>187</v>
      </c>
      <c r="M70" s="15">
        <v>36205</v>
      </c>
      <c r="N70" s="15">
        <v>39654</v>
      </c>
      <c r="O70" s="15">
        <v>34996</v>
      </c>
      <c r="P70" s="15">
        <v>36913</v>
      </c>
      <c r="Q70" s="41">
        <f t="shared" si="0"/>
        <v>-34996</v>
      </c>
      <c r="R70" s="41">
        <f t="shared" si="1"/>
        <v>-36205</v>
      </c>
      <c r="U70" s="11"/>
      <c r="V70" s="11"/>
      <c r="W70" s="11"/>
      <c r="X70" s="11"/>
      <c r="Y70" s="11"/>
      <c r="Z70" s="11"/>
    </row>
    <row r="71" spans="12:26" x14ac:dyDescent="0.3">
      <c r="L71" s="15" t="s">
        <v>188</v>
      </c>
      <c r="M71" s="15">
        <v>33869</v>
      </c>
      <c r="N71" s="15">
        <v>37607</v>
      </c>
      <c r="O71" s="15">
        <v>34797</v>
      </c>
      <c r="P71" s="15">
        <v>36636</v>
      </c>
      <c r="Q71" s="41">
        <f t="shared" si="0"/>
        <v>-34797</v>
      </c>
      <c r="R71" s="41">
        <f t="shared" si="1"/>
        <v>-33869</v>
      </c>
      <c r="U71" s="11"/>
      <c r="V71" s="11"/>
      <c r="W71" s="11"/>
      <c r="X71" s="11"/>
      <c r="Y71" s="11"/>
      <c r="Z71" s="11"/>
    </row>
    <row r="72" spans="12:26" x14ac:dyDescent="0.3">
      <c r="L72" s="15" t="s">
        <v>189</v>
      </c>
      <c r="M72" s="15">
        <v>30436</v>
      </c>
      <c r="N72" s="15">
        <v>34560</v>
      </c>
      <c r="O72" s="15">
        <v>34031</v>
      </c>
      <c r="P72" s="15">
        <v>35981</v>
      </c>
      <c r="Q72" s="41">
        <f t="shared" si="0"/>
        <v>-34031</v>
      </c>
      <c r="R72" s="41">
        <f t="shared" si="1"/>
        <v>-30436</v>
      </c>
      <c r="U72" s="11"/>
      <c r="V72" s="11"/>
      <c r="W72" s="11"/>
      <c r="X72" s="11"/>
      <c r="Y72" s="11"/>
      <c r="Z72" s="11"/>
    </row>
    <row r="73" spans="12:26" x14ac:dyDescent="0.3">
      <c r="L73" s="15" t="s">
        <v>190</v>
      </c>
      <c r="M73" s="15">
        <v>29502</v>
      </c>
      <c r="N73" s="15">
        <v>33908</v>
      </c>
      <c r="O73" s="15">
        <v>34764</v>
      </c>
      <c r="P73" s="15">
        <v>37623</v>
      </c>
      <c r="Q73" s="41">
        <f t="shared" si="0"/>
        <v>-34764</v>
      </c>
      <c r="R73" s="41">
        <f t="shared" si="1"/>
        <v>-29502</v>
      </c>
      <c r="U73" s="11"/>
      <c r="V73" s="11"/>
      <c r="W73" s="11"/>
      <c r="X73" s="11"/>
      <c r="Y73" s="11"/>
      <c r="Z73" s="11"/>
    </row>
    <row r="74" spans="12:26" x14ac:dyDescent="0.3">
      <c r="L74" s="15" t="s">
        <v>191</v>
      </c>
      <c r="M74" s="15">
        <v>27604</v>
      </c>
      <c r="N74" s="15">
        <v>32468</v>
      </c>
      <c r="O74" s="15">
        <v>35233</v>
      </c>
      <c r="P74" s="15">
        <v>38604</v>
      </c>
      <c r="Q74" s="41">
        <f t="shared" si="0"/>
        <v>-35233</v>
      </c>
      <c r="R74" s="41">
        <f t="shared" si="1"/>
        <v>-27604</v>
      </c>
      <c r="U74" s="11"/>
      <c r="V74" s="11"/>
      <c r="W74" s="11"/>
      <c r="X74" s="11"/>
      <c r="Y74" s="11"/>
      <c r="Z74" s="11"/>
    </row>
    <row r="75" spans="12:26" x14ac:dyDescent="0.3">
      <c r="L75" s="15" t="s">
        <v>192</v>
      </c>
      <c r="M75" s="15">
        <v>23260</v>
      </c>
      <c r="N75" s="15">
        <v>28221</v>
      </c>
      <c r="O75" s="15">
        <v>34914</v>
      </c>
      <c r="P75" s="15">
        <v>39761</v>
      </c>
      <c r="Q75" s="41">
        <f t="shared" si="0"/>
        <v>-34914</v>
      </c>
      <c r="R75" s="41">
        <f t="shared" si="1"/>
        <v>-23260</v>
      </c>
      <c r="U75" s="11"/>
      <c r="V75" s="11"/>
      <c r="W75" s="11"/>
      <c r="X75" s="11"/>
      <c r="Y75" s="11"/>
      <c r="Z75" s="11"/>
    </row>
    <row r="76" spans="12:26" x14ac:dyDescent="0.3">
      <c r="L76" s="15" t="s">
        <v>193</v>
      </c>
      <c r="M76" s="15">
        <v>20728</v>
      </c>
      <c r="N76" s="15">
        <v>26242</v>
      </c>
      <c r="O76" s="15">
        <v>34234</v>
      </c>
      <c r="P76" s="15">
        <v>39291</v>
      </c>
      <c r="Q76" s="41">
        <f t="shared" si="0"/>
        <v>-34234</v>
      </c>
      <c r="R76" s="41">
        <f t="shared" si="1"/>
        <v>-20728</v>
      </c>
      <c r="U76" s="11"/>
      <c r="V76" s="11"/>
      <c r="W76" s="11"/>
      <c r="X76" s="11"/>
      <c r="Y76" s="11"/>
      <c r="Z76" s="11"/>
    </row>
    <row r="77" spans="12:26" x14ac:dyDescent="0.3">
      <c r="L77" s="15" t="s">
        <v>194</v>
      </c>
      <c r="M77" s="15">
        <v>21030</v>
      </c>
      <c r="N77" s="15">
        <v>27344</v>
      </c>
      <c r="O77" s="15">
        <v>32902</v>
      </c>
      <c r="P77" s="15">
        <v>38060</v>
      </c>
      <c r="Q77" s="41">
        <f t="shared" ref="Q77:Q125" si="2">-O77</f>
        <v>-32902</v>
      </c>
      <c r="R77" s="41">
        <f t="shared" ref="R77:R125" si="3">-M77</f>
        <v>-21030</v>
      </c>
      <c r="U77" s="11"/>
      <c r="V77" s="11"/>
      <c r="W77" s="11"/>
      <c r="X77" s="11"/>
      <c r="Y77" s="11"/>
      <c r="Z77" s="11"/>
    </row>
    <row r="78" spans="12:26" x14ac:dyDescent="0.3">
      <c r="L78" s="15" t="s">
        <v>195</v>
      </c>
      <c r="M78" s="15">
        <v>19259</v>
      </c>
      <c r="N78" s="15">
        <v>25129</v>
      </c>
      <c r="O78" s="15">
        <v>31741</v>
      </c>
      <c r="P78" s="15">
        <v>37221</v>
      </c>
      <c r="Q78" s="41">
        <f t="shared" si="2"/>
        <v>-31741</v>
      </c>
      <c r="R78" s="41">
        <f t="shared" si="3"/>
        <v>-19259</v>
      </c>
      <c r="U78" s="11"/>
      <c r="V78" s="11"/>
      <c r="W78" s="11"/>
      <c r="X78" s="11"/>
      <c r="Y78" s="11"/>
      <c r="Z78" s="11"/>
    </row>
    <row r="79" spans="12:26" x14ac:dyDescent="0.3">
      <c r="L79" s="15" t="s">
        <v>196</v>
      </c>
      <c r="M79" s="15">
        <v>18570</v>
      </c>
      <c r="N79" s="15">
        <v>25130</v>
      </c>
      <c r="O79" s="15">
        <v>30759</v>
      </c>
      <c r="P79" s="15">
        <v>37283</v>
      </c>
      <c r="Q79" s="41">
        <f t="shared" si="2"/>
        <v>-30759</v>
      </c>
      <c r="R79" s="41">
        <f t="shared" si="3"/>
        <v>-18570</v>
      </c>
      <c r="U79" s="11"/>
      <c r="V79" s="11"/>
      <c r="W79" s="11"/>
      <c r="X79" s="11"/>
      <c r="Y79" s="11"/>
      <c r="Z79" s="11"/>
    </row>
    <row r="80" spans="12:26" x14ac:dyDescent="0.3">
      <c r="L80" s="15" t="s">
        <v>197</v>
      </c>
      <c r="M80" s="15">
        <v>17927</v>
      </c>
      <c r="N80" s="15">
        <v>24590</v>
      </c>
      <c r="O80" s="15">
        <v>29405</v>
      </c>
      <c r="P80" s="15">
        <v>36466</v>
      </c>
      <c r="Q80" s="41">
        <f t="shared" si="2"/>
        <v>-29405</v>
      </c>
      <c r="R80" s="41">
        <f t="shared" si="3"/>
        <v>-17927</v>
      </c>
      <c r="U80" s="11"/>
      <c r="V80" s="11"/>
      <c r="W80" s="11"/>
      <c r="X80" s="11"/>
      <c r="Y80" s="11"/>
      <c r="Z80" s="11"/>
    </row>
    <row r="81" spans="12:26" x14ac:dyDescent="0.3">
      <c r="L81" s="15" t="s">
        <v>198</v>
      </c>
      <c r="M81" s="15">
        <v>17232</v>
      </c>
      <c r="N81" s="15">
        <v>23897</v>
      </c>
      <c r="O81" s="15">
        <v>27195</v>
      </c>
      <c r="P81" s="15">
        <v>34352</v>
      </c>
      <c r="Q81" s="41">
        <f t="shared" si="2"/>
        <v>-27195</v>
      </c>
      <c r="R81" s="41">
        <f t="shared" si="3"/>
        <v>-17232</v>
      </c>
      <c r="U81" s="11"/>
      <c r="V81" s="11"/>
      <c r="W81" s="11"/>
      <c r="X81" s="11"/>
      <c r="Y81" s="11"/>
      <c r="Z81" s="11"/>
    </row>
    <row r="82" spans="12:26" x14ac:dyDescent="0.3">
      <c r="L82" s="15" t="s">
        <v>199</v>
      </c>
      <c r="M82" s="15">
        <v>15432</v>
      </c>
      <c r="N82" s="15">
        <v>22598</v>
      </c>
      <c r="O82" s="15">
        <v>24118</v>
      </c>
      <c r="P82" s="15">
        <v>31260</v>
      </c>
      <c r="Q82" s="41">
        <f t="shared" si="2"/>
        <v>-24118</v>
      </c>
      <c r="R82" s="41">
        <f t="shared" si="3"/>
        <v>-15432</v>
      </c>
      <c r="U82" s="11"/>
      <c r="V82" s="11"/>
      <c r="W82" s="11"/>
      <c r="X82" s="11"/>
      <c r="Y82" s="11"/>
      <c r="Z82" s="11"/>
    </row>
    <row r="83" spans="12:26" x14ac:dyDescent="0.3">
      <c r="L83" s="15" t="s">
        <v>200</v>
      </c>
      <c r="M83" s="15">
        <v>14095</v>
      </c>
      <c r="N83" s="15">
        <v>21367</v>
      </c>
      <c r="O83" s="15">
        <v>22887</v>
      </c>
      <c r="P83" s="15">
        <v>30267</v>
      </c>
      <c r="Q83" s="41">
        <f t="shared" si="2"/>
        <v>-22887</v>
      </c>
      <c r="R83" s="41">
        <f t="shared" si="3"/>
        <v>-14095</v>
      </c>
      <c r="U83" s="11"/>
      <c r="V83" s="11"/>
      <c r="W83" s="11"/>
      <c r="X83" s="11"/>
      <c r="Y83" s="11"/>
      <c r="Z83" s="11"/>
    </row>
    <row r="84" spans="12:26" x14ac:dyDescent="0.3">
      <c r="L84" s="15" t="s">
        <v>201</v>
      </c>
      <c r="M84" s="15">
        <v>13119</v>
      </c>
      <c r="N84" s="15">
        <v>20318</v>
      </c>
      <c r="O84" s="15">
        <v>20942</v>
      </c>
      <c r="P84" s="15">
        <v>28856</v>
      </c>
      <c r="Q84" s="41">
        <f t="shared" si="2"/>
        <v>-20942</v>
      </c>
      <c r="R84" s="41">
        <f t="shared" si="3"/>
        <v>-13119</v>
      </c>
      <c r="U84" s="11"/>
      <c r="V84" s="11"/>
      <c r="W84" s="11"/>
      <c r="X84" s="11"/>
      <c r="Y84" s="11"/>
      <c r="Z84" s="11"/>
    </row>
    <row r="85" spans="12:26" x14ac:dyDescent="0.3">
      <c r="L85" s="15" t="s">
        <v>202</v>
      </c>
      <c r="M85" s="15">
        <v>12494</v>
      </c>
      <c r="N85" s="15">
        <v>19977</v>
      </c>
      <c r="O85" s="15">
        <v>17100</v>
      </c>
      <c r="P85" s="15">
        <v>24484</v>
      </c>
      <c r="Q85" s="41">
        <f t="shared" si="2"/>
        <v>-17100</v>
      </c>
      <c r="R85" s="41">
        <f t="shared" si="3"/>
        <v>-12494</v>
      </c>
      <c r="U85" s="11"/>
      <c r="V85" s="11"/>
      <c r="W85" s="11"/>
      <c r="X85" s="11"/>
      <c r="Y85" s="11"/>
      <c r="Z85" s="11"/>
    </row>
    <row r="86" spans="12:26" x14ac:dyDescent="0.3">
      <c r="L86" s="15" t="s">
        <v>203</v>
      </c>
      <c r="M86" s="15">
        <v>12127</v>
      </c>
      <c r="N86" s="15">
        <v>19749</v>
      </c>
      <c r="O86" s="15">
        <v>15081</v>
      </c>
      <c r="P86" s="15">
        <v>22618</v>
      </c>
      <c r="Q86" s="41">
        <f t="shared" si="2"/>
        <v>-15081</v>
      </c>
      <c r="R86" s="41">
        <f t="shared" si="3"/>
        <v>-12127</v>
      </c>
      <c r="U86" s="11"/>
      <c r="V86" s="11"/>
      <c r="W86" s="11"/>
      <c r="X86" s="11"/>
      <c r="Y86" s="11"/>
      <c r="Z86" s="11"/>
    </row>
    <row r="87" spans="12:26" x14ac:dyDescent="0.3">
      <c r="L87" s="15" t="s">
        <v>204</v>
      </c>
      <c r="M87" s="15">
        <v>11580</v>
      </c>
      <c r="N87" s="15">
        <v>19007</v>
      </c>
      <c r="O87" s="15">
        <v>14799</v>
      </c>
      <c r="P87" s="15">
        <v>23227</v>
      </c>
      <c r="Q87" s="41">
        <f t="shared" si="2"/>
        <v>-14799</v>
      </c>
      <c r="R87" s="41">
        <f t="shared" si="3"/>
        <v>-11580</v>
      </c>
      <c r="U87" s="11"/>
      <c r="V87" s="11"/>
      <c r="W87" s="11"/>
      <c r="X87" s="11"/>
      <c r="Y87" s="11"/>
      <c r="Z87" s="11"/>
    </row>
    <row r="88" spans="12:26" x14ac:dyDescent="0.3">
      <c r="L88" s="15" t="s">
        <v>205</v>
      </c>
      <c r="M88" s="15">
        <v>10881</v>
      </c>
      <c r="N88" s="15">
        <v>18676</v>
      </c>
      <c r="O88" s="15">
        <v>13293</v>
      </c>
      <c r="P88" s="15">
        <v>21081</v>
      </c>
      <c r="Q88" s="41">
        <f t="shared" si="2"/>
        <v>-13293</v>
      </c>
      <c r="R88" s="41">
        <f t="shared" si="3"/>
        <v>-10881</v>
      </c>
      <c r="U88" s="11"/>
      <c r="V88" s="11"/>
      <c r="W88" s="11"/>
      <c r="X88" s="11"/>
      <c r="Y88" s="11"/>
      <c r="Z88" s="11"/>
    </row>
    <row r="89" spans="12:26" x14ac:dyDescent="0.3">
      <c r="L89" s="15" t="s">
        <v>206</v>
      </c>
      <c r="M89" s="15">
        <v>10827</v>
      </c>
      <c r="N89" s="15">
        <v>19069</v>
      </c>
      <c r="O89" s="15">
        <v>12431</v>
      </c>
      <c r="P89" s="15">
        <v>20663</v>
      </c>
      <c r="Q89" s="41">
        <f t="shared" si="2"/>
        <v>-12431</v>
      </c>
      <c r="R89" s="41">
        <f t="shared" si="3"/>
        <v>-10827</v>
      </c>
      <c r="U89" s="11"/>
      <c r="V89" s="11"/>
      <c r="W89" s="11"/>
      <c r="X89" s="11"/>
      <c r="Y89" s="11"/>
      <c r="Z89" s="11"/>
    </row>
    <row r="90" spans="12:26" x14ac:dyDescent="0.3">
      <c r="L90" s="15" t="s">
        <v>207</v>
      </c>
      <c r="M90" s="15">
        <v>9835</v>
      </c>
      <c r="N90" s="15">
        <v>18002</v>
      </c>
      <c r="O90" s="15">
        <v>11672</v>
      </c>
      <c r="P90" s="15">
        <v>19813</v>
      </c>
      <c r="Q90" s="41">
        <f t="shared" si="2"/>
        <v>-11672</v>
      </c>
      <c r="R90" s="41">
        <f t="shared" si="3"/>
        <v>-9835</v>
      </c>
      <c r="U90" s="11"/>
      <c r="V90" s="11"/>
      <c r="W90" s="11"/>
      <c r="X90" s="11"/>
      <c r="Y90" s="11"/>
      <c r="Z90" s="11"/>
    </row>
    <row r="91" spans="12:26" x14ac:dyDescent="0.3">
      <c r="L91" s="15" t="s">
        <v>208</v>
      </c>
      <c r="M91" s="15">
        <v>8927</v>
      </c>
      <c r="N91" s="15">
        <v>17107</v>
      </c>
      <c r="O91" s="15">
        <v>10684</v>
      </c>
      <c r="P91" s="15">
        <v>18892</v>
      </c>
      <c r="Q91" s="41">
        <f t="shared" si="2"/>
        <v>-10684</v>
      </c>
      <c r="R91" s="41">
        <f t="shared" si="3"/>
        <v>-8927</v>
      </c>
      <c r="U91" s="11"/>
      <c r="V91" s="11"/>
      <c r="W91" s="11"/>
      <c r="X91" s="11"/>
      <c r="Y91" s="11"/>
      <c r="Z91" s="11"/>
    </row>
    <row r="92" spans="12:26" x14ac:dyDescent="0.3">
      <c r="L92" s="15" t="s">
        <v>209</v>
      </c>
      <c r="M92" s="15">
        <v>8115</v>
      </c>
      <c r="N92" s="15">
        <v>15807</v>
      </c>
      <c r="O92" s="15">
        <v>9104</v>
      </c>
      <c r="P92" s="15">
        <v>17112</v>
      </c>
      <c r="Q92" s="41">
        <f t="shared" si="2"/>
        <v>-9104</v>
      </c>
      <c r="R92" s="41">
        <f t="shared" si="3"/>
        <v>-8115</v>
      </c>
      <c r="U92" s="11"/>
      <c r="V92" s="11"/>
      <c r="W92" s="11"/>
      <c r="X92" s="11"/>
      <c r="Y92" s="11"/>
      <c r="Z92" s="11"/>
    </row>
    <row r="93" spans="12:26" x14ac:dyDescent="0.3">
      <c r="L93" s="15" t="s">
        <v>210</v>
      </c>
      <c r="M93" s="15">
        <v>7057</v>
      </c>
      <c r="N93" s="15">
        <v>14657</v>
      </c>
      <c r="O93" s="15">
        <v>7918</v>
      </c>
      <c r="P93" s="15">
        <v>15697</v>
      </c>
      <c r="Q93" s="41">
        <f t="shared" si="2"/>
        <v>-7918</v>
      </c>
      <c r="R93" s="41">
        <f t="shared" si="3"/>
        <v>-7057</v>
      </c>
      <c r="U93" s="11"/>
      <c r="V93" s="11"/>
      <c r="W93" s="11"/>
      <c r="X93" s="11"/>
      <c r="Y93" s="11"/>
      <c r="Z93" s="11"/>
    </row>
    <row r="94" spans="12:26" x14ac:dyDescent="0.3">
      <c r="L94" s="15" t="s">
        <v>211</v>
      </c>
      <c r="M94" s="15">
        <v>6413</v>
      </c>
      <c r="N94" s="15">
        <v>13259</v>
      </c>
      <c r="O94" s="15">
        <v>7011</v>
      </c>
      <c r="P94" s="15">
        <v>14237</v>
      </c>
      <c r="Q94" s="41">
        <f t="shared" si="2"/>
        <v>-7011</v>
      </c>
      <c r="R94" s="41">
        <f t="shared" si="3"/>
        <v>-6413</v>
      </c>
      <c r="U94" s="11"/>
      <c r="V94" s="11"/>
      <c r="W94" s="11"/>
      <c r="X94" s="11"/>
      <c r="Y94" s="11"/>
      <c r="Z94" s="11"/>
    </row>
    <row r="95" spans="12:26" x14ac:dyDescent="0.3">
      <c r="L95" s="15" t="s">
        <v>212</v>
      </c>
      <c r="M95" s="15">
        <v>5574</v>
      </c>
      <c r="N95" s="15">
        <v>12251</v>
      </c>
      <c r="O95" s="15">
        <v>6277</v>
      </c>
      <c r="P95" s="15">
        <v>13171</v>
      </c>
      <c r="Q95" s="41">
        <f t="shared" si="2"/>
        <v>-6277</v>
      </c>
      <c r="R95" s="41">
        <f t="shared" si="3"/>
        <v>-5574</v>
      </c>
      <c r="U95" s="11"/>
      <c r="V95" s="11"/>
      <c r="W95" s="11"/>
      <c r="X95" s="11"/>
      <c r="Y95" s="11"/>
      <c r="Z95" s="11"/>
    </row>
    <row r="96" spans="12:26" x14ac:dyDescent="0.3">
      <c r="L96" s="15" t="s">
        <v>213</v>
      </c>
      <c r="M96" s="15">
        <v>4684</v>
      </c>
      <c r="N96" s="15">
        <v>10802</v>
      </c>
      <c r="O96" s="15">
        <v>5625</v>
      </c>
      <c r="P96" s="15">
        <v>12447</v>
      </c>
      <c r="Q96" s="41">
        <f t="shared" si="2"/>
        <v>-5625</v>
      </c>
      <c r="R96" s="41">
        <f t="shared" si="3"/>
        <v>-4684</v>
      </c>
      <c r="U96" s="11"/>
      <c r="V96" s="11"/>
      <c r="W96" s="11"/>
      <c r="X96" s="11"/>
      <c r="Y96" s="11"/>
      <c r="Z96" s="11"/>
    </row>
    <row r="97" spans="12:26" x14ac:dyDescent="0.3">
      <c r="L97" s="15" t="s">
        <v>214</v>
      </c>
      <c r="M97" s="15">
        <v>4130</v>
      </c>
      <c r="N97" s="15">
        <v>9778</v>
      </c>
      <c r="O97" s="15">
        <v>5030</v>
      </c>
      <c r="P97" s="15">
        <v>10893</v>
      </c>
      <c r="Q97" s="41">
        <f t="shared" si="2"/>
        <v>-5030</v>
      </c>
      <c r="R97" s="41">
        <f t="shared" si="3"/>
        <v>-4130</v>
      </c>
      <c r="U97" s="11"/>
      <c r="V97" s="11"/>
      <c r="W97" s="11"/>
      <c r="X97" s="11"/>
      <c r="Y97" s="11"/>
      <c r="Z97" s="11"/>
    </row>
    <row r="98" spans="12:26" x14ac:dyDescent="0.3">
      <c r="L98" s="15" t="s">
        <v>215</v>
      </c>
      <c r="M98" s="15">
        <v>3579</v>
      </c>
      <c r="N98" s="15">
        <v>9036</v>
      </c>
      <c r="O98" s="15">
        <v>4433</v>
      </c>
      <c r="P98" s="15">
        <v>9991</v>
      </c>
      <c r="Q98" s="41">
        <f t="shared" si="2"/>
        <v>-4433</v>
      </c>
      <c r="R98" s="41">
        <f t="shared" si="3"/>
        <v>-3579</v>
      </c>
      <c r="U98" s="11"/>
      <c r="V98" s="11"/>
      <c r="W98" s="11"/>
      <c r="X98" s="11"/>
      <c r="Y98" s="11"/>
      <c r="Z98" s="11"/>
    </row>
    <row r="99" spans="12:26" x14ac:dyDescent="0.3">
      <c r="L99" s="15" t="s">
        <v>216</v>
      </c>
      <c r="M99" s="15">
        <v>3163</v>
      </c>
      <c r="N99" s="15">
        <v>7724</v>
      </c>
      <c r="O99" s="15">
        <v>3869</v>
      </c>
      <c r="P99" s="15">
        <v>9390</v>
      </c>
      <c r="Q99" s="41">
        <f t="shared" si="2"/>
        <v>-3869</v>
      </c>
      <c r="R99" s="41">
        <f t="shared" si="3"/>
        <v>-3163</v>
      </c>
      <c r="U99" s="11"/>
      <c r="V99" s="11"/>
      <c r="W99" s="11"/>
      <c r="X99" s="11"/>
      <c r="Y99" s="11"/>
      <c r="Z99" s="11"/>
    </row>
    <row r="100" spans="12:26" x14ac:dyDescent="0.3">
      <c r="L100" s="15" t="s">
        <v>217</v>
      </c>
      <c r="M100" s="15">
        <v>2587</v>
      </c>
      <c r="N100" s="15">
        <v>6530</v>
      </c>
      <c r="O100" s="15">
        <v>3219</v>
      </c>
      <c r="P100" s="15">
        <v>7926</v>
      </c>
      <c r="Q100" s="41">
        <f t="shared" si="2"/>
        <v>-3219</v>
      </c>
      <c r="R100" s="41">
        <f t="shared" si="3"/>
        <v>-2587</v>
      </c>
      <c r="U100" s="11"/>
      <c r="V100" s="11"/>
      <c r="W100" s="11"/>
      <c r="X100" s="11"/>
      <c r="Y100" s="11"/>
      <c r="Z100" s="11"/>
    </row>
    <row r="101" spans="12:26" x14ac:dyDescent="0.3">
      <c r="L101" s="15" t="s">
        <v>218</v>
      </c>
      <c r="M101" s="15">
        <v>1791</v>
      </c>
      <c r="N101" s="15">
        <v>4441</v>
      </c>
      <c r="O101" s="15">
        <v>2674</v>
      </c>
      <c r="P101" s="15">
        <v>6781</v>
      </c>
      <c r="Q101" s="41">
        <f t="shared" si="2"/>
        <v>-2674</v>
      </c>
      <c r="R101" s="41">
        <f t="shared" si="3"/>
        <v>-1791</v>
      </c>
      <c r="U101" s="11"/>
      <c r="V101" s="11"/>
      <c r="W101" s="11"/>
      <c r="X101" s="11"/>
      <c r="Y101" s="11"/>
      <c r="Z101" s="11"/>
    </row>
    <row r="102" spans="12:26" x14ac:dyDescent="0.3">
      <c r="L102" s="15" t="s">
        <v>219</v>
      </c>
      <c r="M102" s="15">
        <v>1411</v>
      </c>
      <c r="N102" s="15">
        <v>3492</v>
      </c>
      <c r="O102" s="15">
        <v>2071</v>
      </c>
      <c r="P102" s="15">
        <v>5610</v>
      </c>
      <c r="Q102" s="41">
        <f t="shared" si="2"/>
        <v>-2071</v>
      </c>
      <c r="R102" s="41">
        <f t="shared" si="3"/>
        <v>-1411</v>
      </c>
      <c r="U102" s="11"/>
      <c r="V102" s="11"/>
      <c r="W102" s="11"/>
      <c r="X102" s="11"/>
      <c r="Y102" s="11"/>
      <c r="Z102" s="11"/>
    </row>
    <row r="103" spans="12:26" x14ac:dyDescent="0.3">
      <c r="L103" s="15" t="s">
        <v>220</v>
      </c>
      <c r="M103" s="15">
        <v>549</v>
      </c>
      <c r="N103" s="15">
        <v>1349</v>
      </c>
      <c r="O103" s="15">
        <v>1570</v>
      </c>
      <c r="P103" s="15">
        <v>4393</v>
      </c>
      <c r="Q103" s="41">
        <f t="shared" si="2"/>
        <v>-1570</v>
      </c>
      <c r="R103" s="41">
        <f t="shared" si="3"/>
        <v>-549</v>
      </c>
      <c r="U103" s="11"/>
      <c r="V103" s="11"/>
      <c r="W103" s="11"/>
      <c r="X103" s="11"/>
      <c r="Y103" s="11"/>
      <c r="Z103" s="11"/>
    </row>
    <row r="104" spans="12:26" x14ac:dyDescent="0.3">
      <c r="L104" s="15" t="s">
        <v>221</v>
      </c>
      <c r="M104" s="15">
        <v>395</v>
      </c>
      <c r="N104" s="15">
        <v>1131</v>
      </c>
      <c r="O104" s="15">
        <v>1199</v>
      </c>
      <c r="P104" s="15">
        <v>3508</v>
      </c>
      <c r="Q104" s="41">
        <f t="shared" si="2"/>
        <v>-1199</v>
      </c>
      <c r="R104" s="41">
        <f t="shared" si="3"/>
        <v>-395</v>
      </c>
      <c r="U104" s="11"/>
      <c r="V104" s="11"/>
      <c r="W104" s="11"/>
      <c r="X104" s="11"/>
      <c r="Y104" s="11"/>
      <c r="Z104" s="11"/>
    </row>
    <row r="105" spans="12:26" x14ac:dyDescent="0.3">
      <c r="L105" s="15" t="s">
        <v>222</v>
      </c>
      <c r="M105" s="15">
        <v>371</v>
      </c>
      <c r="N105" s="15">
        <v>930</v>
      </c>
      <c r="O105" s="15">
        <v>894</v>
      </c>
      <c r="P105" s="15">
        <v>2749</v>
      </c>
      <c r="Q105" s="41">
        <f t="shared" si="2"/>
        <v>-894</v>
      </c>
      <c r="R105" s="41">
        <f t="shared" si="3"/>
        <v>-371</v>
      </c>
      <c r="U105" s="11"/>
      <c r="V105" s="11"/>
      <c r="W105" s="11"/>
      <c r="X105" s="11"/>
      <c r="Y105" s="11"/>
      <c r="Z105" s="11"/>
    </row>
    <row r="106" spans="12:26" x14ac:dyDescent="0.3">
      <c r="L106" s="15" t="s">
        <v>223</v>
      </c>
      <c r="M106" s="15">
        <v>364</v>
      </c>
      <c r="N106" s="15">
        <v>969</v>
      </c>
      <c r="O106" s="15">
        <v>681</v>
      </c>
      <c r="P106" s="15">
        <v>2184</v>
      </c>
      <c r="Q106" s="41">
        <f t="shared" si="2"/>
        <v>-681</v>
      </c>
      <c r="R106" s="41">
        <f t="shared" si="3"/>
        <v>-364</v>
      </c>
      <c r="U106" s="11"/>
      <c r="V106" s="11"/>
      <c r="W106" s="11"/>
      <c r="X106" s="11"/>
      <c r="Y106" s="11"/>
      <c r="Z106" s="11"/>
    </row>
    <row r="107" spans="12:26" x14ac:dyDescent="0.3">
      <c r="L107" s="15" t="s">
        <v>224</v>
      </c>
      <c r="M107" s="15">
        <v>369</v>
      </c>
      <c r="N107" s="15">
        <v>1054</v>
      </c>
      <c r="O107" s="15">
        <v>546</v>
      </c>
      <c r="P107" s="15">
        <v>1684</v>
      </c>
      <c r="Q107" s="41">
        <f t="shared" si="2"/>
        <v>-546</v>
      </c>
      <c r="R107" s="41">
        <f t="shared" si="3"/>
        <v>-369</v>
      </c>
      <c r="U107" s="11"/>
      <c r="V107" s="11"/>
      <c r="W107" s="11"/>
      <c r="X107" s="11"/>
      <c r="Y107" s="11"/>
      <c r="Z107" s="11"/>
    </row>
    <row r="108" spans="12:26" x14ac:dyDescent="0.3">
      <c r="L108" s="15" t="s">
        <v>225</v>
      </c>
      <c r="M108" s="15">
        <v>260</v>
      </c>
      <c r="N108" s="15">
        <v>702</v>
      </c>
      <c r="O108" s="15">
        <v>407</v>
      </c>
      <c r="P108" s="15">
        <v>1196</v>
      </c>
      <c r="Q108" s="41">
        <f t="shared" si="2"/>
        <v>-407</v>
      </c>
      <c r="R108" s="41">
        <f t="shared" si="3"/>
        <v>-260</v>
      </c>
      <c r="U108" s="11"/>
      <c r="V108" s="11"/>
      <c r="W108" s="11"/>
      <c r="X108" s="11"/>
      <c r="Y108" s="11"/>
      <c r="Z108" s="11"/>
    </row>
    <row r="109" spans="12:26" x14ac:dyDescent="0.3">
      <c r="L109" s="15" t="s">
        <v>226</v>
      </c>
      <c r="M109" s="15">
        <v>186</v>
      </c>
      <c r="N109" s="15">
        <v>561</v>
      </c>
      <c r="O109" s="15">
        <v>327</v>
      </c>
      <c r="P109" s="15">
        <v>889</v>
      </c>
      <c r="Q109" s="41">
        <f t="shared" si="2"/>
        <v>-327</v>
      </c>
      <c r="R109" s="41">
        <f t="shared" si="3"/>
        <v>-186</v>
      </c>
      <c r="U109" s="11"/>
      <c r="V109" s="11"/>
      <c r="W109" s="11"/>
      <c r="X109" s="11"/>
      <c r="Y109" s="11"/>
      <c r="Z109" s="11"/>
    </row>
    <row r="110" spans="12:26" x14ac:dyDescent="0.3">
      <c r="L110" s="15" t="s">
        <v>227</v>
      </c>
      <c r="M110" s="15">
        <v>135</v>
      </c>
      <c r="N110" s="15">
        <v>362</v>
      </c>
      <c r="O110" s="15">
        <v>234</v>
      </c>
      <c r="P110" s="15">
        <v>641</v>
      </c>
      <c r="Q110" s="41">
        <f t="shared" si="2"/>
        <v>-234</v>
      </c>
      <c r="R110" s="41">
        <f t="shared" si="3"/>
        <v>-135</v>
      </c>
      <c r="U110" s="11"/>
      <c r="V110" s="11"/>
      <c r="W110" s="11"/>
      <c r="X110" s="11"/>
      <c r="Y110" s="11"/>
      <c r="Z110" s="11"/>
    </row>
    <row r="111" spans="12:26" x14ac:dyDescent="0.3">
      <c r="L111" s="15" t="s">
        <v>228</v>
      </c>
      <c r="M111" s="15">
        <v>95</v>
      </c>
      <c r="N111" s="15">
        <v>268</v>
      </c>
      <c r="O111" s="15">
        <v>172</v>
      </c>
      <c r="P111" s="15">
        <v>413</v>
      </c>
      <c r="Q111" s="41">
        <f t="shared" si="2"/>
        <v>-172</v>
      </c>
      <c r="R111" s="41">
        <f t="shared" si="3"/>
        <v>-95</v>
      </c>
      <c r="U111" s="11"/>
      <c r="V111" s="11"/>
      <c r="W111" s="11"/>
      <c r="X111" s="11"/>
      <c r="Y111" s="11"/>
      <c r="Z111" s="11"/>
    </row>
    <row r="112" spans="12:26" x14ac:dyDescent="0.3">
      <c r="L112" s="15" t="s">
        <v>229</v>
      </c>
      <c r="M112" s="15">
        <v>74</v>
      </c>
      <c r="N112" s="15">
        <v>188</v>
      </c>
      <c r="O112" s="15">
        <v>134</v>
      </c>
      <c r="P112" s="15">
        <v>273</v>
      </c>
      <c r="Q112" s="41">
        <f t="shared" si="2"/>
        <v>-134</v>
      </c>
      <c r="R112" s="41">
        <f t="shared" si="3"/>
        <v>-74</v>
      </c>
      <c r="U112" s="11"/>
      <c r="V112" s="11"/>
      <c r="W112" s="11"/>
      <c r="X112" s="11"/>
      <c r="Y112" s="11"/>
      <c r="Z112" s="11"/>
    </row>
    <row r="113" spans="12:26" x14ac:dyDescent="0.3">
      <c r="L113" s="15" t="s">
        <v>230</v>
      </c>
      <c r="M113" s="15">
        <v>292</v>
      </c>
      <c r="N113" s="15">
        <v>499</v>
      </c>
      <c r="O113" s="15">
        <v>0</v>
      </c>
      <c r="P113" s="15">
        <v>0</v>
      </c>
      <c r="Q113" s="15">
        <f>SUM(Q114:Q125)</f>
        <v>-380</v>
      </c>
      <c r="R113" s="15">
        <f>SUM(R114:R125)</f>
        <v>-254</v>
      </c>
      <c r="U113" s="11"/>
      <c r="V113" s="11"/>
      <c r="W113" s="11"/>
      <c r="X113" s="11"/>
      <c r="Y113" s="11"/>
      <c r="Z113" s="11"/>
    </row>
    <row r="114" spans="12:26" x14ac:dyDescent="0.3">
      <c r="L114" s="15" t="s">
        <v>231</v>
      </c>
      <c r="M114" s="15">
        <v>0</v>
      </c>
      <c r="N114" s="15">
        <v>0</v>
      </c>
      <c r="O114" s="15">
        <v>67</v>
      </c>
      <c r="P114" s="15">
        <v>131</v>
      </c>
      <c r="Q114" s="41">
        <f t="shared" si="2"/>
        <v>-67</v>
      </c>
      <c r="R114" s="41">
        <f t="shared" si="3"/>
        <v>0</v>
      </c>
      <c r="U114" s="11"/>
      <c r="V114" s="11"/>
      <c r="W114" s="11"/>
      <c r="X114" s="11"/>
      <c r="Y114" s="11"/>
      <c r="Z114" s="11"/>
    </row>
    <row r="115" spans="12:26" x14ac:dyDescent="0.3">
      <c r="L115" s="15" t="s">
        <v>232</v>
      </c>
      <c r="M115" s="15">
        <v>254</v>
      </c>
      <c r="N115" s="15">
        <v>409</v>
      </c>
      <c r="O115" s="15">
        <v>0</v>
      </c>
      <c r="P115" s="15">
        <v>0</v>
      </c>
      <c r="Q115" s="41">
        <f t="shared" si="2"/>
        <v>0</v>
      </c>
      <c r="R115" s="41">
        <f>-M115</f>
        <v>-254</v>
      </c>
      <c r="U115" s="11"/>
      <c r="V115" s="11"/>
      <c r="W115" s="11"/>
      <c r="X115" s="11"/>
      <c r="Y115" s="11"/>
      <c r="Z115" s="11"/>
    </row>
    <row r="116" spans="12:26" x14ac:dyDescent="0.3">
      <c r="L116" s="15" t="s">
        <v>233</v>
      </c>
      <c r="M116" s="15">
        <v>0</v>
      </c>
      <c r="N116" s="15">
        <v>0</v>
      </c>
      <c r="O116" s="15">
        <v>53</v>
      </c>
      <c r="P116" s="15">
        <v>103</v>
      </c>
      <c r="Q116" s="41">
        <f t="shared" si="2"/>
        <v>-53</v>
      </c>
      <c r="R116" s="41">
        <f t="shared" si="3"/>
        <v>0</v>
      </c>
      <c r="U116" s="11"/>
      <c r="V116" s="11"/>
      <c r="W116" s="11"/>
      <c r="X116" s="11"/>
      <c r="Y116" s="11"/>
      <c r="Z116" s="11"/>
    </row>
    <row r="117" spans="12:26" x14ac:dyDescent="0.3">
      <c r="L117" s="15" t="s">
        <v>234</v>
      </c>
      <c r="M117" s="15">
        <v>0</v>
      </c>
      <c r="N117" s="15">
        <v>0</v>
      </c>
      <c r="O117" s="15">
        <v>58</v>
      </c>
      <c r="P117" s="15">
        <v>91</v>
      </c>
      <c r="Q117" s="41">
        <f t="shared" si="2"/>
        <v>-58</v>
      </c>
      <c r="R117" s="41">
        <f t="shared" si="3"/>
        <v>0</v>
      </c>
      <c r="U117" s="11"/>
      <c r="V117" s="11"/>
      <c r="W117" s="11"/>
      <c r="X117" s="11"/>
      <c r="Y117" s="11"/>
      <c r="Z117" s="11"/>
    </row>
    <row r="118" spans="12:26" x14ac:dyDescent="0.3">
      <c r="L118" s="15" t="s">
        <v>235</v>
      </c>
      <c r="M118" s="15">
        <v>0</v>
      </c>
      <c r="N118" s="15">
        <v>0</v>
      </c>
      <c r="O118" s="15">
        <v>47</v>
      </c>
      <c r="P118" s="15">
        <v>85</v>
      </c>
      <c r="Q118" s="41">
        <f t="shared" si="2"/>
        <v>-47</v>
      </c>
      <c r="R118" s="41">
        <f t="shared" si="3"/>
        <v>0</v>
      </c>
      <c r="U118" s="11"/>
      <c r="V118" s="11"/>
      <c r="W118" s="11"/>
      <c r="X118" s="11"/>
      <c r="Y118" s="11"/>
      <c r="Z118" s="11"/>
    </row>
    <row r="119" spans="12:26" x14ac:dyDescent="0.3">
      <c r="L119" s="15" t="s">
        <v>236</v>
      </c>
      <c r="M119" s="15">
        <v>0</v>
      </c>
      <c r="N119" s="15">
        <v>0</v>
      </c>
      <c r="O119" s="15">
        <v>45</v>
      </c>
      <c r="P119" s="15">
        <v>68</v>
      </c>
      <c r="Q119" s="41">
        <f t="shared" si="2"/>
        <v>-45</v>
      </c>
      <c r="R119" s="41">
        <f t="shared" si="3"/>
        <v>0</v>
      </c>
      <c r="U119" s="11"/>
      <c r="V119" s="11"/>
      <c r="W119" s="11"/>
      <c r="X119" s="11"/>
      <c r="Y119" s="11"/>
      <c r="Z119" s="11"/>
    </row>
    <row r="120" spans="12:26" x14ac:dyDescent="0.3">
      <c r="L120" s="15" t="s">
        <v>237</v>
      </c>
      <c r="M120" s="15">
        <v>0</v>
      </c>
      <c r="N120" s="15">
        <v>0</v>
      </c>
      <c r="O120" s="15">
        <v>51</v>
      </c>
      <c r="P120" s="15">
        <v>57</v>
      </c>
      <c r="Q120" s="41">
        <f t="shared" si="2"/>
        <v>-51</v>
      </c>
      <c r="R120" s="41">
        <f t="shared" si="3"/>
        <v>0</v>
      </c>
      <c r="U120" s="11"/>
      <c r="V120" s="11"/>
      <c r="W120" s="11"/>
      <c r="X120" s="11"/>
      <c r="Y120" s="11"/>
      <c r="Z120" s="11"/>
    </row>
    <row r="121" spans="12:26" x14ac:dyDescent="0.3">
      <c r="L121" s="15" t="s">
        <v>238</v>
      </c>
      <c r="M121" s="15">
        <v>0</v>
      </c>
      <c r="N121" s="15">
        <v>0</v>
      </c>
      <c r="O121" s="15">
        <v>36</v>
      </c>
      <c r="P121" s="15">
        <v>50</v>
      </c>
      <c r="Q121" s="41">
        <f t="shared" si="2"/>
        <v>-36</v>
      </c>
      <c r="R121" s="41">
        <f t="shared" si="3"/>
        <v>0</v>
      </c>
      <c r="U121" s="11"/>
      <c r="V121" s="11"/>
      <c r="W121" s="11"/>
      <c r="X121" s="11"/>
      <c r="Y121" s="11"/>
      <c r="Z121" s="11"/>
    </row>
    <row r="122" spans="12:26" x14ac:dyDescent="0.3">
      <c r="L122" s="15" t="s">
        <v>239</v>
      </c>
      <c r="M122" s="15">
        <v>0</v>
      </c>
      <c r="N122" s="15">
        <v>0</v>
      </c>
      <c r="O122" s="15">
        <v>11</v>
      </c>
      <c r="P122" s="15">
        <v>13</v>
      </c>
      <c r="Q122" s="41">
        <f t="shared" si="2"/>
        <v>-11</v>
      </c>
      <c r="R122" s="41">
        <f t="shared" si="3"/>
        <v>0</v>
      </c>
      <c r="U122" s="11"/>
      <c r="V122" s="11"/>
      <c r="W122" s="11"/>
      <c r="X122" s="11"/>
      <c r="Y122" s="11"/>
      <c r="Z122" s="11"/>
    </row>
    <row r="123" spans="12:26" x14ac:dyDescent="0.3">
      <c r="L123" s="15" t="s">
        <v>240</v>
      </c>
      <c r="M123" s="15">
        <v>0</v>
      </c>
      <c r="N123" s="15">
        <v>0</v>
      </c>
      <c r="O123" s="15">
        <v>2</v>
      </c>
      <c r="P123" s="15">
        <v>9</v>
      </c>
      <c r="Q123" s="41">
        <f t="shared" si="2"/>
        <v>-2</v>
      </c>
      <c r="R123" s="41">
        <f t="shared" si="3"/>
        <v>0</v>
      </c>
      <c r="U123" s="11"/>
      <c r="V123" s="11"/>
      <c r="W123" s="11"/>
      <c r="X123" s="11"/>
      <c r="Y123" s="11"/>
      <c r="Z123" s="11"/>
    </row>
    <row r="124" spans="12:26" x14ac:dyDescent="0.3">
      <c r="L124" s="15" t="s">
        <v>241</v>
      </c>
      <c r="M124" s="15">
        <v>0</v>
      </c>
      <c r="N124" s="15">
        <v>0</v>
      </c>
      <c r="O124" s="15">
        <v>3</v>
      </c>
      <c r="P124" s="15">
        <v>8</v>
      </c>
      <c r="Q124" s="41">
        <f t="shared" si="2"/>
        <v>-3</v>
      </c>
      <c r="R124" s="41">
        <f t="shared" si="3"/>
        <v>0</v>
      </c>
      <c r="U124" s="11"/>
      <c r="V124" s="11"/>
      <c r="W124" s="11"/>
      <c r="X124" s="11"/>
      <c r="Y124" s="11"/>
      <c r="Z124" s="11"/>
    </row>
    <row r="125" spans="12:26" x14ac:dyDescent="0.3">
      <c r="L125" s="15" t="s">
        <v>242</v>
      </c>
      <c r="M125" s="15">
        <v>0</v>
      </c>
      <c r="N125" s="15">
        <v>0</v>
      </c>
      <c r="O125" s="15">
        <v>7</v>
      </c>
      <c r="P125" s="15">
        <v>19</v>
      </c>
      <c r="Q125" s="41">
        <f t="shared" si="2"/>
        <v>-7</v>
      </c>
      <c r="R125" s="41">
        <f t="shared" si="3"/>
        <v>0</v>
      </c>
    </row>
  </sheetData>
  <mergeCells count="7">
    <mergeCell ref="L10:L11"/>
    <mergeCell ref="Q10:Q11"/>
    <mergeCell ref="R10:R11"/>
    <mergeCell ref="M10:M11"/>
    <mergeCell ref="N10:N11"/>
    <mergeCell ref="O10:O11"/>
    <mergeCell ref="P10:P11"/>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sheetPr>
  <dimension ref="A1:N114"/>
  <sheetViews>
    <sheetView zoomScale="80" zoomScaleNormal="80" workbookViewId="0">
      <selection activeCell="O6" sqref="O6"/>
    </sheetView>
  </sheetViews>
  <sheetFormatPr defaultRowHeight="16.5" x14ac:dyDescent="0.3"/>
  <cols>
    <col min="1" max="1" width="5.5703125" style="340" customWidth="1"/>
    <col min="2" max="2" width="57.42578125" style="1" customWidth="1"/>
    <col min="3" max="3" width="11.42578125" style="1" customWidth="1"/>
    <col min="4" max="4" width="12.140625" style="1" bestFit="1" customWidth="1"/>
    <col min="5" max="5" width="11.28515625" style="1" bestFit="1" customWidth="1"/>
    <col min="6" max="6" width="13.42578125" style="1" bestFit="1" customWidth="1"/>
    <col min="7" max="7" width="10.28515625" style="1" bestFit="1" customWidth="1"/>
    <col min="8" max="8" width="13.28515625" style="1" customWidth="1"/>
    <col min="9" max="16384" width="9.140625" style="1"/>
  </cols>
  <sheetData>
    <row r="1" spans="1:8" x14ac:dyDescent="0.3">
      <c r="A1" s="301"/>
    </row>
    <row r="2" spans="1:8" ht="17.25" thickBot="1" x14ac:dyDescent="0.35">
      <c r="A2" s="301"/>
      <c r="B2" s="8" t="s">
        <v>1058</v>
      </c>
    </row>
    <row r="3" spans="1:8" ht="33.75" thickBot="1" x14ac:dyDescent="0.35">
      <c r="B3" s="25" t="s">
        <v>43</v>
      </c>
      <c r="C3" s="26" t="s">
        <v>44</v>
      </c>
      <c r="D3" s="26">
        <v>2014</v>
      </c>
      <c r="E3" s="26">
        <v>2015</v>
      </c>
      <c r="F3" s="26">
        <v>2016</v>
      </c>
      <c r="G3" s="26">
        <v>2017</v>
      </c>
      <c r="H3" s="26">
        <v>2018</v>
      </c>
    </row>
    <row r="4" spans="1:8" ht="18.75" thickBot="1" x14ac:dyDescent="0.35">
      <c r="B4" s="27" t="s">
        <v>1135</v>
      </c>
      <c r="C4" s="5"/>
      <c r="D4" s="6"/>
      <c r="E4" s="28"/>
      <c r="F4" s="28"/>
      <c r="G4" s="28"/>
      <c r="H4" s="28"/>
    </row>
    <row r="5" spans="1:8" ht="17.25" thickBot="1" x14ac:dyDescent="0.35">
      <c r="B5" s="24" t="s">
        <v>45</v>
      </c>
      <c r="C5" s="29" t="s">
        <v>46</v>
      </c>
      <c r="D5" s="30">
        <v>76.099999999999994</v>
      </c>
      <c r="E5" s="30">
        <v>79.099999999999994</v>
      </c>
      <c r="F5" s="30">
        <v>81.2</v>
      </c>
      <c r="G5" s="30">
        <v>84.9</v>
      </c>
      <c r="H5" s="30">
        <v>90.2</v>
      </c>
    </row>
    <row r="6" spans="1:8" ht="17.25" thickBot="1" x14ac:dyDescent="0.35">
      <c r="B6" s="24" t="s">
        <v>47</v>
      </c>
      <c r="C6" s="29" t="s">
        <v>48</v>
      </c>
      <c r="D6" s="30">
        <v>102.6</v>
      </c>
      <c r="E6" s="30">
        <v>104</v>
      </c>
      <c r="F6" s="30">
        <v>102.6</v>
      </c>
      <c r="G6" s="30">
        <v>104.5</v>
      </c>
      <c r="H6" s="30">
        <v>106.3</v>
      </c>
    </row>
    <row r="7" spans="1:8" ht="18.75" thickBot="1" x14ac:dyDescent="0.35">
      <c r="B7" s="24" t="s">
        <v>1136</v>
      </c>
      <c r="C7" s="29" t="s">
        <v>46</v>
      </c>
      <c r="D7" s="30">
        <v>73.7</v>
      </c>
      <c r="E7" s="30">
        <v>76.7</v>
      </c>
      <c r="F7" s="30">
        <v>79.099999999999994</v>
      </c>
      <c r="G7" s="30">
        <v>81.7</v>
      </c>
      <c r="H7" s="30">
        <v>85</v>
      </c>
    </row>
    <row r="8" spans="1:8" ht="17.25" thickBot="1" x14ac:dyDescent="0.35">
      <c r="B8" s="24" t="s">
        <v>49</v>
      </c>
      <c r="C8" s="29" t="s">
        <v>48</v>
      </c>
      <c r="D8" s="30">
        <v>102.8</v>
      </c>
      <c r="E8" s="30">
        <v>104.2</v>
      </c>
      <c r="F8" s="30">
        <v>103.1</v>
      </c>
      <c r="G8" s="30">
        <v>103.2</v>
      </c>
      <c r="H8" s="30">
        <v>104.1</v>
      </c>
    </row>
    <row r="9" spans="1:8" ht="17.25" thickBot="1" x14ac:dyDescent="0.35">
      <c r="B9" s="24"/>
      <c r="C9" s="5"/>
      <c r="D9" s="6"/>
      <c r="E9" s="30"/>
      <c r="F9" s="30"/>
      <c r="G9" s="30"/>
      <c r="H9" s="30"/>
    </row>
    <row r="10" spans="1:8" ht="18.75" thickBot="1" x14ac:dyDescent="0.35">
      <c r="B10" s="27" t="s">
        <v>1137</v>
      </c>
      <c r="C10" s="5"/>
      <c r="D10" s="6"/>
      <c r="E10" s="30"/>
      <c r="F10" s="30"/>
      <c r="G10" s="30"/>
      <c r="H10" s="30"/>
    </row>
    <row r="11" spans="1:8" ht="17.25" thickBot="1" x14ac:dyDescent="0.35">
      <c r="B11" s="24" t="s">
        <v>50</v>
      </c>
      <c r="C11" s="5"/>
      <c r="D11" s="6"/>
      <c r="E11" s="30"/>
      <c r="F11" s="30"/>
      <c r="G11" s="30"/>
      <c r="H11" s="30"/>
    </row>
    <row r="12" spans="1:8" ht="17.25" thickBot="1" x14ac:dyDescent="0.35">
      <c r="B12" s="24" t="s">
        <v>51</v>
      </c>
      <c r="C12" s="29" t="s">
        <v>48</v>
      </c>
      <c r="D12" s="30">
        <v>-0.1</v>
      </c>
      <c r="E12" s="30">
        <v>-0.5</v>
      </c>
      <c r="F12" s="30">
        <v>0.2</v>
      </c>
      <c r="G12" s="30">
        <v>-0.1</v>
      </c>
      <c r="H12" s="30">
        <v>0.2</v>
      </c>
    </row>
    <row r="13" spans="1:8" ht="17.25" thickBot="1" x14ac:dyDescent="0.35">
      <c r="B13" s="24" t="s">
        <v>52</v>
      </c>
      <c r="C13" s="29" t="s">
        <v>48</v>
      </c>
      <c r="D13" s="30">
        <v>-0.1</v>
      </c>
      <c r="E13" s="30">
        <v>-0.3</v>
      </c>
      <c r="F13" s="30">
        <v>-0.5</v>
      </c>
      <c r="G13" s="30">
        <v>1.3</v>
      </c>
      <c r="H13" s="30">
        <v>2.5</v>
      </c>
    </row>
    <row r="14" spans="1:8" ht="17.25" thickBot="1" x14ac:dyDescent="0.35">
      <c r="B14" s="24"/>
      <c r="C14" s="5"/>
      <c r="D14" s="6"/>
      <c r="E14" s="30"/>
      <c r="F14" s="30"/>
      <c r="G14" s="30"/>
      <c r="H14" s="30"/>
    </row>
    <row r="15" spans="1:8" ht="18.75" thickBot="1" x14ac:dyDescent="0.35">
      <c r="B15" s="27" t="s">
        <v>1138</v>
      </c>
      <c r="C15" s="5"/>
      <c r="D15" s="6"/>
      <c r="E15" s="30"/>
      <c r="F15" s="30"/>
      <c r="G15" s="30"/>
      <c r="H15" s="30"/>
    </row>
    <row r="16" spans="1:8" ht="17.25" thickBot="1" x14ac:dyDescent="0.35">
      <c r="B16" s="24" t="s">
        <v>53</v>
      </c>
      <c r="C16" s="29" t="s">
        <v>54</v>
      </c>
      <c r="D16" s="30" t="s">
        <v>55</v>
      </c>
      <c r="E16" s="30" t="s">
        <v>56</v>
      </c>
      <c r="F16" s="30" t="s">
        <v>57</v>
      </c>
      <c r="G16" s="30" t="s">
        <v>58</v>
      </c>
      <c r="H16" s="31">
        <v>2566.6999999999998</v>
      </c>
    </row>
    <row r="17" spans="2:8" ht="17.25" thickBot="1" x14ac:dyDescent="0.35">
      <c r="B17" s="24" t="s">
        <v>49</v>
      </c>
      <c r="C17" s="29" t="s">
        <v>48</v>
      </c>
      <c r="D17" s="30">
        <v>101.4</v>
      </c>
      <c r="E17" s="30">
        <v>102.6</v>
      </c>
      <c r="F17" s="30">
        <v>102.8</v>
      </c>
      <c r="G17" s="30">
        <v>101.5</v>
      </c>
      <c r="H17" s="30">
        <v>101.4</v>
      </c>
    </row>
    <row r="18" spans="2:8" ht="17.25" thickBot="1" x14ac:dyDescent="0.35">
      <c r="B18" s="24" t="s">
        <v>59</v>
      </c>
      <c r="C18" s="29" t="s">
        <v>54</v>
      </c>
      <c r="D18" s="30">
        <v>358.7</v>
      </c>
      <c r="E18" s="30">
        <v>314.3</v>
      </c>
      <c r="F18" s="30">
        <v>266</v>
      </c>
      <c r="G18" s="30">
        <v>224</v>
      </c>
      <c r="H18" s="30">
        <v>179.5</v>
      </c>
    </row>
    <row r="19" spans="2:8" ht="17.25" thickBot="1" x14ac:dyDescent="0.35">
      <c r="B19" s="24" t="s">
        <v>49</v>
      </c>
      <c r="C19" s="29" t="s">
        <v>48</v>
      </c>
      <c r="D19" s="30">
        <v>92.9</v>
      </c>
      <c r="E19" s="30">
        <v>87.6</v>
      </c>
      <c r="F19" s="30">
        <v>84.6</v>
      </c>
      <c r="G19" s="30">
        <v>84.2</v>
      </c>
      <c r="H19" s="30">
        <v>80.099999999999994</v>
      </c>
    </row>
    <row r="20" spans="2:8" ht="17.25" thickBot="1" x14ac:dyDescent="0.35">
      <c r="B20" s="24" t="s">
        <v>60</v>
      </c>
      <c r="C20" s="29" t="s">
        <v>48</v>
      </c>
      <c r="D20" s="30">
        <v>13.2</v>
      </c>
      <c r="E20" s="30">
        <v>11.5</v>
      </c>
      <c r="F20" s="30">
        <v>9.6999999999999993</v>
      </c>
      <c r="G20" s="30">
        <v>8.1</v>
      </c>
      <c r="H20" s="30">
        <v>6.6</v>
      </c>
    </row>
    <row r="21" spans="2:8" ht="17.25" thickBot="1" x14ac:dyDescent="0.35">
      <c r="B21" s="24"/>
      <c r="C21" s="5"/>
      <c r="D21" s="6"/>
      <c r="E21" s="30"/>
      <c r="F21" s="30"/>
      <c r="G21" s="30"/>
      <c r="H21" s="30"/>
    </row>
    <row r="22" spans="2:8" ht="17.25" thickBot="1" x14ac:dyDescent="0.35">
      <c r="B22" s="27" t="s">
        <v>61</v>
      </c>
      <c r="C22" s="5"/>
      <c r="D22" s="6"/>
      <c r="E22" s="30"/>
      <c r="F22" s="30"/>
      <c r="G22" s="30"/>
      <c r="H22" s="30"/>
    </row>
    <row r="23" spans="2:8" ht="17.25" thickBot="1" x14ac:dyDescent="0.35">
      <c r="B23" s="24" t="s">
        <v>62</v>
      </c>
      <c r="C23" s="5"/>
      <c r="D23" s="6"/>
      <c r="E23" s="30"/>
      <c r="F23" s="30"/>
      <c r="G23" s="30"/>
      <c r="H23" s="30"/>
    </row>
    <row r="24" spans="2:8" ht="18.75" thickBot="1" x14ac:dyDescent="0.35">
      <c r="B24" s="24" t="s">
        <v>1139</v>
      </c>
      <c r="C24" s="29" t="s">
        <v>54</v>
      </c>
      <c r="D24" s="30" t="s">
        <v>63</v>
      </c>
      <c r="E24" s="30" t="s">
        <v>64</v>
      </c>
      <c r="F24" s="30" t="s">
        <v>65</v>
      </c>
      <c r="G24" s="30" t="s">
        <v>66</v>
      </c>
      <c r="H24" s="31">
        <v>2392.8000000000002</v>
      </c>
    </row>
    <row r="25" spans="2:8" ht="17.25" thickBot="1" x14ac:dyDescent="0.35">
      <c r="B25" s="24" t="s">
        <v>49</v>
      </c>
      <c r="C25" s="29" t="s">
        <v>48</v>
      </c>
      <c r="D25" s="30">
        <v>101.3</v>
      </c>
      <c r="E25" s="30">
        <v>102.1</v>
      </c>
      <c r="F25" s="30">
        <v>102.5</v>
      </c>
      <c r="G25" s="30">
        <v>101.8</v>
      </c>
      <c r="H25" s="30">
        <v>101.9</v>
      </c>
    </row>
    <row r="26" spans="2:8" ht="17.25" thickBot="1" x14ac:dyDescent="0.35">
      <c r="B26" s="24"/>
      <c r="C26" s="5"/>
      <c r="D26" s="6"/>
      <c r="E26" s="30"/>
      <c r="F26" s="30"/>
      <c r="G26" s="30"/>
      <c r="H26" s="30"/>
    </row>
    <row r="27" spans="2:8" ht="17.25" thickBot="1" x14ac:dyDescent="0.35">
      <c r="B27" s="27" t="s">
        <v>67</v>
      </c>
      <c r="C27" s="5"/>
      <c r="D27" s="6"/>
      <c r="E27" s="30"/>
      <c r="F27" s="30"/>
      <c r="G27" s="30"/>
      <c r="H27" s="30"/>
    </row>
    <row r="28" spans="2:8" ht="18.75" thickBot="1" x14ac:dyDescent="0.35">
      <c r="B28" s="24" t="s">
        <v>1140</v>
      </c>
      <c r="C28" s="5"/>
      <c r="D28" s="6"/>
      <c r="E28" s="30"/>
      <c r="F28" s="30"/>
      <c r="G28" s="30"/>
      <c r="H28" s="30"/>
    </row>
    <row r="29" spans="2:8" ht="17.25" thickBot="1" x14ac:dyDescent="0.35">
      <c r="B29" s="24" t="s">
        <v>68</v>
      </c>
      <c r="C29" s="29" t="s">
        <v>69</v>
      </c>
      <c r="D29" s="30">
        <v>858</v>
      </c>
      <c r="E29" s="30">
        <v>883</v>
      </c>
      <c r="F29" s="30">
        <v>912</v>
      </c>
      <c r="G29" s="30">
        <v>954</v>
      </c>
      <c r="H29" s="30">
        <v>1013</v>
      </c>
    </row>
    <row r="30" spans="2:8" ht="17.25" thickBot="1" x14ac:dyDescent="0.35">
      <c r="B30" s="24" t="s">
        <v>49</v>
      </c>
      <c r="C30" s="29" t="s">
        <v>48</v>
      </c>
      <c r="D30" s="30">
        <v>104.1</v>
      </c>
      <c r="E30" s="30">
        <v>102.9</v>
      </c>
      <c r="F30" s="30">
        <v>103.3</v>
      </c>
      <c r="G30" s="30">
        <v>104.6</v>
      </c>
      <c r="H30" s="30">
        <v>106.2</v>
      </c>
    </row>
    <row r="31" spans="2:8" ht="18.75" thickBot="1" x14ac:dyDescent="0.35">
      <c r="B31" s="24" t="s">
        <v>1134</v>
      </c>
      <c r="C31" s="29" t="s">
        <v>48</v>
      </c>
      <c r="D31" s="30">
        <v>104.2</v>
      </c>
      <c r="E31" s="30">
        <v>103.2</v>
      </c>
      <c r="F31" s="30">
        <v>103.8</v>
      </c>
      <c r="G31" s="30">
        <v>103.3</v>
      </c>
      <c r="H31" s="30">
        <v>103.6</v>
      </c>
    </row>
    <row r="32" spans="2:8" x14ac:dyDescent="0.3">
      <c r="B32" s="9" t="s">
        <v>989</v>
      </c>
    </row>
    <row r="33" spans="1:8" x14ac:dyDescent="0.3">
      <c r="B33" s="9" t="s">
        <v>1057</v>
      </c>
    </row>
    <row r="34" spans="1:8" x14ac:dyDescent="0.3">
      <c r="B34" s="9" t="s">
        <v>990</v>
      </c>
    </row>
    <row r="35" spans="1:8" x14ac:dyDescent="0.3">
      <c r="B35" s="9" t="s">
        <v>107</v>
      </c>
    </row>
    <row r="36" spans="1:8" x14ac:dyDescent="0.3">
      <c r="B36" s="9" t="s">
        <v>108</v>
      </c>
    </row>
    <row r="37" spans="1:8" x14ac:dyDescent="0.3">
      <c r="B37" s="9" t="s">
        <v>109</v>
      </c>
      <c r="D37" s="50"/>
    </row>
    <row r="38" spans="1:8" x14ac:dyDescent="0.3">
      <c r="B38" s="9" t="s">
        <v>110</v>
      </c>
    </row>
    <row r="39" spans="1:8" x14ac:dyDescent="0.3">
      <c r="B39" s="9" t="s">
        <v>111</v>
      </c>
    </row>
    <row r="40" spans="1:8" x14ac:dyDescent="0.3">
      <c r="B40" s="9" t="s">
        <v>112</v>
      </c>
    </row>
    <row r="42" spans="1:8" ht="17.25" thickBot="1" x14ac:dyDescent="0.35">
      <c r="A42" s="301"/>
      <c r="B42" s="8" t="s">
        <v>70</v>
      </c>
    </row>
    <row r="43" spans="1:8" x14ac:dyDescent="0.3">
      <c r="A43" s="360"/>
      <c r="B43" s="451" t="s">
        <v>71</v>
      </c>
      <c r="C43" s="452"/>
      <c r="D43" s="452"/>
      <c r="E43" s="452"/>
      <c r="F43" s="452"/>
      <c r="G43" s="452"/>
      <c r="H43" s="453"/>
    </row>
    <row r="44" spans="1:8" ht="17.25" customHeight="1" thickBot="1" x14ac:dyDescent="0.35">
      <c r="B44" s="60"/>
      <c r="C44" s="463" t="s">
        <v>1150</v>
      </c>
      <c r="D44" s="454">
        <v>2018</v>
      </c>
      <c r="E44" s="455"/>
      <c r="F44" s="455"/>
      <c r="G44" s="455"/>
      <c r="H44" s="456"/>
    </row>
    <row r="45" spans="1:8" ht="17.25" thickBot="1" x14ac:dyDescent="0.35">
      <c r="B45" s="61" t="s">
        <v>72</v>
      </c>
      <c r="C45" s="464"/>
      <c r="D45" s="457"/>
      <c r="E45" s="458"/>
      <c r="F45" s="458"/>
      <c r="G45" s="458"/>
      <c r="H45" s="459"/>
    </row>
    <row r="46" spans="1:8" ht="17.25" thickBot="1" x14ac:dyDescent="0.35">
      <c r="B46" s="62"/>
      <c r="C46" s="465"/>
      <c r="D46" s="51" t="s">
        <v>73</v>
      </c>
      <c r="E46" s="45" t="s">
        <v>74</v>
      </c>
      <c r="F46" s="45" t="s">
        <v>75</v>
      </c>
      <c r="G46" s="45" t="s">
        <v>76</v>
      </c>
      <c r="H46" s="45" t="s">
        <v>77</v>
      </c>
    </row>
    <row r="47" spans="1:8" ht="17.25" thickBot="1" x14ac:dyDescent="0.35">
      <c r="B47" s="46" t="s">
        <v>78</v>
      </c>
      <c r="C47" s="58" t="s">
        <v>79</v>
      </c>
      <c r="D47" s="59">
        <v>102.4</v>
      </c>
      <c r="E47" s="59">
        <v>102.8</v>
      </c>
      <c r="F47" s="59">
        <v>102.7</v>
      </c>
      <c r="G47" s="59">
        <v>101.9</v>
      </c>
      <c r="H47" s="59">
        <v>102.5</v>
      </c>
    </row>
    <row r="48" spans="1:8" ht="17.25" thickBot="1" x14ac:dyDescent="0.35">
      <c r="B48" s="7" t="s">
        <v>80</v>
      </c>
      <c r="C48" s="52"/>
      <c r="D48" s="29"/>
      <c r="E48" s="29"/>
      <c r="F48" s="29"/>
      <c r="G48" s="29"/>
      <c r="H48" s="29"/>
    </row>
    <row r="49" spans="1:8" ht="17.25" thickBot="1" x14ac:dyDescent="0.35">
      <c r="B49" s="47" t="s">
        <v>81</v>
      </c>
      <c r="C49" s="52">
        <v>174.864</v>
      </c>
      <c r="D49" s="29">
        <v>105.7</v>
      </c>
      <c r="E49" s="29">
        <v>104.8</v>
      </c>
      <c r="F49" s="29">
        <v>103.7</v>
      </c>
      <c r="G49" s="29">
        <v>100.9</v>
      </c>
      <c r="H49" s="29">
        <v>103.9</v>
      </c>
    </row>
    <row r="50" spans="1:8" ht="17.25" thickBot="1" x14ac:dyDescent="0.35">
      <c r="B50" s="47" t="s">
        <v>82</v>
      </c>
      <c r="C50" s="52">
        <v>52.715000000000003</v>
      </c>
      <c r="D50" s="29">
        <v>100.3</v>
      </c>
      <c r="E50" s="29">
        <v>102.2</v>
      </c>
      <c r="F50" s="29">
        <v>101.9</v>
      </c>
      <c r="G50" s="29">
        <v>101.6</v>
      </c>
      <c r="H50" s="29">
        <v>101.6</v>
      </c>
    </row>
    <row r="51" spans="1:8" ht="17.25" thickBot="1" x14ac:dyDescent="0.35">
      <c r="B51" s="47" t="s">
        <v>83</v>
      </c>
      <c r="C51" s="52">
        <v>43.811</v>
      </c>
      <c r="D51" s="29">
        <v>102.5</v>
      </c>
      <c r="E51" s="29">
        <v>101.5</v>
      </c>
      <c r="F51" s="29">
        <v>102.5</v>
      </c>
      <c r="G51" s="29">
        <v>101.4</v>
      </c>
      <c r="H51" s="29">
        <v>101.5</v>
      </c>
    </row>
    <row r="52" spans="1:8" ht="17.25" thickBot="1" x14ac:dyDescent="0.35">
      <c r="B52" s="48" t="s">
        <v>1141</v>
      </c>
      <c r="C52" s="52">
        <v>258.69299999999998</v>
      </c>
      <c r="D52" s="29">
        <v>101.6</v>
      </c>
      <c r="E52" s="29">
        <v>101.9</v>
      </c>
      <c r="F52" s="29">
        <v>102.4</v>
      </c>
      <c r="G52" s="29">
        <v>103.2</v>
      </c>
      <c r="H52" s="29">
        <v>102.1</v>
      </c>
    </row>
    <row r="53" spans="1:8" ht="17.25" thickBot="1" x14ac:dyDescent="0.35">
      <c r="B53" s="49" t="s">
        <v>1142</v>
      </c>
      <c r="C53" s="52">
        <v>62.609000000000002</v>
      </c>
      <c r="D53" s="29">
        <v>100.2</v>
      </c>
      <c r="E53" s="29">
        <v>100.9</v>
      </c>
      <c r="F53" s="29">
        <v>101.1</v>
      </c>
      <c r="G53" s="29">
        <v>101.9</v>
      </c>
      <c r="H53" s="53">
        <v>101</v>
      </c>
    </row>
    <row r="54" spans="1:8" ht="17.25" thickBot="1" x14ac:dyDescent="0.35">
      <c r="B54" s="47" t="s">
        <v>1143</v>
      </c>
      <c r="C54" s="52">
        <v>28.376999999999999</v>
      </c>
      <c r="D54" s="29">
        <v>101.7</v>
      </c>
      <c r="E54" s="29">
        <v>102.2</v>
      </c>
      <c r="F54" s="29">
        <v>101.9</v>
      </c>
      <c r="G54" s="29">
        <v>101.9</v>
      </c>
      <c r="H54" s="29">
        <v>101.6</v>
      </c>
    </row>
    <row r="55" spans="1:8" ht="17.25" thickBot="1" x14ac:dyDescent="0.35">
      <c r="B55" s="47" t="s">
        <v>84</v>
      </c>
      <c r="C55" s="52">
        <v>86.6</v>
      </c>
      <c r="D55" s="29">
        <v>102.2</v>
      </c>
      <c r="E55" s="29">
        <v>106.5</v>
      </c>
      <c r="F55" s="29">
        <v>106.1</v>
      </c>
      <c r="G55" s="29">
        <v>100.5</v>
      </c>
      <c r="H55" s="29">
        <v>104.6</v>
      </c>
    </row>
    <row r="56" spans="1:8" ht="17.25" thickBot="1" x14ac:dyDescent="0.35">
      <c r="B56" s="47" t="s">
        <v>85</v>
      </c>
      <c r="C56" s="52">
        <v>33.887999999999998</v>
      </c>
      <c r="D56" s="53">
        <v>100</v>
      </c>
      <c r="E56" s="53">
        <v>98</v>
      </c>
      <c r="F56" s="29">
        <v>100.6</v>
      </c>
      <c r="G56" s="29">
        <v>101.1</v>
      </c>
      <c r="H56" s="53">
        <v>100</v>
      </c>
    </row>
    <row r="57" spans="1:8" ht="17.25" thickBot="1" x14ac:dyDescent="0.35">
      <c r="B57" s="47" t="s">
        <v>86</v>
      </c>
      <c r="C57" s="52">
        <v>88.593999999999994</v>
      </c>
      <c r="D57" s="29">
        <v>101.5</v>
      </c>
      <c r="E57" s="29">
        <v>102.3</v>
      </c>
      <c r="F57" s="53">
        <v>101</v>
      </c>
      <c r="G57" s="29">
        <v>100.4</v>
      </c>
      <c r="H57" s="29">
        <v>101.4</v>
      </c>
    </row>
    <row r="58" spans="1:8" ht="17.25" thickBot="1" x14ac:dyDescent="0.35">
      <c r="B58" s="47" t="s">
        <v>87</v>
      </c>
      <c r="C58" s="52">
        <v>17.611000000000001</v>
      </c>
      <c r="D58" s="53">
        <v>101</v>
      </c>
      <c r="E58" s="29">
        <v>100.9</v>
      </c>
      <c r="F58" s="29">
        <v>100.7</v>
      </c>
      <c r="G58" s="53">
        <v>101</v>
      </c>
      <c r="H58" s="53">
        <v>101</v>
      </c>
    </row>
    <row r="59" spans="1:8" ht="17.25" thickBot="1" x14ac:dyDescent="0.35">
      <c r="B59" s="47" t="s">
        <v>88</v>
      </c>
      <c r="C59" s="52">
        <v>68.251000000000005</v>
      </c>
      <c r="D59" s="29">
        <v>103.1</v>
      </c>
      <c r="E59" s="29">
        <v>103.2</v>
      </c>
      <c r="F59" s="29">
        <v>103.8</v>
      </c>
      <c r="G59" s="29">
        <v>104</v>
      </c>
      <c r="H59" s="29">
        <v>103.4</v>
      </c>
    </row>
    <row r="60" spans="1:8" ht="17.25" thickBot="1" x14ac:dyDescent="0.35">
      <c r="B60" s="47" t="s">
        <v>89</v>
      </c>
      <c r="C60" s="52">
        <v>83.986999999999995</v>
      </c>
      <c r="D60" s="29">
        <v>102.9</v>
      </c>
      <c r="E60" s="29">
        <v>102.6</v>
      </c>
      <c r="F60" s="29">
        <v>102.2</v>
      </c>
      <c r="G60" s="29">
        <v>102.7</v>
      </c>
      <c r="H60" s="29">
        <v>102.6</v>
      </c>
    </row>
    <row r="61" spans="1:8" x14ac:dyDescent="0.3">
      <c r="B61" s="10" t="s">
        <v>991</v>
      </c>
    </row>
    <row r="63" spans="1:8" ht="17.25" thickBot="1" x14ac:dyDescent="0.35">
      <c r="A63" s="301"/>
      <c r="B63" s="8" t="s">
        <v>90</v>
      </c>
    </row>
    <row r="64" spans="1:8" x14ac:dyDescent="0.3">
      <c r="A64" s="356"/>
      <c r="B64" s="442" t="s">
        <v>43</v>
      </c>
      <c r="C64" s="443"/>
      <c r="D64" s="448" t="s">
        <v>91</v>
      </c>
      <c r="E64" s="448"/>
      <c r="F64" s="448"/>
      <c r="G64" s="448" t="s">
        <v>92</v>
      </c>
      <c r="H64" s="460"/>
    </row>
    <row r="65" spans="2:14" x14ac:dyDescent="0.3">
      <c r="B65" s="444"/>
      <c r="C65" s="445"/>
      <c r="D65" s="463" t="s">
        <v>1147</v>
      </c>
      <c r="E65" s="463" t="s">
        <v>1146</v>
      </c>
      <c r="F65" s="463" t="s">
        <v>1145</v>
      </c>
      <c r="G65" s="463" t="s">
        <v>1148</v>
      </c>
      <c r="H65" s="466" t="s">
        <v>1149</v>
      </c>
    </row>
    <row r="66" spans="2:14" x14ac:dyDescent="0.3">
      <c r="B66" s="444"/>
      <c r="C66" s="445"/>
      <c r="D66" s="464" t="s">
        <v>94</v>
      </c>
      <c r="E66" s="464"/>
      <c r="F66" s="464"/>
      <c r="G66" s="464" t="s">
        <v>94</v>
      </c>
      <c r="H66" s="467" t="s">
        <v>95</v>
      </c>
    </row>
    <row r="67" spans="2:14" ht="17.25" thickBot="1" x14ac:dyDescent="0.35">
      <c r="B67" s="446"/>
      <c r="C67" s="447"/>
      <c r="D67" s="465">
        <v>2018</v>
      </c>
      <c r="E67" s="465"/>
      <c r="F67" s="465"/>
      <c r="G67" s="465">
        <v>2018</v>
      </c>
      <c r="H67" s="468" t="s">
        <v>876</v>
      </c>
    </row>
    <row r="68" spans="2:14" ht="17.25" thickBot="1" x14ac:dyDescent="0.35">
      <c r="B68" s="54" t="s">
        <v>96</v>
      </c>
      <c r="C68" s="55" t="s">
        <v>97</v>
      </c>
      <c r="D68" s="56">
        <v>22055</v>
      </c>
      <c r="E68" s="56">
        <v>77773</v>
      </c>
      <c r="F68" s="56">
        <v>19071</v>
      </c>
      <c r="G68" s="56">
        <v>1495</v>
      </c>
      <c r="H68" s="56">
        <v>1413</v>
      </c>
    </row>
    <row r="69" spans="2:14" ht="17.25" thickBot="1" x14ac:dyDescent="0.35">
      <c r="B69" s="149"/>
      <c r="C69" s="55" t="s">
        <v>98</v>
      </c>
      <c r="D69" s="57">
        <v>110.7</v>
      </c>
      <c r="E69" s="57">
        <v>103.7</v>
      </c>
      <c r="F69" s="57">
        <v>112.5</v>
      </c>
      <c r="G69" s="57">
        <v>99.9</v>
      </c>
      <c r="H69" s="57">
        <v>103.5</v>
      </c>
      <c r="J69" s="11"/>
      <c r="K69" s="11"/>
      <c r="L69" s="11"/>
      <c r="M69" s="11"/>
      <c r="N69" s="11"/>
    </row>
    <row r="70" spans="2:14" ht="17.25" thickBot="1" x14ac:dyDescent="0.35">
      <c r="B70" s="149" t="s">
        <v>99</v>
      </c>
      <c r="C70" s="55"/>
      <c r="D70" s="57"/>
      <c r="E70" s="57"/>
      <c r="F70" s="57"/>
      <c r="G70" s="57"/>
      <c r="H70" s="57"/>
    </row>
    <row r="71" spans="2:14" ht="17.25" thickBot="1" x14ac:dyDescent="0.35">
      <c r="B71" s="461" t="s">
        <v>100</v>
      </c>
      <c r="C71" s="55" t="s">
        <v>97</v>
      </c>
      <c r="D71" s="57">
        <v>277</v>
      </c>
      <c r="E71" s="56">
        <v>1113</v>
      </c>
      <c r="F71" s="57">
        <v>195</v>
      </c>
      <c r="G71" s="57">
        <v>22</v>
      </c>
      <c r="H71" s="57">
        <v>21</v>
      </c>
    </row>
    <row r="72" spans="2:14" ht="17.25" thickBot="1" x14ac:dyDescent="0.35">
      <c r="B72" s="462"/>
      <c r="C72" s="55" t="s">
        <v>98</v>
      </c>
      <c r="D72" s="57">
        <v>86.8</v>
      </c>
      <c r="E72" s="57">
        <v>73</v>
      </c>
      <c r="F72" s="57">
        <v>86.3</v>
      </c>
      <c r="G72" s="57">
        <v>115.8</v>
      </c>
      <c r="H72" s="57">
        <v>116.7</v>
      </c>
      <c r="K72" s="11"/>
    </row>
    <row r="73" spans="2:14" ht="17.25" thickBot="1" x14ac:dyDescent="0.35">
      <c r="B73" s="461" t="s">
        <v>101</v>
      </c>
      <c r="C73" s="55" t="s">
        <v>97</v>
      </c>
      <c r="D73" s="56">
        <v>21778</v>
      </c>
      <c r="E73" s="56">
        <v>76660</v>
      </c>
      <c r="F73" s="56">
        <v>18876</v>
      </c>
      <c r="G73" s="56">
        <v>1473</v>
      </c>
      <c r="H73" s="56">
        <v>1392</v>
      </c>
    </row>
    <row r="74" spans="2:14" ht="17.25" thickBot="1" x14ac:dyDescent="0.35">
      <c r="B74" s="462"/>
      <c r="C74" s="55" t="s">
        <v>98</v>
      </c>
      <c r="D74" s="57">
        <v>111</v>
      </c>
      <c r="E74" s="57">
        <v>104.4</v>
      </c>
      <c r="F74" s="57">
        <v>112.9</v>
      </c>
      <c r="G74" s="57">
        <v>99.7</v>
      </c>
      <c r="H74" s="57">
        <v>103.3</v>
      </c>
    </row>
    <row r="75" spans="2:14" ht="17.25" thickBot="1" x14ac:dyDescent="0.35">
      <c r="B75" s="149" t="s">
        <v>102</v>
      </c>
      <c r="C75" s="55"/>
      <c r="D75" s="57"/>
      <c r="E75" s="57"/>
      <c r="F75" s="57"/>
      <c r="G75" s="57"/>
      <c r="H75" s="57"/>
      <c r="J75" s="11"/>
      <c r="K75" s="11"/>
      <c r="L75" s="11"/>
      <c r="M75" s="11"/>
      <c r="N75" s="11"/>
    </row>
    <row r="76" spans="2:14" ht="17.25" thickBot="1" x14ac:dyDescent="0.35">
      <c r="B76" s="449" t="s">
        <v>1144</v>
      </c>
      <c r="C76" s="55" t="s">
        <v>97</v>
      </c>
      <c r="D76" s="56">
        <v>15042</v>
      </c>
      <c r="E76" s="56">
        <v>48011</v>
      </c>
      <c r="F76" s="56">
        <v>12687</v>
      </c>
      <c r="G76" s="57" t="s">
        <v>988</v>
      </c>
      <c r="H76" s="57" t="s">
        <v>988</v>
      </c>
    </row>
    <row r="77" spans="2:14" ht="17.25" thickBot="1" x14ac:dyDescent="0.35">
      <c r="B77" s="450"/>
      <c r="C77" s="269" t="s">
        <v>98</v>
      </c>
      <c r="D77" s="268">
        <v>106.6</v>
      </c>
      <c r="E77" s="268">
        <v>105.1</v>
      </c>
      <c r="F77" s="268">
        <v>109.9</v>
      </c>
      <c r="G77" s="268" t="s">
        <v>988</v>
      </c>
      <c r="H77" s="268" t="s">
        <v>988</v>
      </c>
    </row>
    <row r="78" spans="2:14" x14ac:dyDescent="0.3">
      <c r="B78" s="12" t="s">
        <v>104</v>
      </c>
    </row>
    <row r="79" spans="2:14" x14ac:dyDescent="0.3">
      <c r="B79" s="12" t="s">
        <v>105</v>
      </c>
    </row>
    <row r="80" spans="2:14" x14ac:dyDescent="0.3">
      <c r="B80" s="12" t="s">
        <v>106</v>
      </c>
    </row>
    <row r="81" spans="1:8" x14ac:dyDescent="0.3">
      <c r="B81" s="8"/>
    </row>
    <row r="82" spans="1:8" ht="17.25" thickBot="1" x14ac:dyDescent="0.35">
      <c r="A82" s="301"/>
      <c r="B82" s="8" t="s">
        <v>113</v>
      </c>
    </row>
    <row r="83" spans="1:8" ht="59.25" customHeight="1" x14ac:dyDescent="0.3">
      <c r="B83" s="440"/>
      <c r="C83" s="163" t="s">
        <v>114</v>
      </c>
      <c r="D83" s="440" t="s">
        <v>115</v>
      </c>
      <c r="E83" s="440" t="s">
        <v>878</v>
      </c>
    </row>
    <row r="84" spans="1:8" ht="17.25" thickBot="1" x14ac:dyDescent="0.35">
      <c r="B84" s="441"/>
      <c r="C84" s="164" t="s">
        <v>877</v>
      </c>
      <c r="D84" s="441"/>
      <c r="E84" s="441"/>
      <c r="G84" s="13"/>
    </row>
    <row r="85" spans="1:8" ht="17.25" thickBot="1" x14ac:dyDescent="0.35">
      <c r="B85" s="259" t="s">
        <v>117</v>
      </c>
      <c r="C85" s="270">
        <v>659598</v>
      </c>
      <c r="D85" s="271">
        <v>0.121</v>
      </c>
      <c r="E85" s="271">
        <v>1.0129999999999999</v>
      </c>
      <c r="H85" s="14"/>
    </row>
    <row r="86" spans="1:8" ht="17.25" thickBot="1" x14ac:dyDescent="0.35">
      <c r="B86" s="259" t="s">
        <v>118</v>
      </c>
      <c r="C86" s="270">
        <v>563591</v>
      </c>
      <c r="D86" s="271">
        <v>0.10299999999999999</v>
      </c>
      <c r="E86" s="271">
        <v>1.002</v>
      </c>
      <c r="H86" s="14"/>
    </row>
    <row r="87" spans="1:8" ht="17.25" thickBot="1" x14ac:dyDescent="0.35">
      <c r="B87" s="259" t="s">
        <v>119</v>
      </c>
      <c r="C87" s="270">
        <v>585882</v>
      </c>
      <c r="D87" s="271">
        <v>0.107</v>
      </c>
      <c r="E87" s="271">
        <v>0.997</v>
      </c>
      <c r="H87" s="14"/>
    </row>
    <row r="88" spans="1:8" ht="17.25" thickBot="1" x14ac:dyDescent="0.35">
      <c r="B88" s="259" t="s">
        <v>120</v>
      </c>
      <c r="C88" s="270">
        <v>676672</v>
      </c>
      <c r="D88" s="271">
        <v>0.124</v>
      </c>
      <c r="E88" s="271">
        <v>0.997</v>
      </c>
      <c r="H88" s="14"/>
    </row>
    <row r="89" spans="1:8" ht="17.25" thickBot="1" x14ac:dyDescent="0.35">
      <c r="B89" s="259" t="s">
        <v>121</v>
      </c>
      <c r="C89" s="270">
        <v>691368</v>
      </c>
      <c r="D89" s="271">
        <v>0.127</v>
      </c>
      <c r="E89" s="271">
        <v>1</v>
      </c>
      <c r="H89" s="14"/>
    </row>
    <row r="90" spans="1:8" ht="17.25" thickBot="1" x14ac:dyDescent="0.35">
      <c r="B90" s="259" t="s">
        <v>123</v>
      </c>
      <c r="C90" s="270">
        <v>647874</v>
      </c>
      <c r="D90" s="271">
        <v>0.11899999999999999</v>
      </c>
      <c r="E90" s="271">
        <v>0.997</v>
      </c>
      <c r="H90" s="14"/>
    </row>
    <row r="91" spans="1:8" ht="17.25" thickBot="1" x14ac:dyDescent="0.35">
      <c r="B91" s="259" t="s">
        <v>124</v>
      </c>
      <c r="C91" s="270">
        <v>825022</v>
      </c>
      <c r="D91" s="271">
        <v>0.151</v>
      </c>
      <c r="E91" s="271">
        <v>1.0009999999999999</v>
      </c>
      <c r="H91" s="14"/>
    </row>
    <row r="92" spans="1:8" ht="17.25" thickBot="1" x14ac:dyDescent="0.35">
      <c r="B92" s="259" t="s">
        <v>125</v>
      </c>
      <c r="C92" s="270">
        <v>800414</v>
      </c>
      <c r="D92" s="271">
        <v>0.14699999999999999</v>
      </c>
      <c r="E92" s="271">
        <v>1.0009999999999999</v>
      </c>
      <c r="H92" s="14"/>
    </row>
    <row r="93" spans="1:8" ht="17.25" thickBot="1" x14ac:dyDescent="0.35">
      <c r="B93" s="259" t="s">
        <v>126</v>
      </c>
      <c r="C93" s="270">
        <v>5450421</v>
      </c>
      <c r="D93" s="272" t="s">
        <v>122</v>
      </c>
      <c r="E93" s="271">
        <v>1.0009999999999999</v>
      </c>
      <c r="H93" s="14"/>
    </row>
    <row r="94" spans="1:8" x14ac:dyDescent="0.3">
      <c r="B94" s="12" t="s">
        <v>11</v>
      </c>
    </row>
    <row r="95" spans="1:8" x14ac:dyDescent="0.3">
      <c r="B95" s="12"/>
    </row>
    <row r="96" spans="1:8" x14ac:dyDescent="0.3">
      <c r="A96" s="361"/>
      <c r="B96" s="8" t="s">
        <v>879</v>
      </c>
    </row>
    <row r="98" spans="2:2" x14ac:dyDescent="0.3">
      <c r="B98" s="12"/>
    </row>
    <row r="99" spans="2:2" x14ac:dyDescent="0.3">
      <c r="B99" s="12"/>
    </row>
    <row r="113" spans="2:2" x14ac:dyDescent="0.3">
      <c r="B113" s="134" t="s">
        <v>1226</v>
      </c>
    </row>
    <row r="114" spans="2:2" x14ac:dyDescent="0.3">
      <c r="B114" s="12" t="s">
        <v>11</v>
      </c>
    </row>
  </sheetData>
  <mergeCells count="17">
    <mergeCell ref="B43:H43"/>
    <mergeCell ref="D44:H45"/>
    <mergeCell ref="G64:H64"/>
    <mergeCell ref="B71:B72"/>
    <mergeCell ref="B73:B74"/>
    <mergeCell ref="C44:C46"/>
    <mergeCell ref="F65:F67"/>
    <mergeCell ref="D65:D67"/>
    <mergeCell ref="E65:E67"/>
    <mergeCell ref="G65:G67"/>
    <mergeCell ref="H65:H67"/>
    <mergeCell ref="B83:B84"/>
    <mergeCell ref="D83:D84"/>
    <mergeCell ref="E83:E84"/>
    <mergeCell ref="B64:C67"/>
    <mergeCell ref="D64:F64"/>
    <mergeCell ref="B76:B7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Y159"/>
  <sheetViews>
    <sheetView zoomScale="80" zoomScaleNormal="80" zoomScaleSheetLayoutView="95" workbookViewId="0">
      <selection activeCell="J40" sqref="J40"/>
    </sheetView>
  </sheetViews>
  <sheetFormatPr defaultRowHeight="12.75" x14ac:dyDescent="0.2"/>
  <cols>
    <col min="1" max="1" width="9" style="363" customWidth="1"/>
    <col min="2" max="2" width="17" style="66" customWidth="1"/>
    <col min="3" max="3" width="20.7109375" style="66" customWidth="1"/>
    <col min="4" max="4" width="17.28515625" style="66" customWidth="1"/>
    <col min="5" max="5" width="21.5703125" style="66" customWidth="1"/>
    <col min="6" max="6" width="17.28515625" style="66" customWidth="1"/>
    <col min="7" max="7" width="11.42578125" style="66" bestFit="1" customWidth="1"/>
    <col min="8" max="9" width="9.140625" style="66"/>
    <col min="10" max="10" width="9.140625" style="66" customWidth="1"/>
    <col min="11" max="11" width="49" style="66" bestFit="1" customWidth="1"/>
    <col min="12" max="13" width="9.140625" style="66"/>
    <col min="14" max="14" width="12.140625" style="66" customWidth="1"/>
    <col min="15" max="15" width="10" style="66" bestFit="1" customWidth="1"/>
    <col min="16" max="16" width="9.140625" style="66"/>
    <col min="17" max="17" width="11.85546875" style="66" bestFit="1" customWidth="1"/>
    <col min="18" max="18" width="10.85546875" style="66" bestFit="1" customWidth="1"/>
    <col min="19" max="16384" width="9.140625" style="66"/>
  </cols>
  <sheetData>
    <row r="1" spans="1:18" x14ac:dyDescent="0.2">
      <c r="A1" s="362"/>
    </row>
    <row r="2" spans="1:18" x14ac:dyDescent="0.2">
      <c r="B2" s="67" t="s">
        <v>880</v>
      </c>
    </row>
    <row r="7" spans="1:18" x14ac:dyDescent="0.2">
      <c r="L7" s="68"/>
    </row>
    <row r="8" spans="1:18" x14ac:dyDescent="0.2">
      <c r="K8" s="69" t="s">
        <v>766</v>
      </c>
      <c r="L8" s="381">
        <v>2018</v>
      </c>
    </row>
    <row r="9" spans="1:18" x14ac:dyDescent="0.2">
      <c r="K9" s="71" t="s">
        <v>252</v>
      </c>
      <c r="L9" s="382">
        <v>2746.3</v>
      </c>
      <c r="M9" s="72"/>
      <c r="N9" s="66" t="s">
        <v>975</v>
      </c>
    </row>
    <row r="10" spans="1:18" x14ac:dyDescent="0.2">
      <c r="K10" s="71" t="s">
        <v>253</v>
      </c>
      <c r="L10" s="382">
        <v>2566.6999999999998</v>
      </c>
      <c r="M10" s="72"/>
      <c r="N10" s="71" t="s">
        <v>254</v>
      </c>
      <c r="O10" s="376">
        <f>L10</f>
        <v>2566.6999999999998</v>
      </c>
      <c r="P10" s="377">
        <f>O10+O11</f>
        <v>2746.2</v>
      </c>
      <c r="Q10" s="378">
        <f>O10/($L$9+$L$12)</f>
        <v>0.55876782409927062</v>
      </c>
      <c r="R10" s="378">
        <f>P10/($L$9+$L$12)</f>
        <v>0.59784478066833568</v>
      </c>
    </row>
    <row r="11" spans="1:18" x14ac:dyDescent="0.2">
      <c r="K11" s="71" t="s">
        <v>255</v>
      </c>
      <c r="L11" s="382">
        <v>179.5</v>
      </c>
      <c r="M11" s="68"/>
      <c r="N11" s="71" t="s">
        <v>256</v>
      </c>
      <c r="O11" s="379">
        <v>179.5</v>
      </c>
      <c r="P11" s="377"/>
      <c r="Q11" s="378">
        <f>O11/($L$9+$L$12)</f>
        <v>3.9076956569064986E-2</v>
      </c>
      <c r="R11" s="380"/>
    </row>
    <row r="12" spans="1:18" x14ac:dyDescent="0.2">
      <c r="K12" s="71" t="s">
        <v>257</v>
      </c>
      <c r="L12" s="382">
        <v>1847.2</v>
      </c>
      <c r="M12" s="72"/>
      <c r="N12" s="71" t="s">
        <v>258</v>
      </c>
      <c r="O12" s="379">
        <v>383.4</v>
      </c>
      <c r="P12" s="377">
        <f>O12+O13+O14</f>
        <v>1847.2000000000003</v>
      </c>
      <c r="Q12" s="378">
        <f>O12/($L$9+$L$12)</f>
        <v>8.3465766844454115E-2</v>
      </c>
      <c r="R12" s="378">
        <f>P12/($L$9+$L$12)</f>
        <v>0.40213344943942536</v>
      </c>
    </row>
    <row r="13" spans="1:18" x14ac:dyDescent="0.2">
      <c r="K13" s="71" t="s">
        <v>259</v>
      </c>
      <c r="L13" s="382">
        <v>383.4</v>
      </c>
      <c r="M13" s="68"/>
      <c r="N13" s="71" t="s">
        <v>260</v>
      </c>
      <c r="O13" s="377">
        <v>1163.4000000000001</v>
      </c>
      <c r="P13" s="379"/>
      <c r="Q13" s="378">
        <f>O13/($L$9+$L$12)</f>
        <v>0.25327092630891479</v>
      </c>
      <c r="R13" s="380"/>
    </row>
    <row r="14" spans="1:18" x14ac:dyDescent="0.2">
      <c r="K14" s="71" t="s">
        <v>261</v>
      </c>
      <c r="L14" s="382">
        <v>1163.4000000000001</v>
      </c>
      <c r="M14" s="72"/>
      <c r="N14" s="71" t="s">
        <v>262</v>
      </c>
      <c r="O14" s="377">
        <f>L12-O12-O13</f>
        <v>300.40000000000009</v>
      </c>
      <c r="P14" s="379"/>
      <c r="Q14" s="378">
        <f>O14/($L$9+$L$12)</f>
        <v>6.5396756286056401E-2</v>
      </c>
      <c r="R14" s="380"/>
    </row>
    <row r="15" spans="1:18" x14ac:dyDescent="0.2">
      <c r="K15" s="71" t="s">
        <v>263</v>
      </c>
      <c r="L15" s="382">
        <v>91.9</v>
      </c>
      <c r="M15" s="68"/>
    </row>
    <row r="22" spans="1:25" x14ac:dyDescent="0.2">
      <c r="B22" s="73" t="s">
        <v>11</v>
      </c>
    </row>
    <row r="24" spans="1:25" x14ac:dyDescent="0.2">
      <c r="A24" s="362"/>
      <c r="B24" s="74" t="s">
        <v>987</v>
      </c>
      <c r="C24" s="75"/>
      <c r="D24" s="75"/>
      <c r="E24" s="75"/>
      <c r="F24" s="75"/>
      <c r="K24" s="363"/>
      <c r="L24" s="363"/>
      <c r="M24" s="363"/>
      <c r="N24" s="363"/>
      <c r="O24" s="363"/>
      <c r="P24" s="363"/>
      <c r="Q24" s="363"/>
      <c r="R24" s="363"/>
      <c r="S24" s="363"/>
      <c r="T24" s="363"/>
      <c r="U24" s="363"/>
      <c r="V24" s="363"/>
      <c r="W24" s="363"/>
      <c r="X24" s="363"/>
      <c r="Y24" s="363"/>
    </row>
    <row r="25" spans="1:25" s="76" customFormat="1" ht="17.25" customHeight="1" x14ac:dyDescent="0.2">
      <c r="A25" s="364"/>
      <c r="B25" s="469" t="s">
        <v>16</v>
      </c>
      <c r="C25" s="469" t="s">
        <v>17</v>
      </c>
      <c r="D25" s="469"/>
      <c r="E25" s="469" t="s">
        <v>986</v>
      </c>
      <c r="F25" s="469"/>
      <c r="K25" s="365"/>
      <c r="L25" s="365"/>
      <c r="M25" s="365"/>
      <c r="N25" s="365"/>
      <c r="O25" s="365"/>
      <c r="P25" s="365"/>
      <c r="Q25" s="365"/>
      <c r="R25" s="365"/>
      <c r="S25" s="365"/>
      <c r="T25" s="365"/>
      <c r="U25" s="365"/>
      <c r="V25" s="365"/>
      <c r="W25" s="365"/>
      <c r="X25" s="365"/>
      <c r="Y25" s="365"/>
    </row>
    <row r="26" spans="1:25" s="76" customFormat="1" x14ac:dyDescent="0.2">
      <c r="A26" s="365"/>
      <c r="B26" s="469"/>
      <c r="C26" s="77" t="s">
        <v>264</v>
      </c>
      <c r="D26" s="77" t="s">
        <v>265</v>
      </c>
      <c r="E26" s="77" t="s">
        <v>266</v>
      </c>
      <c r="F26" s="77" t="s">
        <v>267</v>
      </c>
      <c r="K26" s="364"/>
      <c r="L26" s="369"/>
      <c r="M26" s="369"/>
      <c r="N26" s="370"/>
      <c r="O26" s="369"/>
      <c r="P26" s="369"/>
      <c r="Q26" s="365"/>
      <c r="R26" s="365"/>
      <c r="S26" s="365"/>
      <c r="T26" s="365"/>
      <c r="U26" s="365"/>
      <c r="V26" s="365"/>
      <c r="W26" s="365"/>
      <c r="X26" s="365"/>
      <c r="Y26" s="365"/>
    </row>
    <row r="27" spans="1:25" s="76" customFormat="1" x14ac:dyDescent="0.2">
      <c r="A27" s="366"/>
      <c r="B27" s="78" t="s">
        <v>17</v>
      </c>
      <c r="C27" s="79">
        <v>2746.3</v>
      </c>
      <c r="D27" s="80">
        <v>100</v>
      </c>
      <c r="E27" s="80">
        <v>-8.4</v>
      </c>
      <c r="F27" s="80" t="s">
        <v>268</v>
      </c>
      <c r="G27" s="81"/>
      <c r="K27" s="364"/>
      <c r="L27" s="371"/>
      <c r="M27" s="371"/>
      <c r="N27" s="371"/>
      <c r="O27" s="365"/>
      <c r="P27" s="365"/>
      <c r="Q27" s="372"/>
      <c r="R27" s="372"/>
      <c r="S27" s="372"/>
      <c r="T27" s="372"/>
      <c r="U27" s="372"/>
      <c r="V27" s="372"/>
      <c r="W27" s="365"/>
      <c r="X27" s="365"/>
      <c r="Y27" s="365"/>
    </row>
    <row r="28" spans="1:25" s="76" customFormat="1" x14ac:dyDescent="0.2">
      <c r="A28" s="365"/>
      <c r="B28" s="472" t="s">
        <v>269</v>
      </c>
      <c r="C28" s="473"/>
      <c r="D28" s="473"/>
      <c r="E28" s="473"/>
      <c r="F28" s="474"/>
      <c r="G28" s="81"/>
      <c r="H28" s="82"/>
      <c r="K28" s="364"/>
      <c r="L28" s="371"/>
      <c r="M28" s="371"/>
      <c r="N28" s="371"/>
      <c r="O28" s="365"/>
      <c r="P28" s="365"/>
      <c r="Q28" s="372"/>
      <c r="R28" s="372"/>
      <c r="S28" s="372"/>
      <c r="T28" s="372"/>
      <c r="U28" s="372"/>
      <c r="V28" s="372"/>
      <c r="W28" s="365"/>
      <c r="X28" s="365"/>
      <c r="Y28" s="365"/>
    </row>
    <row r="29" spans="1:25" s="76" customFormat="1" x14ac:dyDescent="0.2">
      <c r="A29" s="365"/>
      <c r="B29" s="83" t="s">
        <v>20</v>
      </c>
      <c r="C29" s="84">
        <v>21.9</v>
      </c>
      <c r="D29" s="85">
        <f>100*C29/C27</f>
        <v>0.79743655099588528</v>
      </c>
      <c r="E29" s="85">
        <v>1.1999999999999993</v>
      </c>
      <c r="F29" s="85">
        <v>4.5993562648696806E-2</v>
      </c>
      <c r="G29" s="82"/>
      <c r="H29" s="82"/>
      <c r="I29" s="82"/>
      <c r="K29" s="364"/>
      <c r="L29" s="371"/>
      <c r="M29" s="371"/>
      <c r="N29" s="371"/>
      <c r="O29" s="365"/>
      <c r="P29" s="365"/>
      <c r="Q29" s="372"/>
      <c r="R29" s="372"/>
      <c r="S29" s="372"/>
      <c r="T29" s="372"/>
      <c r="U29" s="372"/>
      <c r="V29" s="372"/>
      <c r="W29" s="365"/>
      <c r="X29" s="365"/>
      <c r="Y29" s="365"/>
    </row>
    <row r="30" spans="1:25" s="76" customFormat="1" x14ac:dyDescent="0.2">
      <c r="A30" s="365"/>
      <c r="B30" s="83" t="s">
        <v>21</v>
      </c>
      <c r="C30" s="84">
        <v>167.9</v>
      </c>
      <c r="D30" s="85">
        <f>100*C30/C27</f>
        <v>6.1136802243017874</v>
      </c>
      <c r="E30" s="85">
        <v>-14</v>
      </c>
      <c r="F30" s="85">
        <v>-0.48957965880708176</v>
      </c>
      <c r="G30" s="82"/>
      <c r="H30" s="82"/>
      <c r="I30" s="82"/>
      <c r="K30" s="364"/>
      <c r="L30" s="371"/>
      <c r="M30" s="371"/>
      <c r="N30" s="371"/>
      <c r="O30" s="365"/>
      <c r="P30" s="365"/>
      <c r="Q30" s="372"/>
      <c r="R30" s="372"/>
      <c r="S30" s="372"/>
      <c r="T30" s="372"/>
      <c r="U30" s="372"/>
      <c r="V30" s="372"/>
      <c r="W30" s="365"/>
      <c r="X30" s="365"/>
      <c r="Y30" s="365"/>
    </row>
    <row r="31" spans="1:25" s="76" customFormat="1" x14ac:dyDescent="0.2">
      <c r="A31" s="365"/>
      <c r="B31" s="83" t="s">
        <v>22</v>
      </c>
      <c r="C31" s="84">
        <v>314</v>
      </c>
      <c r="D31" s="85">
        <f>100*C31/$C$27</f>
        <v>11.433565160397626</v>
      </c>
      <c r="E31" s="85">
        <v>-7.5</v>
      </c>
      <c r="F31" s="85">
        <v>-0.23739719484976973</v>
      </c>
      <c r="G31" s="82"/>
      <c r="H31" s="82"/>
      <c r="I31" s="82"/>
      <c r="K31" s="364"/>
      <c r="L31" s="371"/>
      <c r="M31" s="371"/>
      <c r="N31" s="371"/>
      <c r="O31" s="365"/>
      <c r="P31" s="365"/>
      <c r="Q31" s="372"/>
      <c r="R31" s="372"/>
      <c r="S31" s="372"/>
      <c r="T31" s="372"/>
      <c r="U31" s="372"/>
      <c r="V31" s="372"/>
      <c r="W31" s="365"/>
      <c r="X31" s="365"/>
      <c r="Y31" s="365"/>
    </row>
    <row r="32" spans="1:25" s="76" customFormat="1" x14ac:dyDescent="0.2">
      <c r="A32" s="365"/>
      <c r="B32" s="83" t="s">
        <v>23</v>
      </c>
      <c r="C32" s="84">
        <v>349.8</v>
      </c>
      <c r="D32" s="85">
        <f>100*C32/$C$27</f>
        <v>12.737137239194551</v>
      </c>
      <c r="E32" s="85">
        <v>-5</v>
      </c>
      <c r="F32" s="85">
        <v>-0.14266818426354</v>
      </c>
      <c r="G32" s="82"/>
      <c r="H32" s="82"/>
      <c r="I32" s="82"/>
      <c r="K32" s="364"/>
      <c r="L32" s="371"/>
      <c r="M32" s="371"/>
      <c r="N32" s="371"/>
      <c r="O32" s="365"/>
      <c r="P32" s="365"/>
      <c r="Q32" s="372"/>
      <c r="R32" s="372"/>
      <c r="S32" s="372"/>
      <c r="T32" s="372"/>
      <c r="U32" s="372"/>
      <c r="V32" s="372"/>
      <c r="W32" s="365"/>
      <c r="X32" s="365"/>
      <c r="Y32" s="365"/>
    </row>
    <row r="33" spans="1:25" s="76" customFormat="1" x14ac:dyDescent="0.2">
      <c r="A33" s="365"/>
      <c r="B33" s="83" t="s">
        <v>24</v>
      </c>
      <c r="C33" s="84">
        <v>384.1</v>
      </c>
      <c r="D33" s="85">
        <f>100*C33/$C$27</f>
        <v>13.986090376142446</v>
      </c>
      <c r="E33" s="85">
        <v>-12.599999999999966</v>
      </c>
      <c r="F33" s="85">
        <v>-0.41475182083000206</v>
      </c>
      <c r="G33" s="82"/>
      <c r="H33" s="82"/>
      <c r="I33" s="82"/>
      <c r="K33" s="364"/>
      <c r="L33" s="371"/>
      <c r="M33" s="371"/>
      <c r="N33" s="371"/>
      <c r="O33" s="365"/>
      <c r="P33" s="365"/>
      <c r="Q33" s="372"/>
      <c r="R33" s="372"/>
      <c r="S33" s="372"/>
      <c r="T33" s="372"/>
      <c r="U33" s="372"/>
      <c r="V33" s="372"/>
      <c r="W33" s="365"/>
      <c r="X33" s="365"/>
      <c r="Y33" s="365"/>
    </row>
    <row r="34" spans="1:25" s="76" customFormat="1" x14ac:dyDescent="0.2">
      <c r="A34" s="365"/>
      <c r="B34" s="83" t="s">
        <v>25</v>
      </c>
      <c r="C34" s="84">
        <v>406</v>
      </c>
      <c r="D34" s="85">
        <f t="shared" ref="D34:D39" si="0">100*C34/$C$27</f>
        <v>14.783526927138331</v>
      </c>
      <c r="E34" s="85">
        <v>10.199999999999989</v>
      </c>
      <c r="F34" s="85">
        <v>0.41535616444184775</v>
      </c>
      <c r="G34" s="82"/>
      <c r="H34" s="82"/>
      <c r="I34" s="82"/>
      <c r="K34" s="364"/>
      <c r="L34" s="371"/>
      <c r="M34" s="371"/>
      <c r="N34" s="371"/>
      <c r="O34" s="365"/>
      <c r="P34" s="365"/>
      <c r="Q34" s="372"/>
      <c r="R34" s="372"/>
      <c r="S34" s="372"/>
      <c r="T34" s="372"/>
      <c r="U34" s="372"/>
      <c r="V34" s="372"/>
      <c r="W34" s="365"/>
      <c r="X34" s="365"/>
      <c r="Y34" s="365"/>
    </row>
    <row r="35" spans="1:25" s="76" customFormat="1" x14ac:dyDescent="0.2">
      <c r="A35" s="365"/>
      <c r="B35" s="83" t="s">
        <v>26</v>
      </c>
      <c r="C35" s="84">
        <v>337.4</v>
      </c>
      <c r="D35" s="85">
        <f t="shared" si="0"/>
        <v>12.285620653242544</v>
      </c>
      <c r="E35" s="85">
        <v>14.299999999999955</v>
      </c>
      <c r="F35" s="85">
        <v>0.55657574817120903</v>
      </c>
      <c r="G35" s="82"/>
      <c r="H35" s="82"/>
      <c r="I35" s="82"/>
      <c r="K35" s="364"/>
      <c r="L35" s="371"/>
      <c r="M35" s="371"/>
      <c r="N35" s="371"/>
      <c r="O35" s="365"/>
      <c r="P35" s="365"/>
      <c r="Q35" s="372"/>
      <c r="R35" s="372"/>
      <c r="S35" s="372"/>
      <c r="T35" s="372"/>
      <c r="U35" s="372"/>
      <c r="V35" s="372"/>
      <c r="W35" s="365"/>
      <c r="X35" s="365"/>
      <c r="Y35" s="365"/>
    </row>
    <row r="36" spans="1:25" s="76" customFormat="1" x14ac:dyDescent="0.2">
      <c r="A36" s="365"/>
      <c r="B36" s="83" t="s">
        <v>27</v>
      </c>
      <c r="C36" s="84">
        <v>316.3</v>
      </c>
      <c r="D36" s="85">
        <f t="shared" si="0"/>
        <v>11.517314204566143</v>
      </c>
      <c r="E36" s="85">
        <v>-1.5</v>
      </c>
      <c r="F36" s="85">
        <v>-1.9332254213399125E-2</v>
      </c>
      <c r="G36" s="82"/>
      <c r="H36" s="82"/>
      <c r="I36" s="82"/>
      <c r="K36" s="364"/>
      <c r="L36" s="371"/>
      <c r="M36" s="371"/>
      <c r="N36" s="371"/>
      <c r="O36" s="365"/>
      <c r="P36" s="365"/>
      <c r="Q36" s="372"/>
      <c r="R36" s="372"/>
      <c r="S36" s="372"/>
      <c r="T36" s="372"/>
      <c r="U36" s="372"/>
      <c r="V36" s="372"/>
      <c r="W36" s="365"/>
      <c r="X36" s="365"/>
      <c r="Y36" s="365"/>
    </row>
    <row r="37" spans="1:25" s="76" customFormat="1" x14ac:dyDescent="0.2">
      <c r="A37" s="365"/>
      <c r="B37" s="83" t="s">
        <v>28</v>
      </c>
      <c r="C37" s="84">
        <v>292.3</v>
      </c>
      <c r="D37" s="85">
        <f t="shared" si="0"/>
        <v>10.64341113498161</v>
      </c>
      <c r="E37" s="85">
        <v>-1</v>
      </c>
      <c r="F37" s="85">
        <v>-3.8462796188909465E-3</v>
      </c>
      <c r="G37" s="82"/>
      <c r="H37" s="82"/>
      <c r="I37" s="82"/>
      <c r="K37" s="364"/>
      <c r="L37" s="371"/>
      <c r="M37" s="371"/>
      <c r="N37" s="371"/>
      <c r="O37" s="365"/>
      <c r="P37" s="365"/>
      <c r="Q37" s="372"/>
      <c r="R37" s="372"/>
      <c r="S37" s="372"/>
      <c r="T37" s="372"/>
      <c r="U37" s="372"/>
      <c r="V37" s="372"/>
      <c r="W37" s="365"/>
      <c r="X37" s="365"/>
      <c r="Y37" s="365"/>
    </row>
    <row r="38" spans="1:25" s="76" customFormat="1" x14ac:dyDescent="0.2">
      <c r="A38" s="365"/>
      <c r="B38" s="83" t="s">
        <v>29</v>
      </c>
      <c r="C38" s="84">
        <v>123</v>
      </c>
      <c r="D38" s="85">
        <f t="shared" si="0"/>
        <v>4.4787532316207255</v>
      </c>
      <c r="E38" s="85">
        <v>3.0999999999999943</v>
      </c>
      <c r="F38" s="85">
        <v>0.1261921541894262</v>
      </c>
      <c r="G38" s="82"/>
      <c r="H38" s="82"/>
      <c r="I38" s="82"/>
      <c r="K38" s="365"/>
      <c r="L38" s="365"/>
      <c r="M38" s="365"/>
      <c r="N38" s="365"/>
      <c r="O38" s="365"/>
      <c r="P38" s="365"/>
      <c r="Q38" s="365"/>
      <c r="R38" s="365"/>
      <c r="S38" s="365"/>
      <c r="T38" s="365"/>
      <c r="U38" s="365"/>
      <c r="V38" s="365"/>
      <c r="W38" s="365"/>
      <c r="X38" s="365"/>
      <c r="Y38" s="365"/>
    </row>
    <row r="39" spans="1:25" s="76" customFormat="1" x14ac:dyDescent="0.2">
      <c r="A39" s="365"/>
      <c r="B39" s="83" t="s">
        <v>30</v>
      </c>
      <c r="C39" s="84">
        <v>33.700000000000003</v>
      </c>
      <c r="D39" s="85">
        <f t="shared" si="0"/>
        <v>1.2271055602082803</v>
      </c>
      <c r="E39" s="85">
        <v>4.6000000000000014</v>
      </c>
      <c r="F39" s="85">
        <v>0.17072918528542114</v>
      </c>
      <c r="G39" s="82"/>
      <c r="I39" s="82"/>
      <c r="K39" s="365"/>
      <c r="L39" s="365"/>
      <c r="M39" s="365"/>
      <c r="N39" s="365"/>
      <c r="O39" s="365"/>
      <c r="P39" s="365"/>
      <c r="Q39" s="365"/>
      <c r="R39" s="365"/>
      <c r="S39" s="365"/>
      <c r="T39" s="365"/>
      <c r="U39" s="365"/>
      <c r="V39" s="365"/>
      <c r="W39" s="365"/>
      <c r="X39" s="365"/>
      <c r="Y39" s="365"/>
    </row>
    <row r="40" spans="1:25" x14ac:dyDescent="0.2">
      <c r="B40" s="73" t="s">
        <v>31</v>
      </c>
      <c r="C40" s="75"/>
      <c r="D40" s="75"/>
      <c r="E40" s="75"/>
      <c r="F40" s="75"/>
      <c r="K40" s="363"/>
      <c r="L40" s="363"/>
      <c r="M40" s="363"/>
      <c r="N40" s="363"/>
      <c r="O40" s="363"/>
      <c r="P40" s="363"/>
      <c r="Q40" s="363"/>
      <c r="R40" s="363"/>
      <c r="S40" s="363"/>
      <c r="T40" s="363"/>
      <c r="U40" s="363"/>
      <c r="V40" s="363"/>
      <c r="W40" s="363"/>
      <c r="X40" s="363"/>
      <c r="Y40" s="363"/>
    </row>
    <row r="41" spans="1:25" x14ac:dyDescent="0.2">
      <c r="B41" s="73"/>
      <c r="C41" s="75"/>
      <c r="D41" s="75"/>
      <c r="E41" s="75"/>
      <c r="F41" s="75"/>
    </row>
    <row r="42" spans="1:25" x14ac:dyDescent="0.2">
      <c r="B42" s="73"/>
      <c r="C42" s="75"/>
      <c r="D42" s="75"/>
      <c r="E42" s="75"/>
      <c r="F42" s="75"/>
    </row>
    <row r="43" spans="1:25" x14ac:dyDescent="0.2">
      <c r="A43" s="367"/>
      <c r="B43" s="86" t="s">
        <v>1151</v>
      </c>
      <c r="C43" s="75"/>
      <c r="D43" s="75"/>
      <c r="E43" s="75"/>
      <c r="F43" s="75"/>
    </row>
    <row r="44" spans="1:25" x14ac:dyDescent="0.2">
      <c r="A44" s="362"/>
      <c r="B44" s="73"/>
      <c r="C44" s="75"/>
      <c r="D44" s="75"/>
      <c r="E44" s="75"/>
      <c r="F44" s="75"/>
      <c r="K44" s="68"/>
      <c r="L44" s="87"/>
      <c r="M44" s="87"/>
    </row>
    <row r="45" spans="1:25" x14ac:dyDescent="0.2">
      <c r="B45" s="73"/>
      <c r="C45" s="75"/>
      <c r="D45" s="75"/>
      <c r="E45" s="75"/>
      <c r="F45" s="75"/>
      <c r="K45" s="71"/>
      <c r="L45" s="70">
        <v>2017</v>
      </c>
      <c r="M45" s="70">
        <v>2018</v>
      </c>
      <c r="N45" s="70">
        <v>2017</v>
      </c>
      <c r="O45" s="70">
        <v>2018</v>
      </c>
    </row>
    <row r="46" spans="1:25" x14ac:dyDescent="0.2">
      <c r="B46" s="73"/>
      <c r="C46" s="75"/>
      <c r="D46" s="75"/>
      <c r="E46" s="75"/>
      <c r="K46" s="71" t="s">
        <v>1034</v>
      </c>
      <c r="L46" s="373">
        <v>167.7</v>
      </c>
      <c r="M46" s="373">
        <v>156.1</v>
      </c>
      <c r="N46" s="374">
        <f>L46/L50</f>
        <v>6.0877772534214253E-2</v>
      </c>
      <c r="O46" s="374">
        <f>M46/M50</f>
        <v>5.6840112150893927E-2</v>
      </c>
    </row>
    <row r="47" spans="1:25" x14ac:dyDescent="0.2">
      <c r="B47" s="73"/>
      <c r="C47" s="75"/>
      <c r="D47" s="75"/>
      <c r="E47" s="75"/>
      <c r="K47" s="71" t="s">
        <v>1035</v>
      </c>
      <c r="L47" s="373">
        <v>729</v>
      </c>
      <c r="M47" s="373">
        <v>690.7</v>
      </c>
      <c r="N47" s="374">
        <f>L47/L50</f>
        <v>0.26463861763531421</v>
      </c>
      <c r="O47" s="374">
        <f>M47/M50</f>
        <v>0.25150202090084839</v>
      </c>
    </row>
    <row r="48" spans="1:25" x14ac:dyDescent="0.2">
      <c r="B48" s="73"/>
      <c r="C48" s="75"/>
      <c r="D48" s="75"/>
      <c r="E48" s="75"/>
      <c r="K48" s="71" t="s">
        <v>1036</v>
      </c>
      <c r="L48" s="373">
        <v>1209.0999999999999</v>
      </c>
      <c r="M48" s="373">
        <v>1217.2</v>
      </c>
      <c r="N48" s="374">
        <f>L48/L50</f>
        <v>0.43892256870076596</v>
      </c>
      <c r="O48" s="374">
        <f>M48/M50</f>
        <v>0.44321450679095509</v>
      </c>
    </row>
    <row r="49" spans="1:15" x14ac:dyDescent="0.2">
      <c r="K49" s="71" t="s">
        <v>1037</v>
      </c>
      <c r="L49" s="373">
        <v>648.9</v>
      </c>
      <c r="M49" s="373">
        <v>682.3</v>
      </c>
      <c r="N49" s="374">
        <f>L49/L50</f>
        <v>0.23556104112970561</v>
      </c>
      <c r="O49" s="374">
        <f>M49/M50</f>
        <v>0.24844336015730251</v>
      </c>
    </row>
    <row r="50" spans="1:15" x14ac:dyDescent="0.2">
      <c r="K50" s="71" t="s">
        <v>93</v>
      </c>
      <c r="L50" s="373">
        <v>2754.7</v>
      </c>
      <c r="M50" s="373">
        <v>2746.3</v>
      </c>
      <c r="N50" s="375">
        <v>1</v>
      </c>
      <c r="O50" s="375">
        <f>M50/M50</f>
        <v>1</v>
      </c>
    </row>
    <row r="59" spans="1:15" x14ac:dyDescent="0.2">
      <c r="B59" s="73" t="s">
        <v>11</v>
      </c>
    </row>
    <row r="62" spans="1:15" x14ac:dyDescent="0.2">
      <c r="A62" s="368"/>
      <c r="B62" s="67" t="s">
        <v>1152</v>
      </c>
    </row>
    <row r="63" spans="1:15" x14ac:dyDescent="0.2">
      <c r="B63" s="475" t="s">
        <v>1039</v>
      </c>
      <c r="C63" s="475"/>
      <c r="D63" s="475" t="s">
        <v>1040</v>
      </c>
      <c r="E63" s="475"/>
      <c r="F63" s="475"/>
      <c r="G63" s="475"/>
      <c r="H63" s="88"/>
    </row>
    <row r="64" spans="1:15" x14ac:dyDescent="0.2">
      <c r="B64" s="475"/>
      <c r="C64" s="475"/>
      <c r="D64" s="89">
        <v>2017</v>
      </c>
      <c r="E64" s="89" t="s">
        <v>1048</v>
      </c>
      <c r="F64" s="89">
        <v>2017</v>
      </c>
      <c r="G64" s="89">
        <v>2018</v>
      </c>
      <c r="H64" s="88"/>
    </row>
    <row r="65" spans="2:8" x14ac:dyDescent="0.2">
      <c r="B65" s="475"/>
      <c r="C65" s="475"/>
      <c r="D65" s="475" t="s">
        <v>1049</v>
      </c>
      <c r="E65" s="475"/>
      <c r="F65" s="475" t="s">
        <v>1050</v>
      </c>
      <c r="G65" s="475"/>
    </row>
    <row r="66" spans="2:8" x14ac:dyDescent="0.2">
      <c r="B66" s="471" t="s">
        <v>277</v>
      </c>
      <c r="C66" s="90" t="s">
        <v>17</v>
      </c>
      <c r="D66" s="91">
        <v>352</v>
      </c>
      <c r="E66" s="91">
        <v>354</v>
      </c>
      <c r="F66" s="91">
        <v>100</v>
      </c>
      <c r="G66" s="91">
        <v>100</v>
      </c>
      <c r="H66" s="88"/>
    </row>
    <row r="67" spans="2:8" x14ac:dyDescent="0.2">
      <c r="B67" s="471"/>
      <c r="C67" s="92" t="s">
        <v>1041</v>
      </c>
      <c r="D67" s="93">
        <v>9</v>
      </c>
      <c r="E67" s="93">
        <v>9</v>
      </c>
      <c r="F67" s="93">
        <v>2.6</v>
      </c>
      <c r="G67" s="93">
        <v>2.6</v>
      </c>
      <c r="H67" s="88"/>
    </row>
    <row r="68" spans="2:8" x14ac:dyDescent="0.2">
      <c r="B68" s="471"/>
      <c r="C68" s="92" t="s">
        <v>1042</v>
      </c>
      <c r="D68" s="93">
        <v>53</v>
      </c>
      <c r="E68" s="93">
        <v>50</v>
      </c>
      <c r="F68" s="93">
        <v>14.9</v>
      </c>
      <c r="G68" s="93">
        <v>14</v>
      </c>
    </row>
    <row r="69" spans="2:8" x14ac:dyDescent="0.2">
      <c r="B69" s="471"/>
      <c r="C69" s="92" t="s">
        <v>1043</v>
      </c>
      <c r="D69" s="93">
        <v>140</v>
      </c>
      <c r="E69" s="93">
        <v>142</v>
      </c>
      <c r="F69" s="93">
        <v>39.9</v>
      </c>
      <c r="G69" s="93">
        <v>40</v>
      </c>
      <c r="H69" s="88"/>
    </row>
    <row r="70" spans="2:8" x14ac:dyDescent="0.2">
      <c r="B70" s="471"/>
      <c r="C70" s="92" t="s">
        <v>312</v>
      </c>
      <c r="D70" s="93">
        <v>150</v>
      </c>
      <c r="E70" s="93">
        <v>154</v>
      </c>
      <c r="F70" s="93">
        <v>42.6</v>
      </c>
      <c r="G70" s="93">
        <v>43.3</v>
      </c>
      <c r="H70" s="88"/>
    </row>
    <row r="71" spans="2:8" x14ac:dyDescent="0.2">
      <c r="B71" s="471" t="s">
        <v>1044</v>
      </c>
      <c r="C71" s="90" t="s">
        <v>17</v>
      </c>
      <c r="D71" s="91">
        <v>299</v>
      </c>
      <c r="E71" s="91">
        <v>289</v>
      </c>
      <c r="F71" s="91">
        <v>100</v>
      </c>
      <c r="G71" s="91">
        <v>100</v>
      </c>
    </row>
    <row r="72" spans="2:8" x14ac:dyDescent="0.2">
      <c r="B72" s="471"/>
      <c r="C72" s="92" t="s">
        <v>1041</v>
      </c>
      <c r="D72" s="93">
        <v>17</v>
      </c>
      <c r="E72" s="93">
        <v>16</v>
      </c>
      <c r="F72" s="93">
        <v>5.8</v>
      </c>
      <c r="G72" s="93">
        <v>5.5</v>
      </c>
    </row>
    <row r="73" spans="2:8" x14ac:dyDescent="0.2">
      <c r="B73" s="471"/>
      <c r="C73" s="92" t="s">
        <v>1042</v>
      </c>
      <c r="D73" s="93">
        <v>100</v>
      </c>
      <c r="E73" s="93">
        <v>90</v>
      </c>
      <c r="F73" s="93">
        <v>33.4</v>
      </c>
      <c r="G73" s="93">
        <v>31</v>
      </c>
    </row>
    <row r="74" spans="2:8" x14ac:dyDescent="0.2">
      <c r="B74" s="471"/>
      <c r="C74" s="92" t="s">
        <v>1043</v>
      </c>
      <c r="D74" s="93">
        <v>123</v>
      </c>
      <c r="E74" s="93">
        <v>122</v>
      </c>
      <c r="F74" s="93">
        <v>41.3</v>
      </c>
      <c r="G74" s="93">
        <v>42.3</v>
      </c>
    </row>
    <row r="75" spans="2:8" x14ac:dyDescent="0.2">
      <c r="B75" s="471"/>
      <c r="C75" s="92" t="s">
        <v>312</v>
      </c>
      <c r="D75" s="93">
        <v>58</v>
      </c>
      <c r="E75" s="93">
        <v>61</v>
      </c>
      <c r="F75" s="93">
        <v>19.5</v>
      </c>
      <c r="G75" s="93">
        <v>21.2</v>
      </c>
    </row>
    <row r="76" spans="2:8" x14ac:dyDescent="0.2">
      <c r="B76" s="471" t="s">
        <v>279</v>
      </c>
      <c r="C76" s="90" t="s">
        <v>17</v>
      </c>
      <c r="D76" s="91">
        <v>301</v>
      </c>
      <c r="E76" s="91">
        <v>301</v>
      </c>
      <c r="F76" s="91">
        <v>100</v>
      </c>
      <c r="G76" s="91">
        <v>100</v>
      </c>
    </row>
    <row r="77" spans="2:8" x14ac:dyDescent="0.2">
      <c r="B77" s="471"/>
      <c r="C77" s="92" t="s">
        <v>1041</v>
      </c>
      <c r="D77" s="93">
        <v>8</v>
      </c>
      <c r="E77" s="93">
        <v>8</v>
      </c>
      <c r="F77" s="93">
        <v>2.7</v>
      </c>
      <c r="G77" s="93">
        <v>2.6</v>
      </c>
    </row>
    <row r="78" spans="2:8" x14ac:dyDescent="0.2">
      <c r="B78" s="471"/>
      <c r="C78" s="92" t="s">
        <v>1042</v>
      </c>
      <c r="D78" s="93">
        <v>90</v>
      </c>
      <c r="E78" s="93">
        <v>95</v>
      </c>
      <c r="F78" s="93">
        <v>29.8</v>
      </c>
      <c r="G78" s="93">
        <v>31.5</v>
      </c>
    </row>
    <row r="79" spans="2:8" x14ac:dyDescent="0.2">
      <c r="B79" s="471"/>
      <c r="C79" s="92" t="s">
        <v>1043</v>
      </c>
      <c r="D79" s="93">
        <v>137</v>
      </c>
      <c r="E79" s="93">
        <v>133</v>
      </c>
      <c r="F79" s="93">
        <v>45.4</v>
      </c>
      <c r="G79" s="93">
        <v>44.3</v>
      </c>
    </row>
    <row r="80" spans="2:8" x14ac:dyDescent="0.2">
      <c r="B80" s="471"/>
      <c r="C80" s="92" t="s">
        <v>312</v>
      </c>
      <c r="D80" s="93">
        <v>67</v>
      </c>
      <c r="E80" s="93">
        <v>65</v>
      </c>
      <c r="F80" s="93">
        <v>22.2</v>
      </c>
      <c r="G80" s="93">
        <v>21.6</v>
      </c>
    </row>
    <row r="81" spans="2:7" x14ac:dyDescent="0.2">
      <c r="B81" s="471" t="s">
        <v>1045</v>
      </c>
      <c r="C81" s="90" t="s">
        <v>17</v>
      </c>
      <c r="D81" s="91">
        <v>348</v>
      </c>
      <c r="E81" s="91">
        <v>344</v>
      </c>
      <c r="F81" s="91">
        <v>100</v>
      </c>
      <c r="G81" s="91">
        <v>100</v>
      </c>
    </row>
    <row r="82" spans="2:7" x14ac:dyDescent="0.2">
      <c r="B82" s="471"/>
      <c r="C82" s="92" t="s">
        <v>1041</v>
      </c>
      <c r="D82" s="93">
        <v>24</v>
      </c>
      <c r="E82" s="93">
        <v>20</v>
      </c>
      <c r="F82" s="93">
        <v>6.8</v>
      </c>
      <c r="G82" s="93">
        <v>5.8</v>
      </c>
    </row>
    <row r="83" spans="2:7" x14ac:dyDescent="0.2">
      <c r="B83" s="471"/>
      <c r="C83" s="92" t="s">
        <v>1042</v>
      </c>
      <c r="D83" s="93">
        <v>91</v>
      </c>
      <c r="E83" s="93">
        <v>92</v>
      </c>
      <c r="F83" s="93">
        <v>26.1</v>
      </c>
      <c r="G83" s="93">
        <v>26.8</v>
      </c>
    </row>
    <row r="84" spans="2:7" x14ac:dyDescent="0.2">
      <c r="B84" s="471"/>
      <c r="C84" s="92" t="s">
        <v>1043</v>
      </c>
      <c r="D84" s="93">
        <v>157</v>
      </c>
      <c r="E84" s="93">
        <v>162</v>
      </c>
      <c r="F84" s="93">
        <v>45.2</v>
      </c>
      <c r="G84" s="93">
        <v>47.1</v>
      </c>
    </row>
    <row r="85" spans="2:7" x14ac:dyDescent="0.2">
      <c r="B85" s="471"/>
      <c r="C85" s="92" t="s">
        <v>312</v>
      </c>
      <c r="D85" s="93">
        <v>76</v>
      </c>
      <c r="E85" s="93">
        <v>70</v>
      </c>
      <c r="F85" s="93">
        <v>21.8</v>
      </c>
      <c r="G85" s="93">
        <v>20.3</v>
      </c>
    </row>
    <row r="86" spans="2:7" x14ac:dyDescent="0.2">
      <c r="B86" s="471" t="s">
        <v>281</v>
      </c>
      <c r="C86" s="90" t="s">
        <v>17</v>
      </c>
      <c r="D86" s="91">
        <v>343</v>
      </c>
      <c r="E86" s="91">
        <v>345</v>
      </c>
      <c r="F86" s="91">
        <v>100</v>
      </c>
      <c r="G86" s="91">
        <v>100</v>
      </c>
    </row>
    <row r="87" spans="2:7" x14ac:dyDescent="0.2">
      <c r="B87" s="471"/>
      <c r="C87" s="92" t="s">
        <v>1041</v>
      </c>
      <c r="D87" s="93">
        <v>10</v>
      </c>
      <c r="E87" s="93">
        <v>10</v>
      </c>
      <c r="F87" s="93">
        <v>3</v>
      </c>
      <c r="G87" s="93">
        <v>2.9</v>
      </c>
    </row>
    <row r="88" spans="2:7" x14ac:dyDescent="0.2">
      <c r="B88" s="471"/>
      <c r="C88" s="92" t="s">
        <v>1042</v>
      </c>
      <c r="D88" s="93">
        <v>107</v>
      </c>
      <c r="E88" s="93">
        <v>105</v>
      </c>
      <c r="F88" s="93">
        <v>31.1</v>
      </c>
      <c r="G88" s="93">
        <v>30.4</v>
      </c>
    </row>
    <row r="89" spans="2:7" x14ac:dyDescent="0.2">
      <c r="B89" s="471"/>
      <c r="C89" s="92" t="s">
        <v>1043</v>
      </c>
      <c r="D89" s="93">
        <v>155</v>
      </c>
      <c r="E89" s="93">
        <v>156</v>
      </c>
      <c r="F89" s="93">
        <v>45.1</v>
      </c>
      <c r="G89" s="93">
        <v>45.4</v>
      </c>
    </row>
    <row r="90" spans="2:7" x14ac:dyDescent="0.2">
      <c r="B90" s="471"/>
      <c r="C90" s="92" t="s">
        <v>312</v>
      </c>
      <c r="D90" s="93">
        <v>71</v>
      </c>
      <c r="E90" s="93">
        <v>74</v>
      </c>
      <c r="F90" s="93">
        <v>20.8</v>
      </c>
      <c r="G90" s="93">
        <v>21.4</v>
      </c>
    </row>
    <row r="91" spans="2:7" x14ac:dyDescent="0.2">
      <c r="B91" s="471" t="s">
        <v>1046</v>
      </c>
      <c r="C91" s="90" t="s">
        <v>17</v>
      </c>
      <c r="D91" s="91">
        <v>337</v>
      </c>
      <c r="E91" s="91">
        <v>333</v>
      </c>
      <c r="F91" s="91">
        <v>100</v>
      </c>
      <c r="G91" s="91">
        <v>100</v>
      </c>
    </row>
    <row r="92" spans="2:7" x14ac:dyDescent="0.2">
      <c r="B92" s="471"/>
      <c r="C92" s="92" t="s">
        <v>1041</v>
      </c>
      <c r="D92" s="93">
        <v>36</v>
      </c>
      <c r="E92" s="93">
        <v>31</v>
      </c>
      <c r="F92" s="93">
        <v>10.7</v>
      </c>
      <c r="G92" s="93">
        <v>9.1999999999999993</v>
      </c>
    </row>
    <row r="93" spans="2:7" x14ac:dyDescent="0.2">
      <c r="B93" s="471"/>
      <c r="C93" s="92" t="s">
        <v>1042</v>
      </c>
      <c r="D93" s="93">
        <v>87</v>
      </c>
      <c r="E93" s="93">
        <v>72</v>
      </c>
      <c r="F93" s="93">
        <v>25.8</v>
      </c>
      <c r="G93" s="93">
        <v>21.5</v>
      </c>
    </row>
    <row r="94" spans="2:7" x14ac:dyDescent="0.2">
      <c r="B94" s="471"/>
      <c r="C94" s="92" t="s">
        <v>1043</v>
      </c>
      <c r="D94" s="93">
        <v>148</v>
      </c>
      <c r="E94" s="93">
        <v>158</v>
      </c>
      <c r="F94" s="93">
        <v>43.9</v>
      </c>
      <c r="G94" s="93">
        <v>47.5</v>
      </c>
    </row>
    <row r="95" spans="2:7" x14ac:dyDescent="0.2">
      <c r="B95" s="471"/>
      <c r="C95" s="92" t="s">
        <v>312</v>
      </c>
      <c r="D95" s="93">
        <v>66</v>
      </c>
      <c r="E95" s="93">
        <v>73</v>
      </c>
      <c r="F95" s="93">
        <v>19.600000000000001</v>
      </c>
      <c r="G95" s="93">
        <v>21.8</v>
      </c>
    </row>
    <row r="96" spans="2:7" x14ac:dyDescent="0.2">
      <c r="B96" s="471" t="s">
        <v>1047</v>
      </c>
      <c r="C96" s="90" t="s">
        <v>17</v>
      </c>
      <c r="D96" s="91">
        <v>401</v>
      </c>
      <c r="E96" s="91">
        <v>398</v>
      </c>
      <c r="F96" s="91">
        <v>100</v>
      </c>
      <c r="G96" s="91">
        <v>100</v>
      </c>
    </row>
    <row r="97" spans="2:7" x14ac:dyDescent="0.2">
      <c r="B97" s="471"/>
      <c r="C97" s="92" t="s">
        <v>1041</v>
      </c>
      <c r="D97" s="93">
        <v>30</v>
      </c>
      <c r="E97" s="93">
        <v>28</v>
      </c>
      <c r="F97" s="93">
        <v>7.5</v>
      </c>
      <c r="G97" s="93">
        <v>7.1</v>
      </c>
    </row>
    <row r="98" spans="2:7" x14ac:dyDescent="0.2">
      <c r="B98" s="471"/>
      <c r="C98" s="92" t="s">
        <v>1042</v>
      </c>
      <c r="D98" s="93">
        <v>110</v>
      </c>
      <c r="E98" s="93">
        <v>106</v>
      </c>
      <c r="F98" s="93">
        <v>27.5</v>
      </c>
      <c r="G98" s="93">
        <v>26.6</v>
      </c>
    </row>
    <row r="99" spans="2:7" x14ac:dyDescent="0.2">
      <c r="B99" s="471"/>
      <c r="C99" s="92" t="s">
        <v>1043</v>
      </c>
      <c r="D99" s="93">
        <v>178</v>
      </c>
      <c r="E99" s="93">
        <v>174</v>
      </c>
      <c r="F99" s="93">
        <v>44.5</v>
      </c>
      <c r="G99" s="93">
        <v>43.8</v>
      </c>
    </row>
    <row r="100" spans="2:7" x14ac:dyDescent="0.2">
      <c r="B100" s="471"/>
      <c r="C100" s="92" t="s">
        <v>312</v>
      </c>
      <c r="D100" s="93">
        <v>83</v>
      </c>
      <c r="E100" s="93">
        <v>90</v>
      </c>
      <c r="F100" s="93">
        <v>20.6</v>
      </c>
      <c r="G100" s="93">
        <v>22.6</v>
      </c>
    </row>
    <row r="101" spans="2:7" x14ac:dyDescent="0.2">
      <c r="B101" s="471" t="s">
        <v>284</v>
      </c>
      <c r="C101" s="90" t="s">
        <v>17</v>
      </c>
      <c r="D101" s="91">
        <v>374</v>
      </c>
      <c r="E101" s="91">
        <v>382</v>
      </c>
      <c r="F101" s="91">
        <v>100</v>
      </c>
      <c r="G101" s="91">
        <v>100</v>
      </c>
    </row>
    <row r="102" spans="2:7" x14ac:dyDescent="0.2">
      <c r="B102" s="471"/>
      <c r="C102" s="92" t="s">
        <v>1041</v>
      </c>
      <c r="D102" s="93">
        <v>33</v>
      </c>
      <c r="E102" s="93">
        <v>34</v>
      </c>
      <c r="F102" s="93">
        <v>8.9</v>
      </c>
      <c r="G102" s="93">
        <v>8.9</v>
      </c>
    </row>
    <row r="103" spans="2:7" x14ac:dyDescent="0.2">
      <c r="B103" s="471"/>
      <c r="C103" s="92" t="s">
        <v>1042</v>
      </c>
      <c r="D103" s="93">
        <v>92</v>
      </c>
      <c r="E103" s="93">
        <v>83</v>
      </c>
      <c r="F103" s="93">
        <v>24.6</v>
      </c>
      <c r="G103" s="93">
        <v>21.6</v>
      </c>
    </row>
    <row r="104" spans="2:7" x14ac:dyDescent="0.2">
      <c r="B104" s="471"/>
      <c r="C104" s="92" t="s">
        <v>1043</v>
      </c>
      <c r="D104" s="93">
        <v>170</v>
      </c>
      <c r="E104" s="93">
        <v>169</v>
      </c>
      <c r="F104" s="93">
        <v>45.6</v>
      </c>
      <c r="G104" s="93">
        <v>44.2</v>
      </c>
    </row>
    <row r="105" spans="2:7" x14ac:dyDescent="0.2">
      <c r="B105" s="471"/>
      <c r="C105" s="92" t="s">
        <v>312</v>
      </c>
      <c r="D105" s="93">
        <v>78</v>
      </c>
      <c r="E105" s="93">
        <v>97</v>
      </c>
      <c r="F105" s="93">
        <v>20.9</v>
      </c>
      <c r="G105" s="93">
        <v>25.3</v>
      </c>
    </row>
    <row r="106" spans="2:7" x14ac:dyDescent="0.2">
      <c r="B106" s="94" t="s">
        <v>1051</v>
      </c>
      <c r="C106" s="94"/>
      <c r="D106" s="94"/>
      <c r="E106" s="94"/>
      <c r="F106" s="94"/>
    </row>
    <row r="107" spans="2:7" x14ac:dyDescent="0.2">
      <c r="B107" s="94" t="s">
        <v>1052</v>
      </c>
      <c r="C107" s="94"/>
      <c r="D107" s="94"/>
      <c r="E107" s="94"/>
      <c r="F107" s="94"/>
    </row>
    <row r="108" spans="2:7" x14ac:dyDescent="0.2">
      <c r="B108" s="94" t="s">
        <v>1053</v>
      </c>
      <c r="C108" s="94"/>
      <c r="D108" s="94"/>
      <c r="E108" s="94"/>
      <c r="F108" s="94"/>
    </row>
    <row r="109" spans="2:7" x14ac:dyDescent="0.2">
      <c r="B109" s="94" t="s">
        <v>1054</v>
      </c>
      <c r="C109" s="94"/>
      <c r="D109" s="94"/>
      <c r="E109" s="94"/>
      <c r="F109" s="94"/>
    </row>
    <row r="110" spans="2:7" x14ac:dyDescent="0.2">
      <c r="B110" s="94" t="s">
        <v>1055</v>
      </c>
      <c r="C110" s="94"/>
      <c r="D110" s="94"/>
      <c r="E110" s="94"/>
      <c r="F110" s="94"/>
    </row>
    <row r="111" spans="2:7" x14ac:dyDescent="0.2">
      <c r="B111" s="94" t="s">
        <v>1056</v>
      </c>
      <c r="C111" s="94"/>
      <c r="D111" s="94"/>
      <c r="E111" s="94"/>
      <c r="F111" s="94"/>
    </row>
    <row r="115" spans="1:17" x14ac:dyDescent="0.2">
      <c r="A115" s="362"/>
      <c r="B115" s="74" t="s">
        <v>1153</v>
      </c>
      <c r="C115" s="75"/>
      <c r="D115" s="75"/>
      <c r="E115" s="75"/>
      <c r="F115" s="75"/>
      <c r="G115" s="75"/>
      <c r="H115" s="75"/>
      <c r="K115" s="95"/>
      <c r="L115" s="95"/>
      <c r="M115" s="95"/>
      <c r="N115" s="95"/>
      <c r="O115" s="95"/>
      <c r="P115" s="95"/>
      <c r="Q115" s="95"/>
    </row>
    <row r="116" spans="1:17" x14ac:dyDescent="0.2">
      <c r="B116" s="469" t="s">
        <v>16</v>
      </c>
      <c r="C116" s="470" t="s">
        <v>17</v>
      </c>
      <c r="D116" s="470"/>
      <c r="E116" s="470" t="s">
        <v>18</v>
      </c>
      <c r="F116" s="470"/>
      <c r="G116" s="470" t="s">
        <v>19</v>
      </c>
      <c r="H116" s="470"/>
      <c r="K116" s="96"/>
      <c r="L116" s="17"/>
      <c r="M116" s="17"/>
      <c r="N116" s="17"/>
      <c r="O116" s="17"/>
      <c r="P116" s="17"/>
      <c r="Q116" s="17"/>
    </row>
    <row r="117" spans="1:17" x14ac:dyDescent="0.2">
      <c r="B117" s="469"/>
      <c r="C117" s="77">
        <v>2017</v>
      </c>
      <c r="D117" s="77">
        <v>2018</v>
      </c>
      <c r="E117" s="77">
        <v>2017</v>
      </c>
      <c r="F117" s="77">
        <v>2018</v>
      </c>
      <c r="G117" s="77">
        <v>2017</v>
      </c>
      <c r="H117" s="77">
        <v>2018</v>
      </c>
      <c r="K117" s="96"/>
      <c r="L117" s="97"/>
      <c r="M117" s="97"/>
      <c r="N117" s="98"/>
      <c r="O117" s="98"/>
      <c r="P117" s="98"/>
      <c r="Q117" s="98"/>
    </row>
    <row r="118" spans="1:17" x14ac:dyDescent="0.2">
      <c r="B118" s="99" t="s">
        <v>17</v>
      </c>
      <c r="C118" s="100">
        <v>59.9</v>
      </c>
      <c r="D118" s="100">
        <v>59.8</v>
      </c>
      <c r="E118" s="100">
        <v>67.7</v>
      </c>
      <c r="F118" s="100">
        <v>67.8</v>
      </c>
      <c r="G118" s="100">
        <v>52.7</v>
      </c>
      <c r="H118" s="100">
        <v>52.3</v>
      </c>
      <c r="K118" s="101"/>
      <c r="L118" s="19"/>
      <c r="M118" s="19"/>
      <c r="N118" s="19"/>
      <c r="O118" s="19"/>
      <c r="P118" s="19"/>
      <c r="Q118" s="19"/>
    </row>
    <row r="119" spans="1:17" x14ac:dyDescent="0.2">
      <c r="B119" s="102" t="s">
        <v>20</v>
      </c>
      <c r="C119" s="103">
        <v>7.5</v>
      </c>
      <c r="D119" s="103">
        <v>8.1</v>
      </c>
      <c r="E119" s="103">
        <v>8.6999999999999993</v>
      </c>
      <c r="F119" s="103">
        <v>9.4</v>
      </c>
      <c r="G119" s="103">
        <v>6.2</v>
      </c>
      <c r="H119" s="103">
        <v>6.7</v>
      </c>
      <c r="K119" s="20"/>
      <c r="L119" s="21"/>
      <c r="M119" s="21"/>
      <c r="N119" s="21"/>
      <c r="O119" s="21"/>
      <c r="P119" s="21"/>
      <c r="Q119" s="21"/>
    </row>
    <row r="120" spans="1:17" x14ac:dyDescent="0.2">
      <c r="B120" s="102" t="s">
        <v>21</v>
      </c>
      <c r="C120" s="103">
        <v>54.7</v>
      </c>
      <c r="D120" s="103">
        <v>52.8</v>
      </c>
      <c r="E120" s="103">
        <v>65.5</v>
      </c>
      <c r="F120" s="103">
        <v>65.5</v>
      </c>
      <c r="G120" s="103">
        <v>43.4</v>
      </c>
      <c r="H120" s="103">
        <v>39.6</v>
      </c>
      <c r="K120" s="20"/>
      <c r="L120" s="21"/>
      <c r="M120" s="21"/>
      <c r="N120" s="21"/>
      <c r="O120" s="21"/>
      <c r="P120" s="21"/>
      <c r="Q120" s="21"/>
    </row>
    <row r="121" spans="1:17" x14ac:dyDescent="0.2">
      <c r="B121" s="102" t="s">
        <v>22</v>
      </c>
      <c r="C121" s="103">
        <v>81</v>
      </c>
      <c r="D121" s="103">
        <v>80.8</v>
      </c>
      <c r="E121" s="103">
        <v>92.8</v>
      </c>
      <c r="F121" s="103">
        <v>91</v>
      </c>
      <c r="G121" s="103">
        <v>68.8</v>
      </c>
      <c r="H121" s="103">
        <v>70.099999999999994</v>
      </c>
      <c r="K121" s="20"/>
      <c r="L121" s="21"/>
      <c r="M121" s="21"/>
      <c r="N121" s="21"/>
      <c r="O121" s="21"/>
      <c r="P121" s="21"/>
      <c r="Q121" s="21"/>
    </row>
    <row r="122" spans="1:17" x14ac:dyDescent="0.2">
      <c r="B122" s="102" t="s">
        <v>23</v>
      </c>
      <c r="C122" s="103">
        <v>82</v>
      </c>
      <c r="D122" s="103">
        <v>82</v>
      </c>
      <c r="E122" s="103">
        <v>94.3</v>
      </c>
      <c r="F122" s="103">
        <v>95.6</v>
      </c>
      <c r="G122" s="103">
        <v>69.099999999999994</v>
      </c>
      <c r="H122" s="103">
        <v>67.8</v>
      </c>
      <c r="K122" s="20"/>
      <c r="L122" s="21"/>
      <c r="M122" s="21"/>
      <c r="N122" s="21"/>
      <c r="O122" s="21"/>
      <c r="P122" s="21"/>
      <c r="Q122" s="21"/>
    </row>
    <row r="123" spans="1:17" x14ac:dyDescent="0.2">
      <c r="B123" s="102" t="s">
        <v>24</v>
      </c>
      <c r="C123" s="103">
        <v>87.5</v>
      </c>
      <c r="D123" s="103">
        <v>85.7</v>
      </c>
      <c r="E123" s="103">
        <v>95.2</v>
      </c>
      <c r="F123" s="103">
        <v>94</v>
      </c>
      <c r="G123" s="103">
        <v>79.400000000000006</v>
      </c>
      <c r="H123" s="103">
        <v>76.8</v>
      </c>
      <c r="K123" s="20"/>
      <c r="L123" s="21"/>
      <c r="M123" s="21"/>
      <c r="N123" s="21"/>
      <c r="O123" s="21"/>
      <c r="P123" s="21"/>
      <c r="Q123" s="21"/>
    </row>
    <row r="124" spans="1:17" x14ac:dyDescent="0.2">
      <c r="B124" s="102" t="s">
        <v>25</v>
      </c>
      <c r="C124" s="103">
        <v>91.1</v>
      </c>
      <c r="D124" s="103">
        <v>91.1</v>
      </c>
      <c r="E124" s="103">
        <v>94.9</v>
      </c>
      <c r="F124" s="103">
        <v>94.7</v>
      </c>
      <c r="G124" s="103">
        <v>87.1</v>
      </c>
      <c r="H124" s="103">
        <v>87.3</v>
      </c>
      <c r="K124" s="20"/>
      <c r="L124" s="21"/>
      <c r="M124" s="21"/>
      <c r="N124" s="21"/>
      <c r="O124" s="21"/>
      <c r="P124" s="21"/>
      <c r="Q124" s="21"/>
    </row>
    <row r="125" spans="1:17" x14ac:dyDescent="0.2">
      <c r="B125" s="102" t="s">
        <v>26</v>
      </c>
      <c r="C125" s="103">
        <v>90.8</v>
      </c>
      <c r="D125" s="103">
        <v>92.2</v>
      </c>
      <c r="E125" s="103">
        <v>91.3</v>
      </c>
      <c r="F125" s="103">
        <v>93.9</v>
      </c>
      <c r="G125" s="103">
        <v>90.2</v>
      </c>
      <c r="H125" s="103">
        <v>90.5</v>
      </c>
      <c r="K125" s="20"/>
      <c r="L125" s="21"/>
      <c r="M125" s="21"/>
      <c r="N125" s="21"/>
      <c r="O125" s="21"/>
      <c r="P125" s="21"/>
      <c r="Q125" s="21"/>
    </row>
    <row r="126" spans="1:17" x14ac:dyDescent="0.2">
      <c r="B126" s="102" t="s">
        <v>27</v>
      </c>
      <c r="C126" s="103">
        <v>87.4</v>
      </c>
      <c r="D126" s="103">
        <v>88</v>
      </c>
      <c r="E126" s="103">
        <v>89</v>
      </c>
      <c r="F126" s="103">
        <v>88.8</v>
      </c>
      <c r="G126" s="103">
        <v>85.8</v>
      </c>
      <c r="H126" s="103">
        <v>87.2</v>
      </c>
      <c r="K126" s="20"/>
      <c r="L126" s="21"/>
      <c r="M126" s="21"/>
      <c r="N126" s="21"/>
      <c r="O126" s="21"/>
      <c r="P126" s="21"/>
      <c r="Q126" s="21"/>
    </row>
    <row r="127" spans="1:17" x14ac:dyDescent="0.2">
      <c r="B127" s="102" t="s">
        <v>28</v>
      </c>
      <c r="C127" s="103">
        <v>80.099999999999994</v>
      </c>
      <c r="D127" s="103">
        <v>81.5</v>
      </c>
      <c r="E127" s="103">
        <v>81.7</v>
      </c>
      <c r="F127" s="103">
        <v>82.9</v>
      </c>
      <c r="G127" s="103">
        <v>78.5</v>
      </c>
      <c r="H127" s="103">
        <v>80.2</v>
      </c>
      <c r="K127" s="20"/>
      <c r="L127" s="21"/>
      <c r="M127" s="21"/>
      <c r="N127" s="21"/>
      <c r="O127" s="21"/>
      <c r="P127" s="21"/>
      <c r="Q127" s="21"/>
    </row>
    <row r="128" spans="1:17" x14ac:dyDescent="0.2">
      <c r="B128" s="102" t="s">
        <v>29</v>
      </c>
      <c r="C128" s="103">
        <v>32.700000000000003</v>
      </c>
      <c r="D128" s="103">
        <v>33.5</v>
      </c>
      <c r="E128" s="103">
        <v>37.4</v>
      </c>
      <c r="F128" s="103">
        <v>39.1</v>
      </c>
      <c r="G128" s="103">
        <v>28.6</v>
      </c>
      <c r="H128" s="103">
        <v>28.6</v>
      </c>
      <c r="K128" s="20"/>
      <c r="L128" s="21"/>
      <c r="M128" s="21"/>
      <c r="N128" s="21"/>
      <c r="O128" s="21"/>
      <c r="P128" s="21"/>
      <c r="Q128" s="21"/>
    </row>
    <row r="129" spans="1:17" x14ac:dyDescent="0.2">
      <c r="B129" s="102" t="s">
        <v>30</v>
      </c>
      <c r="C129" s="103">
        <v>3.6</v>
      </c>
      <c r="D129" s="103">
        <v>4</v>
      </c>
      <c r="E129" s="103">
        <v>4.8</v>
      </c>
      <c r="F129" s="103">
        <v>19.7</v>
      </c>
      <c r="G129" s="103">
        <v>2.8</v>
      </c>
      <c r="H129" s="103">
        <v>2.9</v>
      </c>
      <c r="K129" s="20"/>
      <c r="L129" s="21"/>
      <c r="M129" s="21"/>
      <c r="N129" s="21"/>
      <c r="O129" s="21"/>
      <c r="P129" s="21"/>
      <c r="Q129" s="21"/>
    </row>
    <row r="130" spans="1:17" x14ac:dyDescent="0.2">
      <c r="B130" s="73" t="s">
        <v>31</v>
      </c>
      <c r="C130" s="75"/>
      <c r="D130" s="75"/>
      <c r="E130" s="75"/>
      <c r="F130" s="75"/>
      <c r="G130" s="75"/>
      <c r="H130" s="75"/>
    </row>
    <row r="132" spans="1:17" ht="13.5" thickBot="1" x14ac:dyDescent="0.25">
      <c r="A132" s="362"/>
      <c r="B132" s="74" t="s">
        <v>1154</v>
      </c>
      <c r="C132" s="75"/>
      <c r="D132" s="75"/>
      <c r="E132" s="75"/>
      <c r="F132" s="75"/>
      <c r="G132" s="75"/>
    </row>
    <row r="133" spans="1:17" ht="13.5" thickBot="1" x14ac:dyDescent="0.25">
      <c r="B133" s="476" t="s">
        <v>270</v>
      </c>
      <c r="C133" s="478" t="s">
        <v>271</v>
      </c>
      <c r="D133" s="478"/>
      <c r="E133" s="478"/>
      <c r="F133" s="479" t="s">
        <v>272</v>
      </c>
      <c r="G133" s="481" t="s">
        <v>273</v>
      </c>
      <c r="J133" s="17"/>
      <c r="K133" s="17"/>
      <c r="L133" s="17"/>
      <c r="M133" s="17"/>
      <c r="N133" s="17"/>
      <c r="O133" s="17"/>
    </row>
    <row r="134" spans="1:17" ht="27" customHeight="1" x14ac:dyDescent="0.2">
      <c r="B134" s="477"/>
      <c r="C134" s="104" t="s">
        <v>93</v>
      </c>
      <c r="D134" s="104" t="s">
        <v>274</v>
      </c>
      <c r="E134" s="104" t="s">
        <v>275</v>
      </c>
      <c r="F134" s="480"/>
      <c r="G134" s="482"/>
      <c r="J134" s="17"/>
      <c r="K134" s="17"/>
      <c r="L134" s="17"/>
      <c r="M134" s="17"/>
      <c r="N134" s="17"/>
      <c r="O134" s="17"/>
    </row>
    <row r="135" spans="1:17" x14ac:dyDescent="0.2">
      <c r="B135" s="105" t="s">
        <v>276</v>
      </c>
      <c r="C135" s="151">
        <v>2746.3</v>
      </c>
      <c r="D135" s="151">
        <v>2566.6999999999998</v>
      </c>
      <c r="E135" s="152">
        <v>179.5</v>
      </c>
      <c r="F135" s="152">
        <v>72.400000000000006</v>
      </c>
      <c r="G135" s="152">
        <v>6.6</v>
      </c>
      <c r="J135" s="17"/>
      <c r="K135" s="17"/>
      <c r="L135" s="17"/>
      <c r="M135" s="17"/>
      <c r="N135" s="17"/>
      <c r="O135" s="17"/>
    </row>
    <row r="136" spans="1:17" x14ac:dyDescent="0.2">
      <c r="B136" s="107" t="s">
        <v>277</v>
      </c>
      <c r="C136" s="106">
        <v>354.4</v>
      </c>
      <c r="D136" s="106">
        <v>344.2</v>
      </c>
      <c r="E136" s="106">
        <v>10.3</v>
      </c>
      <c r="F136" s="106">
        <v>79.900000000000006</v>
      </c>
      <c r="G136" s="106">
        <v>2.9</v>
      </c>
      <c r="J136" s="17"/>
      <c r="K136" s="17"/>
      <c r="L136" s="17"/>
      <c r="M136" s="17"/>
      <c r="N136" s="17"/>
      <c r="O136" s="17"/>
    </row>
    <row r="137" spans="1:17" x14ac:dyDescent="0.2">
      <c r="B137" s="107" t="s">
        <v>278</v>
      </c>
      <c r="C137" s="106">
        <v>289.10000000000002</v>
      </c>
      <c r="D137" s="106">
        <v>274.3</v>
      </c>
      <c r="E137" s="106">
        <v>14.8</v>
      </c>
      <c r="F137" s="106">
        <v>73.3</v>
      </c>
      <c r="G137" s="106">
        <v>5.0999999999999996</v>
      </c>
      <c r="J137" s="17"/>
      <c r="K137" s="17"/>
      <c r="L137" s="17"/>
      <c r="M137" s="17"/>
      <c r="N137" s="17"/>
      <c r="O137" s="17"/>
    </row>
    <row r="138" spans="1:17" x14ac:dyDescent="0.2">
      <c r="B138" s="107" t="s">
        <v>279</v>
      </c>
      <c r="C138" s="106">
        <v>300.89999999999998</v>
      </c>
      <c r="D138" s="106">
        <v>292</v>
      </c>
      <c r="E138" s="106">
        <v>8.9</v>
      </c>
      <c r="F138" s="106">
        <v>75.7</v>
      </c>
      <c r="G138" s="106">
        <v>3</v>
      </c>
      <c r="J138" s="17"/>
      <c r="K138" s="17"/>
      <c r="L138" s="17"/>
      <c r="M138" s="17"/>
      <c r="N138" s="17"/>
      <c r="O138" s="17"/>
    </row>
    <row r="139" spans="1:17" x14ac:dyDescent="0.2">
      <c r="B139" s="107" t="s">
        <v>280</v>
      </c>
      <c r="C139" s="106">
        <v>343.6</v>
      </c>
      <c r="D139" s="106">
        <v>327.5</v>
      </c>
      <c r="E139" s="106">
        <v>16.100000000000001</v>
      </c>
      <c r="F139" s="106">
        <v>72.900000000000006</v>
      </c>
      <c r="G139" s="106">
        <v>4.7</v>
      </c>
      <c r="J139" s="17"/>
      <c r="K139" s="17"/>
      <c r="L139" s="17"/>
      <c r="M139" s="17"/>
      <c r="N139" s="17"/>
      <c r="O139" s="17"/>
    </row>
    <row r="140" spans="1:17" x14ac:dyDescent="0.2">
      <c r="B140" s="107" t="s">
        <v>281</v>
      </c>
      <c r="C140" s="106">
        <v>344.5</v>
      </c>
      <c r="D140" s="106">
        <v>325.60000000000002</v>
      </c>
      <c r="E140" s="106">
        <v>18.899999999999999</v>
      </c>
      <c r="F140" s="106">
        <v>72.400000000000006</v>
      </c>
      <c r="G140" s="106">
        <v>5.5</v>
      </c>
      <c r="J140" s="17"/>
      <c r="K140" s="17"/>
      <c r="L140" s="17"/>
      <c r="M140" s="17"/>
      <c r="N140" s="17"/>
      <c r="O140" s="17"/>
    </row>
    <row r="141" spans="1:17" x14ac:dyDescent="0.2">
      <c r="B141" s="107" t="s">
        <v>282</v>
      </c>
      <c r="C141" s="106">
        <v>333</v>
      </c>
      <c r="D141" s="106">
        <v>301.10000000000002</v>
      </c>
      <c r="E141" s="106">
        <v>32</v>
      </c>
      <c r="F141" s="106">
        <v>71.3</v>
      </c>
      <c r="G141" s="106">
        <v>9.6</v>
      </c>
      <c r="J141" s="17"/>
      <c r="K141" s="17"/>
      <c r="L141" s="17"/>
      <c r="M141" s="17"/>
      <c r="N141" s="17"/>
      <c r="O141" s="17"/>
    </row>
    <row r="142" spans="1:17" x14ac:dyDescent="0.2">
      <c r="B142" s="107" t="s">
        <v>283</v>
      </c>
      <c r="C142" s="106">
        <v>398.4</v>
      </c>
      <c r="D142" s="106">
        <v>358.4</v>
      </c>
      <c r="E142" s="106">
        <v>40</v>
      </c>
      <c r="F142" s="106">
        <v>68.8</v>
      </c>
      <c r="G142" s="106">
        <v>10</v>
      </c>
      <c r="J142" s="17"/>
      <c r="K142" s="17"/>
      <c r="L142" s="17"/>
      <c r="M142" s="17"/>
      <c r="N142" s="17"/>
      <c r="O142" s="17"/>
    </row>
    <row r="143" spans="1:17" x14ac:dyDescent="0.2">
      <c r="B143" s="107" t="s">
        <v>284</v>
      </c>
      <c r="C143" s="106">
        <v>382.4</v>
      </c>
      <c r="D143" s="106">
        <v>343.8</v>
      </c>
      <c r="E143" s="106">
        <v>38.700000000000003</v>
      </c>
      <c r="F143" s="106">
        <v>67.5</v>
      </c>
      <c r="G143" s="106">
        <v>10.1</v>
      </c>
      <c r="J143" s="17"/>
      <c r="K143" s="17"/>
      <c r="L143" s="17"/>
      <c r="M143" s="17"/>
      <c r="N143" s="17"/>
      <c r="O143" s="17"/>
    </row>
    <row r="144" spans="1:17" x14ac:dyDescent="0.2">
      <c r="B144" s="73" t="s">
        <v>31</v>
      </c>
      <c r="C144" s="75"/>
      <c r="D144" s="75"/>
      <c r="E144" s="75"/>
      <c r="F144" s="75"/>
      <c r="G144" s="75"/>
    </row>
    <row r="146" spans="1:13" x14ac:dyDescent="0.2">
      <c r="A146" s="362"/>
      <c r="B146" s="74" t="s">
        <v>1155</v>
      </c>
      <c r="C146" s="75"/>
      <c r="D146" s="75"/>
      <c r="E146" s="75"/>
      <c r="F146" s="75"/>
    </row>
    <row r="147" spans="1:13" x14ac:dyDescent="0.2">
      <c r="B147" s="470" t="s">
        <v>270</v>
      </c>
      <c r="C147" s="470" t="s">
        <v>285</v>
      </c>
      <c r="D147" s="470"/>
      <c r="E147" s="470"/>
      <c r="F147" s="469" t="s">
        <v>257</v>
      </c>
    </row>
    <row r="148" spans="1:13" x14ac:dyDescent="0.2">
      <c r="B148" s="470"/>
      <c r="C148" s="470" t="s">
        <v>93</v>
      </c>
      <c r="D148" s="470" t="s">
        <v>286</v>
      </c>
      <c r="E148" s="470"/>
      <c r="F148" s="469"/>
      <c r="H148" s="95"/>
      <c r="I148" s="95"/>
      <c r="J148" s="95"/>
      <c r="K148" s="95"/>
      <c r="L148" s="95"/>
      <c r="M148" s="95"/>
    </row>
    <row r="149" spans="1:13" x14ac:dyDescent="0.2">
      <c r="B149" s="470"/>
      <c r="C149" s="470"/>
      <c r="D149" s="108" t="s">
        <v>253</v>
      </c>
      <c r="E149" s="108" t="s">
        <v>255</v>
      </c>
      <c r="F149" s="469"/>
      <c r="H149" s="95"/>
      <c r="I149" s="95"/>
      <c r="J149" s="95"/>
      <c r="K149" s="95"/>
      <c r="L149" s="95"/>
      <c r="M149" s="95"/>
    </row>
    <row r="150" spans="1:13" x14ac:dyDescent="0.2">
      <c r="B150" s="105" t="s">
        <v>276</v>
      </c>
      <c r="C150" s="152">
        <v>-8.4</v>
      </c>
      <c r="D150" s="152">
        <v>36</v>
      </c>
      <c r="E150" s="152">
        <v>-44.5</v>
      </c>
      <c r="F150" s="152">
        <v>6.7</v>
      </c>
      <c r="H150" s="18"/>
      <c r="I150" s="19"/>
      <c r="J150" s="19"/>
      <c r="K150" s="19"/>
      <c r="L150" s="95"/>
      <c r="M150" s="95"/>
    </row>
    <row r="151" spans="1:13" x14ac:dyDescent="0.2">
      <c r="B151" s="107" t="s">
        <v>277</v>
      </c>
      <c r="C151" s="106">
        <v>2.8</v>
      </c>
      <c r="D151" s="106">
        <v>7.2</v>
      </c>
      <c r="E151" s="106">
        <v>-4.3</v>
      </c>
      <c r="F151" s="106">
        <v>1.4</v>
      </c>
      <c r="H151" s="20"/>
      <c r="I151" s="21"/>
      <c r="J151" s="21"/>
      <c r="K151" s="21"/>
      <c r="L151" s="95"/>
      <c r="M151" s="95"/>
    </row>
    <row r="152" spans="1:13" x14ac:dyDescent="0.2">
      <c r="B152" s="107" t="s">
        <v>278</v>
      </c>
      <c r="C152" s="106">
        <v>-9.9</v>
      </c>
      <c r="D152" s="106">
        <v>-7.2</v>
      </c>
      <c r="E152" s="106">
        <v>-2.7</v>
      </c>
      <c r="F152" s="106">
        <v>9.9</v>
      </c>
      <c r="H152" s="20"/>
      <c r="I152" s="21"/>
      <c r="J152" s="21"/>
      <c r="K152" s="21"/>
      <c r="L152" s="95"/>
      <c r="M152" s="95"/>
    </row>
    <row r="153" spans="1:13" x14ac:dyDescent="0.2">
      <c r="B153" s="107" t="s">
        <v>279</v>
      </c>
      <c r="C153" s="106">
        <v>0</v>
      </c>
      <c r="D153" s="106">
        <v>3.4</v>
      </c>
      <c r="E153" s="106">
        <v>-3.4</v>
      </c>
      <c r="F153" s="106">
        <v>-2.2999999999999998</v>
      </c>
      <c r="H153" s="20"/>
      <c r="I153" s="21"/>
      <c r="J153" s="21"/>
      <c r="K153" s="21"/>
      <c r="L153" s="95"/>
      <c r="M153" s="95"/>
    </row>
    <row r="154" spans="1:13" x14ac:dyDescent="0.2">
      <c r="B154" s="107" t="s">
        <v>280</v>
      </c>
      <c r="C154" s="106">
        <v>-4.4000000000000004</v>
      </c>
      <c r="D154" s="106">
        <v>1.6</v>
      </c>
      <c r="E154" s="106">
        <v>-6</v>
      </c>
      <c r="F154" s="106">
        <v>1.7</v>
      </c>
      <c r="H154" s="20"/>
      <c r="I154" s="21"/>
      <c r="J154" s="21"/>
      <c r="K154" s="21"/>
      <c r="L154" s="95"/>
      <c r="M154" s="95"/>
    </row>
    <row r="155" spans="1:13" x14ac:dyDescent="0.2">
      <c r="B155" s="107" t="s">
        <v>281</v>
      </c>
      <c r="C155" s="106">
        <v>1.4</v>
      </c>
      <c r="D155" s="106">
        <v>5.5</v>
      </c>
      <c r="E155" s="106">
        <v>-4.0999999999999996</v>
      </c>
      <c r="F155" s="106">
        <v>-1.7</v>
      </c>
      <c r="H155" s="20"/>
      <c r="I155" s="21"/>
      <c r="J155" s="21"/>
      <c r="K155" s="21"/>
      <c r="L155" s="95"/>
      <c r="M155" s="95"/>
    </row>
    <row r="156" spans="1:13" x14ac:dyDescent="0.2">
      <c r="B156" s="107" t="s">
        <v>282</v>
      </c>
      <c r="C156" s="106">
        <v>-4.4000000000000004</v>
      </c>
      <c r="D156" s="106">
        <v>5</v>
      </c>
      <c r="E156" s="106">
        <v>-9.3000000000000007</v>
      </c>
      <c r="F156" s="106">
        <v>2.2999999999999998</v>
      </c>
      <c r="H156" s="20"/>
      <c r="I156" s="21"/>
      <c r="J156" s="21"/>
      <c r="K156" s="21"/>
      <c r="L156" s="95"/>
      <c r="M156" s="95"/>
    </row>
    <row r="157" spans="1:13" x14ac:dyDescent="0.2">
      <c r="B157" s="107" t="s">
        <v>283</v>
      </c>
      <c r="C157" s="106">
        <v>-2.8</v>
      </c>
      <c r="D157" s="106">
        <v>9.1</v>
      </c>
      <c r="E157" s="106">
        <v>-11.9</v>
      </c>
      <c r="F157" s="106">
        <v>3.7</v>
      </c>
      <c r="H157" s="20"/>
      <c r="I157" s="21"/>
      <c r="J157" s="21"/>
      <c r="K157" s="21"/>
      <c r="L157" s="95"/>
      <c r="M157" s="95"/>
    </row>
    <row r="158" spans="1:13" x14ac:dyDescent="0.2">
      <c r="B158" s="107" t="s">
        <v>284</v>
      </c>
      <c r="C158" s="106">
        <v>8.8000000000000007</v>
      </c>
      <c r="D158" s="106">
        <v>11.6</v>
      </c>
      <c r="E158" s="106">
        <v>-2.7</v>
      </c>
      <c r="F158" s="106">
        <v>-8.3000000000000007</v>
      </c>
      <c r="H158" s="20"/>
      <c r="I158" s="21"/>
      <c r="J158" s="21"/>
      <c r="K158" s="21"/>
      <c r="L158" s="95"/>
      <c r="M158" s="95"/>
    </row>
    <row r="159" spans="1:13" x14ac:dyDescent="0.2">
      <c r="B159" s="73" t="s">
        <v>31</v>
      </c>
      <c r="C159" s="75"/>
      <c r="D159" s="75"/>
      <c r="E159" s="75"/>
      <c r="F159" s="75"/>
    </row>
  </sheetData>
  <mergeCells count="29">
    <mergeCell ref="B133:B134"/>
    <mergeCell ref="C133:E133"/>
    <mergeCell ref="F133:F134"/>
    <mergeCell ref="G133:G134"/>
    <mergeCell ref="B147:B149"/>
    <mergeCell ref="C147:E147"/>
    <mergeCell ref="F147:F149"/>
    <mergeCell ref="C148:C149"/>
    <mergeCell ref="D148:E148"/>
    <mergeCell ref="G116:H116"/>
    <mergeCell ref="B63:C65"/>
    <mergeCell ref="D63:G63"/>
    <mergeCell ref="D65:E65"/>
    <mergeCell ref="F65:G65"/>
    <mergeCell ref="B66:B70"/>
    <mergeCell ref="B25:B26"/>
    <mergeCell ref="C25:D25"/>
    <mergeCell ref="E25:F25"/>
    <mergeCell ref="B116:B117"/>
    <mergeCell ref="C116:D116"/>
    <mergeCell ref="E116:F116"/>
    <mergeCell ref="B96:B100"/>
    <mergeCell ref="B101:B105"/>
    <mergeCell ref="B71:B75"/>
    <mergeCell ref="B76:B80"/>
    <mergeCell ref="B81:B85"/>
    <mergeCell ref="B86:B90"/>
    <mergeCell ref="B91:B95"/>
    <mergeCell ref="B28:F28"/>
  </mergeCells>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pageSetUpPr fitToPage="1"/>
  </sheetPr>
  <dimension ref="A1:Z93"/>
  <sheetViews>
    <sheetView zoomScale="80" zoomScaleNormal="80" zoomScaleSheetLayoutView="80" workbookViewId="0"/>
  </sheetViews>
  <sheetFormatPr defaultRowHeight="15.75" x14ac:dyDescent="0.25"/>
  <cols>
    <col min="1" max="1" width="10" style="385" customWidth="1"/>
    <col min="2" max="14" width="9.140625" style="109"/>
    <col min="15" max="16" width="11.28515625" style="109" bestFit="1" customWidth="1"/>
    <col min="17" max="17" width="11.28515625" style="109" customWidth="1"/>
    <col min="18" max="18" width="10.28515625" style="109" customWidth="1"/>
    <col min="19" max="19" width="10.140625" style="109" customWidth="1"/>
    <col min="20" max="20" width="10.85546875" style="109" customWidth="1"/>
    <col min="21" max="21" width="11.42578125" style="109" customWidth="1"/>
    <col min="22" max="24" width="8.42578125" style="109" customWidth="1"/>
    <col min="25" max="16384" width="9.140625" style="109"/>
  </cols>
  <sheetData>
    <row r="1" spans="1:26" x14ac:dyDescent="0.25">
      <c r="A1" s="384"/>
    </row>
    <row r="2" spans="1:26" x14ac:dyDescent="0.25">
      <c r="A2" s="384"/>
      <c r="B2" s="110" t="s">
        <v>1156</v>
      </c>
    </row>
    <row r="4" spans="1:26" ht="15.75" customHeight="1" x14ac:dyDescent="0.25">
      <c r="P4" s="111"/>
      <c r="Q4" s="484" t="s">
        <v>782</v>
      </c>
      <c r="R4" s="485"/>
      <c r="S4" s="484" t="s">
        <v>785</v>
      </c>
      <c r="T4" s="485"/>
      <c r="U4" s="484" t="s">
        <v>783</v>
      </c>
      <c r="V4" s="485"/>
      <c r="W4" s="484" t="s">
        <v>784</v>
      </c>
      <c r="X4" s="485"/>
    </row>
    <row r="5" spans="1:26" x14ac:dyDescent="0.25">
      <c r="P5" s="112" t="s">
        <v>786</v>
      </c>
      <c r="Q5" s="112">
        <v>2017</v>
      </c>
      <c r="R5" s="112">
        <v>2018</v>
      </c>
      <c r="S5" s="112">
        <v>2017</v>
      </c>
      <c r="T5" s="112">
        <v>2018</v>
      </c>
      <c r="U5" s="112">
        <v>2017</v>
      </c>
      <c r="V5" s="112">
        <v>2018</v>
      </c>
      <c r="W5" s="112">
        <v>2017</v>
      </c>
      <c r="X5" s="112">
        <v>2018</v>
      </c>
    </row>
    <row r="6" spans="1:26" x14ac:dyDescent="0.25">
      <c r="P6" s="113" t="s">
        <v>770</v>
      </c>
      <c r="Q6" s="114">
        <v>173963</v>
      </c>
      <c r="R6" s="114">
        <v>177503</v>
      </c>
      <c r="S6" s="115">
        <v>1849310</v>
      </c>
      <c r="T6" s="115">
        <v>1916992</v>
      </c>
      <c r="U6" s="116">
        <v>343790</v>
      </c>
      <c r="V6" s="116">
        <v>322349</v>
      </c>
      <c r="W6" s="115">
        <v>208157</v>
      </c>
      <c r="X6" s="115">
        <v>207496</v>
      </c>
      <c r="Z6" s="117"/>
    </row>
    <row r="7" spans="1:26" ht="15.75" customHeight="1" x14ac:dyDescent="0.25">
      <c r="P7" s="113" t="s">
        <v>771</v>
      </c>
      <c r="Q7" s="114">
        <v>174116</v>
      </c>
      <c r="R7" s="114">
        <v>177680</v>
      </c>
      <c r="S7" s="115">
        <v>1858070</v>
      </c>
      <c r="T7" s="115">
        <v>1924712</v>
      </c>
      <c r="U7" s="116">
        <v>359024</v>
      </c>
      <c r="V7" s="116">
        <v>336173</v>
      </c>
      <c r="W7" s="115">
        <v>207237</v>
      </c>
      <c r="X7" s="115">
        <v>206390</v>
      </c>
      <c r="Z7" s="117"/>
    </row>
    <row r="8" spans="1:26" x14ac:dyDescent="0.25">
      <c r="P8" s="118" t="s">
        <v>772</v>
      </c>
      <c r="Q8" s="119">
        <v>175182</v>
      </c>
      <c r="R8" s="119">
        <v>178057</v>
      </c>
      <c r="S8" s="119">
        <v>1867731</v>
      </c>
      <c r="T8" s="119">
        <v>1929699</v>
      </c>
      <c r="U8" s="119">
        <v>378744</v>
      </c>
      <c r="V8" s="119">
        <v>346342</v>
      </c>
      <c r="W8" s="119">
        <v>206306</v>
      </c>
      <c r="X8" s="119">
        <v>205430</v>
      </c>
      <c r="Z8" s="117"/>
    </row>
    <row r="9" spans="1:26" s="121" customFormat="1" x14ac:dyDescent="0.25">
      <c r="A9" s="386"/>
      <c r="P9" s="118" t="s">
        <v>773</v>
      </c>
      <c r="Q9" s="122">
        <v>176364</v>
      </c>
      <c r="R9" s="122">
        <v>179161</v>
      </c>
      <c r="S9" s="122">
        <v>1873751</v>
      </c>
      <c r="T9" s="122">
        <v>1933945</v>
      </c>
      <c r="U9" s="122">
        <v>381937</v>
      </c>
      <c r="V9" s="122">
        <v>361271</v>
      </c>
      <c r="W9" s="122">
        <v>205261</v>
      </c>
      <c r="X9" s="122">
        <v>204727</v>
      </c>
      <c r="Z9" s="123"/>
    </row>
    <row r="10" spans="1:26" x14ac:dyDescent="0.25">
      <c r="P10" s="118" t="s">
        <v>774</v>
      </c>
      <c r="Q10" s="122">
        <v>177065</v>
      </c>
      <c r="R10" s="122">
        <v>180094</v>
      </c>
      <c r="S10" s="122">
        <v>1884784</v>
      </c>
      <c r="T10" s="122">
        <v>1933949</v>
      </c>
      <c r="U10" s="122">
        <v>380084</v>
      </c>
      <c r="V10" s="122">
        <v>372216</v>
      </c>
      <c r="W10" s="122">
        <v>204427</v>
      </c>
      <c r="X10" s="122">
        <v>203767</v>
      </c>
      <c r="Z10" s="117"/>
    </row>
    <row r="11" spans="1:26" x14ac:dyDescent="0.25">
      <c r="P11" s="118" t="s">
        <v>775</v>
      </c>
      <c r="Q11" s="114">
        <v>177597</v>
      </c>
      <c r="R11" s="114">
        <v>181048</v>
      </c>
      <c r="S11" s="114">
        <v>1902692</v>
      </c>
      <c r="T11" s="114">
        <v>1938462</v>
      </c>
      <c r="U11" s="114">
        <v>378094</v>
      </c>
      <c r="V11" s="114">
        <v>385556</v>
      </c>
      <c r="W11" s="114">
        <v>203351</v>
      </c>
      <c r="X11" s="114">
        <v>202815</v>
      </c>
      <c r="Z11" s="117"/>
    </row>
    <row r="12" spans="1:26" x14ac:dyDescent="0.25">
      <c r="P12" s="118" t="s">
        <v>776</v>
      </c>
      <c r="Q12" s="114">
        <v>178316</v>
      </c>
      <c r="R12" s="114">
        <v>182134</v>
      </c>
      <c r="S12" s="114">
        <v>1900702</v>
      </c>
      <c r="T12" s="114">
        <v>1933297</v>
      </c>
      <c r="U12" s="114">
        <v>390583</v>
      </c>
      <c r="V12" s="114">
        <v>394618</v>
      </c>
      <c r="W12" s="114">
        <v>212719</v>
      </c>
      <c r="X12" s="114">
        <v>216331</v>
      </c>
      <c r="Z12" s="117"/>
    </row>
    <row r="13" spans="1:26" x14ac:dyDescent="0.25">
      <c r="P13" s="118" t="s">
        <v>777</v>
      </c>
      <c r="Q13" s="124">
        <v>178667</v>
      </c>
      <c r="R13" s="124">
        <v>182566</v>
      </c>
      <c r="S13" s="124">
        <v>1904166</v>
      </c>
      <c r="T13" s="124">
        <v>1932830</v>
      </c>
      <c r="U13" s="124">
        <v>385899</v>
      </c>
      <c r="V13" s="124">
        <v>398286</v>
      </c>
      <c r="W13" s="124">
        <v>211302</v>
      </c>
      <c r="X13" s="124">
        <v>214806</v>
      </c>
      <c r="Z13" s="117"/>
    </row>
    <row r="14" spans="1:26" x14ac:dyDescent="0.25">
      <c r="P14" s="118" t="s">
        <v>778</v>
      </c>
      <c r="Q14" s="114">
        <v>178725</v>
      </c>
      <c r="R14" s="114">
        <v>182885</v>
      </c>
      <c r="S14" s="114">
        <v>1916774</v>
      </c>
      <c r="T14" s="114">
        <v>1943437</v>
      </c>
      <c r="U14" s="114">
        <v>371996</v>
      </c>
      <c r="V14" s="114">
        <v>384452</v>
      </c>
      <c r="W14" s="114">
        <v>207792</v>
      </c>
      <c r="X14" s="114">
        <v>211510</v>
      </c>
      <c r="Z14" s="117"/>
    </row>
    <row r="15" spans="1:26" s="125" customFormat="1" x14ac:dyDescent="0.25">
      <c r="A15" s="385"/>
      <c r="P15" s="118" t="s">
        <v>779</v>
      </c>
      <c r="Q15" s="124">
        <v>179010</v>
      </c>
      <c r="R15" s="124">
        <v>183193</v>
      </c>
      <c r="S15" s="124">
        <v>1926253</v>
      </c>
      <c r="T15" s="124">
        <v>1949213</v>
      </c>
      <c r="U15" s="124">
        <v>376501</v>
      </c>
      <c r="V15" s="124">
        <v>389248</v>
      </c>
      <c r="W15" s="124">
        <v>212636</v>
      </c>
      <c r="X15" s="124">
        <v>217723</v>
      </c>
      <c r="Z15" s="120"/>
    </row>
    <row r="16" spans="1:26" x14ac:dyDescent="0.25">
      <c r="P16" s="118" t="s">
        <v>780</v>
      </c>
      <c r="Q16" s="114">
        <v>179260</v>
      </c>
      <c r="R16" s="114">
        <v>183639</v>
      </c>
      <c r="S16" s="114">
        <v>1930649</v>
      </c>
      <c r="T16" s="114">
        <v>1951511</v>
      </c>
      <c r="U16" s="114">
        <v>384589</v>
      </c>
      <c r="V16" s="114">
        <v>396277</v>
      </c>
      <c r="W16" s="114">
        <v>211343</v>
      </c>
      <c r="X16" s="114">
        <v>216149</v>
      </c>
      <c r="Z16" s="117"/>
    </row>
    <row r="17" spans="1:26" x14ac:dyDescent="0.25">
      <c r="P17" s="118" t="s">
        <v>781</v>
      </c>
      <c r="Q17" s="124">
        <v>179075</v>
      </c>
      <c r="R17" s="124">
        <v>183465</v>
      </c>
      <c r="S17" s="124">
        <v>1917183</v>
      </c>
      <c r="T17" s="124">
        <v>1939018</v>
      </c>
      <c r="U17" s="122">
        <v>368104</v>
      </c>
      <c r="V17" s="122">
        <v>379490</v>
      </c>
      <c r="W17" s="124">
        <v>209976</v>
      </c>
      <c r="X17" s="124">
        <v>214395</v>
      </c>
      <c r="Z17" s="117"/>
    </row>
    <row r="18" spans="1:26" x14ac:dyDescent="0.25">
      <c r="B18" s="126" t="s">
        <v>287</v>
      </c>
      <c r="C18" s="127"/>
      <c r="Q18" s="117"/>
      <c r="R18" s="117"/>
      <c r="S18" s="117"/>
      <c r="T18" s="117"/>
      <c r="U18" s="117"/>
      <c r="V18" s="117"/>
      <c r="W18" s="117"/>
      <c r="X18" s="117"/>
      <c r="Z18" s="117"/>
    </row>
    <row r="19" spans="1:26" x14ac:dyDescent="0.25">
      <c r="R19" s="128"/>
      <c r="V19" s="129"/>
    </row>
    <row r="20" spans="1:26" x14ac:dyDescent="0.25">
      <c r="B20" s="110" t="s">
        <v>1157</v>
      </c>
      <c r="R20" s="117"/>
      <c r="T20" s="117"/>
      <c r="V20" s="117"/>
      <c r="X20" s="117"/>
      <c r="Z20" s="117"/>
    </row>
    <row r="21" spans="1:26" x14ac:dyDescent="0.25">
      <c r="P21" s="125"/>
      <c r="Q21" s="125"/>
      <c r="R21" s="125"/>
      <c r="S21" s="125"/>
    </row>
    <row r="22" spans="1:26" x14ac:dyDescent="0.25">
      <c r="O22" s="125"/>
      <c r="P22" s="125"/>
      <c r="Q22" s="125"/>
      <c r="R22" s="125"/>
      <c r="S22" s="125"/>
      <c r="T22" s="120"/>
      <c r="U22" s="125"/>
      <c r="W22" s="125"/>
    </row>
    <row r="23" spans="1:26" x14ac:dyDescent="0.25">
      <c r="O23" s="125"/>
      <c r="P23" s="125"/>
      <c r="Q23" s="125"/>
      <c r="R23" s="120"/>
      <c r="S23" s="125"/>
      <c r="T23" s="125"/>
      <c r="U23" s="125"/>
      <c r="V23" s="121"/>
      <c r="W23" s="125"/>
      <c r="X23" s="121"/>
    </row>
    <row r="24" spans="1:26" x14ac:dyDescent="0.25">
      <c r="P24" s="125"/>
      <c r="Q24" s="125"/>
      <c r="R24" s="125"/>
      <c r="S24" s="125"/>
    </row>
    <row r="25" spans="1:26" x14ac:dyDescent="0.25">
      <c r="P25" s="125"/>
      <c r="Q25" s="125"/>
      <c r="R25" s="125"/>
      <c r="S25" s="125"/>
    </row>
    <row r="26" spans="1:26" x14ac:dyDescent="0.25">
      <c r="P26" s="125"/>
      <c r="Q26" s="120"/>
      <c r="R26" s="125"/>
      <c r="S26" s="125"/>
    </row>
    <row r="27" spans="1:26" x14ac:dyDescent="0.25">
      <c r="P27" s="125"/>
      <c r="Q27" s="120"/>
      <c r="R27" s="125"/>
      <c r="S27" s="125"/>
    </row>
    <row r="28" spans="1:26" s="125" customFormat="1" x14ac:dyDescent="0.25">
      <c r="A28" s="385"/>
      <c r="B28" s="109"/>
      <c r="O28" s="130"/>
      <c r="Q28" s="120"/>
      <c r="R28" s="383"/>
      <c r="T28" s="109"/>
      <c r="U28" s="109"/>
      <c r="V28" s="109"/>
      <c r="W28" s="109"/>
      <c r="X28" s="109"/>
    </row>
    <row r="29" spans="1:26" s="125" customFormat="1" x14ac:dyDescent="0.25">
      <c r="A29" s="385"/>
      <c r="B29" s="109"/>
      <c r="O29" s="130"/>
      <c r="Q29" s="120"/>
      <c r="T29" s="109"/>
      <c r="U29" s="109"/>
      <c r="W29" s="109"/>
    </row>
    <row r="30" spans="1:26" x14ac:dyDescent="0.25">
      <c r="O30" s="130"/>
      <c r="P30" s="125"/>
      <c r="Q30" s="120"/>
      <c r="R30" s="125"/>
      <c r="S30" s="125"/>
    </row>
    <row r="31" spans="1:26" x14ac:dyDescent="0.25">
      <c r="O31" s="130"/>
      <c r="P31" s="125"/>
      <c r="Q31" s="120"/>
      <c r="R31" s="120"/>
      <c r="S31" s="125"/>
    </row>
    <row r="32" spans="1:26" x14ac:dyDescent="0.25">
      <c r="O32" s="130"/>
      <c r="P32" s="125"/>
      <c r="Q32" s="125"/>
      <c r="R32" s="125"/>
      <c r="S32" s="125"/>
    </row>
    <row r="33" spans="2:21" x14ac:dyDescent="0.25">
      <c r="O33" s="130"/>
      <c r="P33" s="125"/>
      <c r="Q33" s="125"/>
      <c r="R33" s="125"/>
      <c r="S33" s="125"/>
    </row>
    <row r="34" spans="2:21" x14ac:dyDescent="0.25">
      <c r="O34" s="130"/>
      <c r="P34" s="125"/>
      <c r="Q34" s="125"/>
      <c r="R34" s="125"/>
      <c r="S34" s="125"/>
    </row>
    <row r="35" spans="2:21" x14ac:dyDescent="0.25">
      <c r="O35" s="130"/>
    </row>
    <row r="36" spans="2:21" x14ac:dyDescent="0.25">
      <c r="O36" s="130"/>
    </row>
    <row r="37" spans="2:21" x14ac:dyDescent="0.25">
      <c r="B37" s="126" t="s">
        <v>287</v>
      </c>
      <c r="O37" s="130"/>
    </row>
    <row r="38" spans="2:21" x14ac:dyDescent="0.25">
      <c r="O38" s="130"/>
    </row>
    <row r="39" spans="2:21" x14ac:dyDescent="0.25">
      <c r="B39" s="110" t="s">
        <v>1158</v>
      </c>
      <c r="O39" s="130"/>
    </row>
    <row r="40" spans="2:21" x14ac:dyDescent="0.25">
      <c r="O40" s="130"/>
    </row>
    <row r="41" spans="2:21" x14ac:dyDescent="0.25">
      <c r="O41" s="130"/>
    </row>
    <row r="42" spans="2:21" x14ac:dyDescent="0.25">
      <c r="O42" s="130"/>
      <c r="P42" s="130"/>
      <c r="Q42" s="130"/>
      <c r="T42" s="486"/>
      <c r="U42" s="486"/>
    </row>
    <row r="43" spans="2:21" x14ac:dyDescent="0.25">
      <c r="O43" s="130"/>
    </row>
    <row r="44" spans="2:21" x14ac:dyDescent="0.25">
      <c r="O44" s="130"/>
    </row>
    <row r="45" spans="2:21" x14ac:dyDescent="0.25">
      <c r="O45" s="130"/>
      <c r="P45" s="131"/>
      <c r="Q45" s="131"/>
      <c r="T45" s="483"/>
      <c r="U45" s="483"/>
    </row>
    <row r="46" spans="2:21" x14ac:dyDescent="0.25">
      <c r="O46" s="130"/>
    </row>
    <row r="47" spans="2:21" x14ac:dyDescent="0.25">
      <c r="O47" s="130"/>
    </row>
    <row r="48" spans="2:21" x14ac:dyDescent="0.25">
      <c r="O48" s="130"/>
    </row>
    <row r="49" spans="2:17" ht="16.5" x14ac:dyDescent="0.3">
      <c r="O49" s="130"/>
      <c r="Q49" s="1"/>
    </row>
    <row r="54" spans="2:17" x14ac:dyDescent="0.25">
      <c r="B54" s="110"/>
    </row>
    <row r="56" spans="2:17" x14ac:dyDescent="0.25">
      <c r="B56" s="126" t="s">
        <v>287</v>
      </c>
    </row>
    <row r="57" spans="2:17" x14ac:dyDescent="0.25">
      <c r="B57" s="132"/>
    </row>
    <row r="58" spans="2:17" x14ac:dyDescent="0.25">
      <c r="B58" s="110" t="s">
        <v>1159</v>
      </c>
    </row>
    <row r="59" spans="2:17" x14ac:dyDescent="0.25">
      <c r="B59" s="110"/>
    </row>
    <row r="61" spans="2:17" x14ac:dyDescent="0.25">
      <c r="B61" s="133"/>
    </row>
    <row r="76" spans="2:2" x14ac:dyDescent="0.25">
      <c r="B76" s="110"/>
    </row>
    <row r="77" spans="2:2" x14ac:dyDescent="0.25">
      <c r="B77" s="126" t="s">
        <v>287</v>
      </c>
    </row>
    <row r="78" spans="2:2" x14ac:dyDescent="0.25">
      <c r="B78" s="133"/>
    </row>
    <row r="93" spans="2:2" x14ac:dyDescent="0.25">
      <c r="B93" s="126"/>
    </row>
  </sheetData>
  <mergeCells count="6">
    <mergeCell ref="T45:U45"/>
    <mergeCell ref="Q4:R4"/>
    <mergeCell ref="S4:T4"/>
    <mergeCell ref="U4:V4"/>
    <mergeCell ref="W4:X4"/>
    <mergeCell ref="T42:U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H91"/>
  <sheetViews>
    <sheetView zoomScale="80" zoomScaleNormal="80" workbookViewId="0">
      <selection activeCell="P26" sqref="P26"/>
    </sheetView>
  </sheetViews>
  <sheetFormatPr defaultRowHeight="16.5" x14ac:dyDescent="0.3"/>
  <cols>
    <col min="1" max="1" width="9" style="340" customWidth="1"/>
    <col min="2" max="2" width="26.42578125" style="1" customWidth="1"/>
    <col min="3" max="3" width="23.85546875" style="1" customWidth="1"/>
    <col min="4" max="4" width="18.7109375" style="1" customWidth="1"/>
    <col min="5" max="5" width="14.7109375" style="1" customWidth="1"/>
    <col min="6" max="6" width="23" style="1" customWidth="1"/>
    <col min="7" max="16384" width="9.140625" style="1"/>
  </cols>
  <sheetData>
    <row r="1" spans="1:5" x14ac:dyDescent="0.3">
      <c r="A1" s="349"/>
    </row>
    <row r="2" spans="1:5" ht="17.25" thickBot="1" x14ac:dyDescent="0.35">
      <c r="B2" s="16" t="s">
        <v>1179</v>
      </c>
    </row>
    <row r="3" spans="1:5" x14ac:dyDescent="0.3">
      <c r="B3" s="488" t="s">
        <v>43</v>
      </c>
      <c r="C3" s="155" t="s">
        <v>296</v>
      </c>
      <c r="D3" s="155" t="s">
        <v>298</v>
      </c>
      <c r="E3" s="155" t="s">
        <v>300</v>
      </c>
    </row>
    <row r="4" spans="1:5" ht="17.25" thickBot="1" x14ac:dyDescent="0.35">
      <c r="B4" s="489"/>
      <c r="C4" s="156" t="s">
        <v>297</v>
      </c>
      <c r="D4" s="156" t="s">
        <v>299</v>
      </c>
      <c r="E4" s="156" t="s">
        <v>976</v>
      </c>
    </row>
    <row r="5" spans="1:5" ht="17.25" thickBot="1" x14ac:dyDescent="0.35">
      <c r="B5" s="157" t="s">
        <v>17</v>
      </c>
      <c r="C5" s="289">
        <v>2566.6999999999998</v>
      </c>
      <c r="D5" s="161">
        <v>100</v>
      </c>
      <c r="E5" s="161">
        <v>101.4</v>
      </c>
    </row>
    <row r="6" spans="1:5" ht="17.25" thickBot="1" x14ac:dyDescent="0.35">
      <c r="B6" s="490" t="s">
        <v>302</v>
      </c>
      <c r="C6" s="491"/>
      <c r="D6" s="491"/>
      <c r="E6" s="492"/>
    </row>
    <row r="7" spans="1:5" ht="17.25" thickBot="1" x14ac:dyDescent="0.35">
      <c r="B7" s="48" t="s">
        <v>1169</v>
      </c>
      <c r="C7" s="162">
        <v>13.9</v>
      </c>
      <c r="D7" s="162">
        <v>0.5</v>
      </c>
      <c r="E7" s="162">
        <v>123</v>
      </c>
    </row>
    <row r="8" spans="1:5" ht="17.25" thickBot="1" x14ac:dyDescent="0.35">
      <c r="B8" s="48" t="s">
        <v>1170</v>
      </c>
      <c r="C8" s="162">
        <v>147.5</v>
      </c>
      <c r="D8" s="162">
        <v>5.7</v>
      </c>
      <c r="E8" s="162">
        <v>96.4</v>
      </c>
    </row>
    <row r="9" spans="1:5" ht="17.25" thickBot="1" x14ac:dyDescent="0.35">
      <c r="B9" s="48" t="s">
        <v>1171</v>
      </c>
      <c r="C9" s="162">
        <v>286.7</v>
      </c>
      <c r="D9" s="162">
        <v>11.2</v>
      </c>
      <c r="E9" s="162">
        <v>98.8</v>
      </c>
    </row>
    <row r="10" spans="1:5" ht="17.25" thickBot="1" x14ac:dyDescent="0.35">
      <c r="B10" s="48" t="s">
        <v>1172</v>
      </c>
      <c r="C10" s="162">
        <v>326.10000000000002</v>
      </c>
      <c r="D10" s="162">
        <v>12.7</v>
      </c>
      <c r="E10" s="162">
        <v>100.4</v>
      </c>
    </row>
    <row r="11" spans="1:5" ht="17.25" thickBot="1" x14ac:dyDescent="0.35">
      <c r="B11" s="48" t="s">
        <v>1173</v>
      </c>
      <c r="C11" s="162">
        <v>362</v>
      </c>
      <c r="D11" s="162">
        <v>14.1</v>
      </c>
      <c r="E11" s="162">
        <v>98.4</v>
      </c>
    </row>
    <row r="12" spans="1:5" ht="17.25" thickBot="1" x14ac:dyDescent="0.35">
      <c r="B12" s="48" t="s">
        <v>1174</v>
      </c>
      <c r="C12" s="162">
        <v>384.3</v>
      </c>
      <c r="D12" s="162">
        <v>15</v>
      </c>
      <c r="E12" s="162">
        <v>103.6</v>
      </c>
    </row>
    <row r="13" spans="1:5" ht="17.25" thickBot="1" x14ac:dyDescent="0.35">
      <c r="B13" s="48" t="s">
        <v>1175</v>
      </c>
      <c r="C13" s="162">
        <v>320.89999999999998</v>
      </c>
      <c r="D13" s="162">
        <v>12.5</v>
      </c>
      <c r="E13" s="162">
        <v>106</v>
      </c>
    </row>
    <row r="14" spans="1:5" ht="17.25" thickBot="1" x14ac:dyDescent="0.35">
      <c r="B14" s="48" t="s">
        <v>1176</v>
      </c>
      <c r="C14" s="162">
        <v>298.5</v>
      </c>
      <c r="D14" s="162">
        <v>11.6</v>
      </c>
      <c r="E14" s="162">
        <v>101.7</v>
      </c>
    </row>
    <row r="15" spans="1:5" ht="17.25" thickBot="1" x14ac:dyDescent="0.35">
      <c r="B15" s="48" t="s">
        <v>1177</v>
      </c>
      <c r="C15" s="162">
        <v>274.39999999999998</v>
      </c>
      <c r="D15" s="162">
        <v>10.7</v>
      </c>
      <c r="E15" s="162">
        <v>100.5</v>
      </c>
    </row>
    <row r="16" spans="1:5" ht="17.25" thickBot="1" x14ac:dyDescent="0.35">
      <c r="B16" s="48" t="s">
        <v>1178</v>
      </c>
      <c r="C16" s="162">
        <v>119.1</v>
      </c>
      <c r="D16" s="162">
        <v>4.5999999999999996</v>
      </c>
      <c r="E16" s="162">
        <v>103.3</v>
      </c>
    </row>
    <row r="17" spans="2:6" ht="17.25" thickBot="1" x14ac:dyDescent="0.35">
      <c r="B17" s="48" t="s">
        <v>303</v>
      </c>
      <c r="C17" s="162">
        <v>33.4</v>
      </c>
      <c r="D17" s="162">
        <v>1.3</v>
      </c>
      <c r="E17" s="162">
        <v>116.8</v>
      </c>
    </row>
    <row r="18" spans="2:6" x14ac:dyDescent="0.3">
      <c r="B18" s="12" t="s">
        <v>31</v>
      </c>
    </row>
    <row r="19" spans="2:6" x14ac:dyDescent="0.3">
      <c r="F19" s="153"/>
    </row>
    <row r="20" spans="2:6" ht="17.25" thickBot="1" x14ac:dyDescent="0.35">
      <c r="B20" s="8" t="s">
        <v>1180</v>
      </c>
      <c r="F20" s="153"/>
    </row>
    <row r="21" spans="2:6" x14ac:dyDescent="0.3">
      <c r="B21" s="488" t="s">
        <v>43</v>
      </c>
      <c r="C21" s="155" t="s">
        <v>296</v>
      </c>
      <c r="D21" s="155" t="s">
        <v>298</v>
      </c>
      <c r="E21" s="155" t="s">
        <v>300</v>
      </c>
      <c r="F21" s="153"/>
    </row>
    <row r="22" spans="2:6" ht="17.25" thickBot="1" x14ac:dyDescent="0.35">
      <c r="B22" s="489"/>
      <c r="C22" s="156" t="s">
        <v>297</v>
      </c>
      <c r="D22" s="156" t="s">
        <v>304</v>
      </c>
      <c r="E22" s="156" t="s">
        <v>976</v>
      </c>
      <c r="F22" s="153"/>
    </row>
    <row r="23" spans="2:6" ht="17.25" thickBot="1" x14ac:dyDescent="0.35">
      <c r="B23" s="160" t="s">
        <v>17</v>
      </c>
      <c r="C23" s="289">
        <v>2566.6999999999998</v>
      </c>
      <c r="D23" s="161">
        <v>100</v>
      </c>
      <c r="E23" s="161">
        <v>101.4</v>
      </c>
    </row>
    <row r="24" spans="2:6" ht="17.25" thickBot="1" x14ac:dyDescent="0.35">
      <c r="B24" s="490" t="s">
        <v>305</v>
      </c>
      <c r="C24" s="491"/>
      <c r="D24" s="491"/>
      <c r="E24" s="492"/>
    </row>
    <row r="25" spans="2:6" ht="17.25" thickBot="1" x14ac:dyDescent="0.35">
      <c r="B25" s="48" t="s">
        <v>306</v>
      </c>
      <c r="C25" s="162">
        <v>107.8</v>
      </c>
      <c r="D25" s="162">
        <v>4.2</v>
      </c>
      <c r="E25" s="162">
        <v>92.1</v>
      </c>
      <c r="F25" s="14"/>
    </row>
    <row r="26" spans="2:6" ht="33.75" thickBot="1" x14ac:dyDescent="0.35">
      <c r="B26" s="48" t="s">
        <v>307</v>
      </c>
      <c r="C26" s="162">
        <v>638.4</v>
      </c>
      <c r="D26" s="162">
        <v>24.9</v>
      </c>
      <c r="E26" s="162">
        <v>96.4</v>
      </c>
      <c r="F26" s="14"/>
    </row>
    <row r="27" spans="2:6" ht="33.75" thickBot="1" x14ac:dyDescent="0.35">
      <c r="B27" s="48" t="s">
        <v>308</v>
      </c>
      <c r="C27" s="162">
        <v>174.6</v>
      </c>
      <c r="D27" s="162">
        <v>6.8</v>
      </c>
      <c r="E27" s="162">
        <v>104.3</v>
      </c>
    </row>
    <row r="28" spans="2:6" ht="33.75" thickBot="1" x14ac:dyDescent="0.35">
      <c r="B28" s="48" t="s">
        <v>309</v>
      </c>
      <c r="C28" s="162">
        <v>108.4</v>
      </c>
      <c r="D28" s="162">
        <v>4.2</v>
      </c>
      <c r="E28" s="162">
        <v>103.3</v>
      </c>
      <c r="F28" s="154"/>
    </row>
    <row r="29" spans="2:6" ht="33.75" thickBot="1" x14ac:dyDescent="0.35">
      <c r="B29" s="48" t="s">
        <v>310</v>
      </c>
      <c r="C29" s="162">
        <v>852</v>
      </c>
      <c r="D29" s="162">
        <v>33.200000000000003</v>
      </c>
      <c r="E29" s="162">
        <v>102</v>
      </c>
    </row>
    <row r="30" spans="2:6" ht="17.25" thickBot="1" x14ac:dyDescent="0.35">
      <c r="B30" s="48" t="s">
        <v>311</v>
      </c>
      <c r="C30" s="162">
        <v>23.9</v>
      </c>
      <c r="D30" s="162">
        <v>0.9</v>
      </c>
      <c r="E30" s="162">
        <v>111.2</v>
      </c>
    </row>
    <row r="31" spans="2:6" ht="17.25" thickBot="1" x14ac:dyDescent="0.35">
      <c r="B31" s="48" t="s">
        <v>312</v>
      </c>
      <c r="C31" s="162">
        <v>661.1</v>
      </c>
      <c r="D31" s="162">
        <v>25.8</v>
      </c>
      <c r="E31" s="162">
        <v>106.3</v>
      </c>
    </row>
    <row r="32" spans="2:6" ht="17.25" thickBot="1" x14ac:dyDescent="0.35">
      <c r="B32" s="48" t="s">
        <v>1061</v>
      </c>
      <c r="C32" s="162">
        <v>0.2</v>
      </c>
      <c r="D32" s="162">
        <v>0</v>
      </c>
      <c r="E32" s="162">
        <v>200</v>
      </c>
    </row>
    <row r="33" spans="2:5" x14ac:dyDescent="0.3">
      <c r="B33" s="12" t="s">
        <v>31</v>
      </c>
    </row>
    <row r="35" spans="2:5" ht="17.25" thickBot="1" x14ac:dyDescent="0.35">
      <c r="B35" s="8" t="s">
        <v>1181</v>
      </c>
    </row>
    <row r="36" spans="2:5" x14ac:dyDescent="0.3">
      <c r="B36" s="488" t="s">
        <v>270</v>
      </c>
      <c r="C36" s="155" t="s">
        <v>296</v>
      </c>
      <c r="D36" s="155" t="s">
        <v>298</v>
      </c>
      <c r="E36" s="155" t="s">
        <v>300</v>
      </c>
    </row>
    <row r="37" spans="2:5" ht="17.25" thickBot="1" x14ac:dyDescent="0.35">
      <c r="B37" s="489"/>
      <c r="C37" s="156" t="s">
        <v>297</v>
      </c>
      <c r="D37" s="156" t="s">
        <v>304</v>
      </c>
      <c r="E37" s="156" t="s">
        <v>976</v>
      </c>
    </row>
    <row r="38" spans="2:5" ht="17.25" thickBot="1" x14ac:dyDescent="0.35">
      <c r="B38" s="157" t="s">
        <v>276</v>
      </c>
      <c r="C38" s="161" t="s">
        <v>1182</v>
      </c>
      <c r="D38" s="161">
        <v>100</v>
      </c>
      <c r="E38" s="161">
        <v>101.4</v>
      </c>
    </row>
    <row r="39" spans="2:5" ht="17.25" thickBot="1" x14ac:dyDescent="0.35">
      <c r="B39" s="47" t="s">
        <v>313</v>
      </c>
      <c r="C39" s="162"/>
      <c r="D39" s="162"/>
      <c r="E39" s="162"/>
    </row>
    <row r="40" spans="2:5" ht="17.25" thickBot="1" x14ac:dyDescent="0.35">
      <c r="B40" s="47" t="s">
        <v>277</v>
      </c>
      <c r="C40" s="162">
        <v>344.2</v>
      </c>
      <c r="D40" s="162">
        <v>13.4</v>
      </c>
      <c r="E40" s="162">
        <v>102.1</v>
      </c>
    </row>
    <row r="41" spans="2:5" ht="17.25" thickBot="1" x14ac:dyDescent="0.35">
      <c r="B41" s="47" t="s">
        <v>278</v>
      </c>
      <c r="C41" s="162">
        <v>274.3</v>
      </c>
      <c r="D41" s="162">
        <v>10.7</v>
      </c>
      <c r="E41" s="162">
        <v>97.4</v>
      </c>
    </row>
    <row r="42" spans="2:5" ht="17.25" thickBot="1" x14ac:dyDescent="0.35">
      <c r="B42" s="47" t="s">
        <v>279</v>
      </c>
      <c r="C42" s="162">
        <v>292</v>
      </c>
      <c r="D42" s="162">
        <v>11.4</v>
      </c>
      <c r="E42" s="162">
        <v>101.2</v>
      </c>
    </row>
    <row r="43" spans="2:5" ht="17.25" thickBot="1" x14ac:dyDescent="0.35">
      <c r="B43" s="47" t="s">
        <v>280</v>
      </c>
      <c r="C43" s="162">
        <v>327.5</v>
      </c>
      <c r="D43" s="162">
        <v>12.8</v>
      </c>
      <c r="E43" s="162">
        <v>100.5</v>
      </c>
    </row>
    <row r="44" spans="2:5" ht="17.25" thickBot="1" x14ac:dyDescent="0.35">
      <c r="B44" s="47" t="s">
        <v>281</v>
      </c>
      <c r="C44" s="162">
        <v>325.60000000000002</v>
      </c>
      <c r="D44" s="162">
        <v>12.7</v>
      </c>
      <c r="E44" s="162">
        <v>101.7</v>
      </c>
    </row>
    <row r="45" spans="2:5" ht="17.25" thickBot="1" x14ac:dyDescent="0.35">
      <c r="B45" s="47" t="s">
        <v>282</v>
      </c>
      <c r="C45" s="162">
        <v>301.10000000000002</v>
      </c>
      <c r="D45" s="162">
        <v>11.7</v>
      </c>
      <c r="E45" s="162">
        <v>101.7</v>
      </c>
    </row>
    <row r="46" spans="2:5" ht="17.25" thickBot="1" x14ac:dyDescent="0.35">
      <c r="B46" s="47" t="s">
        <v>283</v>
      </c>
      <c r="C46" s="162">
        <v>358.4</v>
      </c>
      <c r="D46" s="162">
        <v>14</v>
      </c>
      <c r="E46" s="162">
        <v>102.6</v>
      </c>
    </row>
    <row r="47" spans="2:5" ht="17.25" thickBot="1" x14ac:dyDescent="0.35">
      <c r="B47" s="47" t="s">
        <v>284</v>
      </c>
      <c r="C47" s="162">
        <v>343.8</v>
      </c>
      <c r="D47" s="162">
        <v>13.4</v>
      </c>
      <c r="E47" s="162">
        <v>103.5</v>
      </c>
    </row>
    <row r="48" spans="2:5" x14ac:dyDescent="0.3">
      <c r="B48" s="3" t="s">
        <v>31</v>
      </c>
    </row>
    <row r="50" spans="2:7" ht="17.25" thickBot="1" x14ac:dyDescent="0.35">
      <c r="B50" s="8" t="s">
        <v>1183</v>
      </c>
    </row>
    <row r="51" spans="2:7" x14ac:dyDescent="0.3">
      <c r="B51" s="493" t="s">
        <v>270</v>
      </c>
      <c r="C51" s="155" t="s">
        <v>314</v>
      </c>
      <c r="D51" s="488" t="s">
        <v>1059</v>
      </c>
      <c r="E51" s="155" t="s">
        <v>298</v>
      </c>
      <c r="F51" s="488" t="s">
        <v>315</v>
      </c>
      <c r="G51" s="143"/>
    </row>
    <row r="52" spans="2:7" ht="33.75" customHeight="1" thickBot="1" x14ac:dyDescent="0.35">
      <c r="B52" s="494"/>
      <c r="C52" s="156" t="s">
        <v>297</v>
      </c>
      <c r="D52" s="489"/>
      <c r="E52" s="156" t="s">
        <v>299</v>
      </c>
      <c r="F52" s="489"/>
      <c r="G52" s="143"/>
    </row>
    <row r="53" spans="2:7" ht="17.25" thickBot="1" x14ac:dyDescent="0.35">
      <c r="B53" s="165" t="s">
        <v>276</v>
      </c>
      <c r="C53" s="166">
        <v>139.6</v>
      </c>
      <c r="D53" s="166">
        <v>93.5</v>
      </c>
      <c r="E53" s="166">
        <v>100</v>
      </c>
      <c r="F53" s="166">
        <v>5.4</v>
      </c>
      <c r="G53" s="143"/>
    </row>
    <row r="54" spans="2:7" ht="17.25" thickBot="1" x14ac:dyDescent="0.35">
      <c r="B54" s="167" t="s">
        <v>313</v>
      </c>
      <c r="C54" s="168"/>
      <c r="D54" s="168"/>
      <c r="E54" s="168"/>
      <c r="F54" s="168"/>
      <c r="G54" s="143"/>
    </row>
    <row r="55" spans="2:7" ht="17.25" thickBot="1" x14ac:dyDescent="0.35">
      <c r="B55" s="167" t="s">
        <v>277</v>
      </c>
      <c r="C55" s="168">
        <v>6.6</v>
      </c>
      <c r="D55" s="168">
        <v>81.5</v>
      </c>
      <c r="E55" s="168">
        <v>4.7</v>
      </c>
      <c r="F55" s="168">
        <v>1.9</v>
      </c>
      <c r="G55" s="143"/>
    </row>
    <row r="56" spans="2:7" ht="17.25" thickBot="1" x14ac:dyDescent="0.35">
      <c r="B56" s="167" t="s">
        <v>278</v>
      </c>
      <c r="C56" s="168">
        <v>7.9</v>
      </c>
      <c r="D56" s="168">
        <v>91.9</v>
      </c>
      <c r="E56" s="168">
        <v>5.6</v>
      </c>
      <c r="F56" s="168">
        <v>2.9</v>
      </c>
      <c r="G56" s="143"/>
    </row>
    <row r="57" spans="2:7" ht="17.25" thickBot="1" x14ac:dyDescent="0.35">
      <c r="B57" s="167" t="s">
        <v>279</v>
      </c>
      <c r="C57" s="168">
        <v>8.6</v>
      </c>
      <c r="D57" s="168">
        <v>74.099999999999994</v>
      </c>
      <c r="E57" s="168">
        <v>6.1</v>
      </c>
      <c r="F57" s="168">
        <v>2.9</v>
      </c>
      <c r="G57" s="143"/>
    </row>
    <row r="58" spans="2:7" ht="17.25" thickBot="1" x14ac:dyDescent="0.35">
      <c r="B58" s="167" t="s">
        <v>280</v>
      </c>
      <c r="C58" s="168">
        <v>22</v>
      </c>
      <c r="D58" s="168">
        <v>105.3</v>
      </c>
      <c r="E58" s="168">
        <v>15.8</v>
      </c>
      <c r="F58" s="168">
        <v>6.7</v>
      </c>
      <c r="G58" s="143"/>
    </row>
    <row r="59" spans="2:7" ht="17.25" thickBot="1" x14ac:dyDescent="0.35">
      <c r="B59" s="167" t="s">
        <v>281</v>
      </c>
      <c r="C59" s="168">
        <v>25.8</v>
      </c>
      <c r="D59" s="168">
        <v>113.2</v>
      </c>
      <c r="E59" s="168">
        <v>18.5</v>
      </c>
      <c r="F59" s="168">
        <v>7.9</v>
      </c>
      <c r="G59" s="143"/>
    </row>
    <row r="60" spans="2:7" ht="17.25" thickBot="1" x14ac:dyDescent="0.35">
      <c r="B60" s="167" t="s">
        <v>282</v>
      </c>
      <c r="C60" s="168">
        <v>19.399999999999999</v>
      </c>
      <c r="D60" s="168">
        <v>110.2</v>
      </c>
      <c r="E60" s="168">
        <v>13.9</v>
      </c>
      <c r="F60" s="168">
        <v>6.4</v>
      </c>
      <c r="G60" s="143"/>
    </row>
    <row r="61" spans="2:7" ht="17.25" thickBot="1" x14ac:dyDescent="0.35">
      <c r="B61" s="167" t="s">
        <v>283</v>
      </c>
      <c r="C61" s="168">
        <v>28.8</v>
      </c>
      <c r="D61" s="168">
        <v>75.400000000000006</v>
      </c>
      <c r="E61" s="168">
        <v>20.6</v>
      </c>
      <c r="F61" s="168">
        <v>8</v>
      </c>
      <c r="G61" s="143"/>
    </row>
    <row r="62" spans="2:7" ht="17.25" thickBot="1" x14ac:dyDescent="0.35">
      <c r="B62" s="167" t="s">
        <v>284</v>
      </c>
      <c r="C62" s="168">
        <v>20.6</v>
      </c>
      <c r="D62" s="168">
        <v>94.9</v>
      </c>
      <c r="E62" s="168">
        <v>14.8</v>
      </c>
      <c r="F62" s="168">
        <v>6</v>
      </c>
      <c r="G62" s="143"/>
    </row>
    <row r="63" spans="2:7" x14ac:dyDescent="0.3">
      <c r="B63" s="12" t="s">
        <v>31</v>
      </c>
    </row>
    <row r="65" spans="2:8" ht="17.25" thickBot="1" x14ac:dyDescent="0.35">
      <c r="B65" s="8" t="s">
        <v>1184</v>
      </c>
    </row>
    <row r="66" spans="2:8" ht="17.25" thickBot="1" x14ac:dyDescent="0.35">
      <c r="B66" s="493" t="s">
        <v>270</v>
      </c>
      <c r="C66" s="495" t="s">
        <v>316</v>
      </c>
      <c r="D66" s="496"/>
      <c r="E66" s="173" t="s">
        <v>1063</v>
      </c>
    </row>
    <row r="67" spans="2:8" ht="17.25" thickBot="1" x14ac:dyDescent="0.35">
      <c r="B67" s="494"/>
      <c r="C67" s="45" t="s">
        <v>318</v>
      </c>
      <c r="D67" s="45" t="s">
        <v>1062</v>
      </c>
      <c r="E67" s="45" t="s">
        <v>317</v>
      </c>
    </row>
    <row r="68" spans="2:8" ht="17.25" thickBot="1" x14ac:dyDescent="0.35">
      <c r="B68" s="46" t="s">
        <v>276</v>
      </c>
      <c r="C68" s="166">
        <v>71.7</v>
      </c>
      <c r="D68" s="166">
        <v>72.400000000000006</v>
      </c>
      <c r="E68" s="166">
        <v>1.3</v>
      </c>
    </row>
    <row r="69" spans="2:8" ht="17.25" thickBot="1" x14ac:dyDescent="0.35">
      <c r="B69" s="7" t="s">
        <v>277</v>
      </c>
      <c r="C69" s="168">
        <v>79.2</v>
      </c>
      <c r="D69" s="168">
        <v>79.900000000000006</v>
      </c>
      <c r="E69" s="168">
        <v>0.7</v>
      </c>
    </row>
    <row r="70" spans="2:8" ht="17.25" thickBot="1" x14ac:dyDescent="0.35">
      <c r="B70" s="7" t="s">
        <v>278</v>
      </c>
      <c r="C70" s="168">
        <v>74.599999999999994</v>
      </c>
      <c r="D70" s="168">
        <v>73.2</v>
      </c>
      <c r="E70" s="168">
        <v>-1.4</v>
      </c>
    </row>
    <row r="71" spans="2:8" ht="17.25" thickBot="1" x14ac:dyDescent="0.35">
      <c r="B71" s="7" t="s">
        <v>279</v>
      </c>
      <c r="C71" s="168">
        <v>73.900000000000006</v>
      </c>
      <c r="D71" s="168">
        <v>75.599999999999994</v>
      </c>
      <c r="E71" s="168">
        <v>1.7</v>
      </c>
    </row>
    <row r="72" spans="2:8" ht="17.25" thickBot="1" x14ac:dyDescent="0.35">
      <c r="B72" s="7" t="s">
        <v>280</v>
      </c>
      <c r="C72" s="168">
        <v>71.900000000000006</v>
      </c>
      <c r="D72" s="168">
        <v>72.900000000000006</v>
      </c>
      <c r="E72" s="168">
        <v>1</v>
      </c>
    </row>
    <row r="73" spans="2:8" ht="17.25" thickBot="1" x14ac:dyDescent="0.35">
      <c r="B73" s="7" t="s">
        <v>281</v>
      </c>
      <c r="C73" s="168">
        <v>70.900000000000006</v>
      </c>
      <c r="D73" s="168">
        <v>72.400000000000006</v>
      </c>
      <c r="E73" s="168">
        <v>1.5</v>
      </c>
    </row>
    <row r="74" spans="2:8" ht="17.25" thickBot="1" x14ac:dyDescent="0.35">
      <c r="B74" s="7" t="s">
        <v>282</v>
      </c>
      <c r="C74" s="168">
        <v>69.2</v>
      </c>
      <c r="D74" s="168">
        <v>71.3</v>
      </c>
      <c r="E74" s="168">
        <v>2.1</v>
      </c>
    </row>
    <row r="75" spans="2:8" ht="17.25" thickBot="1" x14ac:dyDescent="0.35">
      <c r="B75" s="7" t="s">
        <v>283</v>
      </c>
      <c r="C75" s="168">
        <v>67</v>
      </c>
      <c r="D75" s="168">
        <v>68.8</v>
      </c>
      <c r="E75" s="168">
        <v>1.8</v>
      </c>
    </row>
    <row r="76" spans="2:8" ht="17.25" thickBot="1" x14ac:dyDescent="0.35">
      <c r="B76" s="7" t="s">
        <v>284</v>
      </c>
      <c r="C76" s="168">
        <v>65.099999999999994</v>
      </c>
      <c r="D76" s="168">
        <v>67.5</v>
      </c>
      <c r="E76" s="168">
        <v>2.4</v>
      </c>
    </row>
    <row r="77" spans="2:8" x14ac:dyDescent="0.3">
      <c r="B77" s="12" t="s">
        <v>31</v>
      </c>
    </row>
    <row r="79" spans="2:8" x14ac:dyDescent="0.3">
      <c r="B79" s="8" t="s">
        <v>1162</v>
      </c>
    </row>
    <row r="80" spans="2:8" x14ac:dyDescent="0.3">
      <c r="B80" s="487" t="s">
        <v>319</v>
      </c>
      <c r="C80" s="487">
        <v>2017</v>
      </c>
      <c r="D80" s="487"/>
      <c r="E80" s="487"/>
      <c r="F80" s="487">
        <v>2018</v>
      </c>
      <c r="G80" s="487"/>
      <c r="H80" s="487"/>
    </row>
    <row r="81" spans="2:8" ht="49.5" x14ac:dyDescent="0.3">
      <c r="B81" s="487"/>
      <c r="C81" s="150" t="s">
        <v>320</v>
      </c>
      <c r="D81" s="150" t="s">
        <v>116</v>
      </c>
      <c r="E81" s="150" t="s">
        <v>321</v>
      </c>
      <c r="F81" s="150" t="s">
        <v>320</v>
      </c>
      <c r="G81" s="150" t="s">
        <v>878</v>
      </c>
      <c r="H81" s="150" t="s">
        <v>321</v>
      </c>
    </row>
    <row r="82" spans="2:8" x14ac:dyDescent="0.3">
      <c r="B82" s="64" t="s">
        <v>322</v>
      </c>
      <c r="C82" s="387">
        <v>369074</v>
      </c>
      <c r="D82" s="388">
        <v>104.3</v>
      </c>
      <c r="E82" s="388">
        <v>15.7</v>
      </c>
      <c r="F82" s="387">
        <v>384984</v>
      </c>
      <c r="G82" s="388">
        <v>104.3</v>
      </c>
      <c r="H82" s="388">
        <v>16.100000000000001</v>
      </c>
    </row>
    <row r="83" spans="2:8" x14ac:dyDescent="0.3">
      <c r="B83" s="64" t="s">
        <v>323</v>
      </c>
      <c r="C83" s="387">
        <v>232904</v>
      </c>
      <c r="D83" s="388">
        <v>101.3</v>
      </c>
      <c r="E83" s="388">
        <v>9.9</v>
      </c>
      <c r="F83" s="387">
        <v>236509</v>
      </c>
      <c r="G83" s="388">
        <v>101.5</v>
      </c>
      <c r="H83" s="388">
        <v>9.9</v>
      </c>
    </row>
    <row r="84" spans="2:8" x14ac:dyDescent="0.3">
      <c r="B84" s="64" t="s">
        <v>324</v>
      </c>
      <c r="C84" s="387">
        <v>400568</v>
      </c>
      <c r="D84" s="388">
        <v>101.3</v>
      </c>
      <c r="E84" s="388">
        <v>17.100000000000001</v>
      </c>
      <c r="F84" s="387">
        <v>403445</v>
      </c>
      <c r="G84" s="388">
        <v>100.7</v>
      </c>
      <c r="H84" s="388">
        <v>16.899999999999999</v>
      </c>
    </row>
    <row r="85" spans="2:8" x14ac:dyDescent="0.3">
      <c r="B85" s="64" t="s">
        <v>325</v>
      </c>
      <c r="C85" s="387">
        <v>155288</v>
      </c>
      <c r="D85" s="388">
        <v>108.5</v>
      </c>
      <c r="E85" s="388">
        <v>6.6</v>
      </c>
      <c r="F85" s="387">
        <v>160305</v>
      </c>
      <c r="G85" s="388">
        <v>103.2</v>
      </c>
      <c r="H85" s="388">
        <v>6.7</v>
      </c>
    </row>
    <row r="86" spans="2:8" x14ac:dyDescent="0.3">
      <c r="B86" s="64" t="s">
        <v>326</v>
      </c>
      <c r="C86" s="387">
        <v>149618</v>
      </c>
      <c r="D86" s="388">
        <v>95.8</v>
      </c>
      <c r="E86" s="388">
        <v>6.4</v>
      </c>
      <c r="F86" s="387">
        <v>152499</v>
      </c>
      <c r="G86" s="388">
        <v>101.9</v>
      </c>
      <c r="H86" s="388">
        <v>6.4</v>
      </c>
    </row>
    <row r="87" spans="2:8" x14ac:dyDescent="0.3">
      <c r="B87" s="64" t="s">
        <v>327</v>
      </c>
      <c r="C87" s="387">
        <v>404978</v>
      </c>
      <c r="D87" s="388">
        <v>102.6</v>
      </c>
      <c r="E87" s="388">
        <v>17.2</v>
      </c>
      <c r="F87" s="387">
        <v>417315</v>
      </c>
      <c r="G87" s="388">
        <v>103</v>
      </c>
      <c r="H87" s="388">
        <v>17.399999999999999</v>
      </c>
    </row>
    <row r="88" spans="2:8" x14ac:dyDescent="0.3">
      <c r="B88" s="64" t="s">
        <v>328</v>
      </c>
      <c r="C88" s="387">
        <v>636500</v>
      </c>
      <c r="D88" s="388">
        <v>100.4</v>
      </c>
      <c r="E88" s="388">
        <v>27.1</v>
      </c>
      <c r="F88" s="387">
        <v>637750</v>
      </c>
      <c r="G88" s="388">
        <v>100.2</v>
      </c>
      <c r="H88" s="388">
        <v>26.6</v>
      </c>
    </row>
    <row r="89" spans="2:8" x14ac:dyDescent="0.3">
      <c r="B89" s="63" t="s">
        <v>17</v>
      </c>
      <c r="C89" s="389">
        <v>2348930</v>
      </c>
      <c r="D89" s="390">
        <v>101.8</v>
      </c>
      <c r="E89" s="390">
        <v>100</v>
      </c>
      <c r="F89" s="389">
        <v>2392806</v>
      </c>
      <c r="G89" s="390">
        <v>101.9</v>
      </c>
      <c r="H89" s="390">
        <v>100</v>
      </c>
    </row>
    <row r="90" spans="2:8" x14ac:dyDescent="0.3">
      <c r="B90" s="134" t="s">
        <v>1064</v>
      </c>
    </row>
    <row r="91" spans="2:8" x14ac:dyDescent="0.3">
      <c r="B91" s="136" t="s">
        <v>329</v>
      </c>
    </row>
  </sheetData>
  <mergeCells count="13">
    <mergeCell ref="B80:B81"/>
    <mergeCell ref="C80:E80"/>
    <mergeCell ref="F80:H80"/>
    <mergeCell ref="B3:B4"/>
    <mergeCell ref="B6:E6"/>
    <mergeCell ref="F51:F52"/>
    <mergeCell ref="B66:B67"/>
    <mergeCell ref="C66:D66"/>
    <mergeCell ref="B21:B22"/>
    <mergeCell ref="B24:E24"/>
    <mergeCell ref="B36:B37"/>
    <mergeCell ref="B51:B52"/>
    <mergeCell ref="D51:D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2:M57"/>
  <sheetViews>
    <sheetView zoomScale="80" zoomScaleNormal="80" workbookViewId="0"/>
  </sheetViews>
  <sheetFormatPr defaultRowHeight="16.5" x14ac:dyDescent="0.3"/>
  <cols>
    <col min="1" max="1" width="8.42578125" style="153" customWidth="1"/>
    <col min="2" max="2" width="26.42578125" style="1" customWidth="1"/>
    <col min="3" max="3" width="15.140625" style="1" customWidth="1"/>
    <col min="4" max="4" width="19.7109375" style="1" customWidth="1"/>
    <col min="5" max="5" width="12.85546875" style="1" customWidth="1"/>
    <col min="6" max="6" width="13.85546875" style="1" customWidth="1"/>
    <col min="7" max="7" width="10.7109375" style="1" customWidth="1"/>
    <col min="8" max="8" width="6.85546875" style="1" customWidth="1"/>
    <col min="9" max="9" width="9.140625" style="1"/>
    <col min="10" max="10" width="33.42578125" style="1" customWidth="1"/>
    <col min="11" max="11" width="13.28515625" style="1" customWidth="1"/>
    <col min="12" max="12" width="18" style="1" customWidth="1"/>
    <col min="13" max="13" width="20.7109375" style="1" customWidth="1"/>
    <col min="14" max="16384" width="9.140625" style="1"/>
  </cols>
  <sheetData>
    <row r="2" spans="2:13" x14ac:dyDescent="0.3">
      <c r="B2" s="8" t="s">
        <v>1160</v>
      </c>
    </row>
    <row r="4" spans="2:13" ht="33" x14ac:dyDescent="0.3">
      <c r="J4" s="391" t="s">
        <v>1100</v>
      </c>
      <c r="K4" s="355" t="s">
        <v>1101</v>
      </c>
      <c r="L4" s="355" t="s">
        <v>330</v>
      </c>
      <c r="M4" s="355" t="s">
        <v>1065</v>
      </c>
    </row>
    <row r="5" spans="2:13" x14ac:dyDescent="0.3">
      <c r="J5" s="4" t="s">
        <v>1068</v>
      </c>
      <c r="K5" s="4" t="s">
        <v>1069</v>
      </c>
      <c r="L5" s="147">
        <v>523</v>
      </c>
      <c r="M5" s="147">
        <v>1.1000000000000001</v>
      </c>
    </row>
    <row r="6" spans="2:13" x14ac:dyDescent="0.3">
      <c r="J6" s="4" t="s">
        <v>1085</v>
      </c>
      <c r="K6" s="4" t="s">
        <v>1084</v>
      </c>
      <c r="L6" s="392">
        <v>5744</v>
      </c>
      <c r="M6" s="147">
        <v>1.3</v>
      </c>
    </row>
    <row r="7" spans="2:13" x14ac:dyDescent="0.3">
      <c r="J7" s="4" t="s">
        <v>1086</v>
      </c>
      <c r="K7" s="4" t="s">
        <v>1070</v>
      </c>
      <c r="L7" s="392">
        <v>1756</v>
      </c>
      <c r="M7" s="147">
        <v>1.4</v>
      </c>
    </row>
    <row r="8" spans="2:13" x14ac:dyDescent="0.3">
      <c r="J8" s="4" t="s">
        <v>1087</v>
      </c>
      <c r="K8" s="4" t="s">
        <v>1071</v>
      </c>
      <c r="L8" s="392">
        <v>2923</v>
      </c>
      <c r="M8" s="147">
        <v>0.9</v>
      </c>
    </row>
    <row r="9" spans="2:13" x14ac:dyDescent="0.3">
      <c r="J9" s="4" t="s">
        <v>1089</v>
      </c>
      <c r="K9" s="4" t="s">
        <v>1072</v>
      </c>
      <c r="L9" s="392">
        <v>2578</v>
      </c>
      <c r="M9" s="147">
        <v>1.8</v>
      </c>
    </row>
    <row r="10" spans="2:13" x14ac:dyDescent="0.3">
      <c r="J10" s="4" t="s">
        <v>1088</v>
      </c>
      <c r="K10" s="4" t="s">
        <v>1073</v>
      </c>
      <c r="L10" s="392">
        <v>1478</v>
      </c>
      <c r="M10" s="147">
        <v>2</v>
      </c>
    </row>
    <row r="11" spans="2:13" x14ac:dyDescent="0.3">
      <c r="J11" s="4" t="s">
        <v>1090</v>
      </c>
      <c r="K11" s="4" t="s">
        <v>1074</v>
      </c>
      <c r="L11" s="147">
        <v>544</v>
      </c>
      <c r="M11" s="147">
        <v>0.9</v>
      </c>
    </row>
    <row r="12" spans="2:13" x14ac:dyDescent="0.3">
      <c r="J12" s="4" t="s">
        <v>1091</v>
      </c>
      <c r="K12" s="4" t="s">
        <v>1075</v>
      </c>
      <c r="L12" s="147">
        <v>851</v>
      </c>
      <c r="M12" s="147">
        <v>2.5</v>
      </c>
    </row>
    <row r="13" spans="2:13" x14ac:dyDescent="0.3">
      <c r="J13" s="4" t="s">
        <v>1092</v>
      </c>
      <c r="K13" s="4" t="s">
        <v>1076</v>
      </c>
      <c r="L13" s="147">
        <v>59</v>
      </c>
      <c r="M13" s="147">
        <v>0.2</v>
      </c>
    </row>
    <row r="14" spans="2:13" x14ac:dyDescent="0.3">
      <c r="J14" s="4" t="s">
        <v>1093</v>
      </c>
      <c r="K14" s="4" t="s">
        <v>1077</v>
      </c>
      <c r="L14" s="147">
        <v>497</v>
      </c>
      <c r="M14" s="147">
        <v>0.5</v>
      </c>
    </row>
    <row r="15" spans="2:13" x14ac:dyDescent="0.3">
      <c r="J15" s="4" t="s">
        <v>1094</v>
      </c>
      <c r="K15" s="4" t="s">
        <v>1078</v>
      </c>
      <c r="L15" s="147">
        <v>479</v>
      </c>
      <c r="M15" s="147">
        <v>0.5</v>
      </c>
    </row>
    <row r="16" spans="2:13" x14ac:dyDescent="0.3">
      <c r="J16" s="4" t="s">
        <v>1095</v>
      </c>
      <c r="K16" s="4" t="s">
        <v>1079</v>
      </c>
      <c r="L16" s="392">
        <v>6301</v>
      </c>
      <c r="M16" s="147">
        <v>4</v>
      </c>
    </row>
    <row r="17" spans="2:13" x14ac:dyDescent="0.3">
      <c r="J17" s="4" t="s">
        <v>992</v>
      </c>
      <c r="K17" s="4" t="s">
        <v>1080</v>
      </c>
      <c r="L17" s="147">
        <v>212</v>
      </c>
      <c r="M17" s="147">
        <v>0.1</v>
      </c>
    </row>
    <row r="18" spans="2:13" x14ac:dyDescent="0.3">
      <c r="J18" s="4" t="s">
        <v>1096</v>
      </c>
      <c r="K18" s="4" t="s">
        <v>1081</v>
      </c>
      <c r="L18" s="147">
        <v>690</v>
      </c>
      <c r="M18" s="147">
        <v>0.5</v>
      </c>
    </row>
    <row r="19" spans="2:13" x14ac:dyDescent="0.3">
      <c r="J19" s="4" t="s">
        <v>1097</v>
      </c>
      <c r="K19" s="4" t="s">
        <v>1082</v>
      </c>
      <c r="L19" s="147">
        <v>175</v>
      </c>
      <c r="M19" s="147">
        <v>0.6</v>
      </c>
    </row>
    <row r="20" spans="2:13" x14ac:dyDescent="0.3">
      <c r="J20" s="4" t="s">
        <v>1098</v>
      </c>
      <c r="K20" s="4" t="s">
        <v>1083</v>
      </c>
      <c r="L20" s="147">
        <v>280</v>
      </c>
      <c r="M20" s="147">
        <v>1</v>
      </c>
    </row>
    <row r="22" spans="2:13" x14ac:dyDescent="0.3">
      <c r="B22" s="136"/>
    </row>
    <row r="23" spans="2:13" x14ac:dyDescent="0.3">
      <c r="B23" s="136"/>
    </row>
    <row r="24" spans="2:13" x14ac:dyDescent="0.3">
      <c r="B24" s="136"/>
    </row>
    <row r="25" spans="2:13" x14ac:dyDescent="0.3">
      <c r="B25" s="136" t="s">
        <v>1067</v>
      </c>
    </row>
    <row r="26" spans="2:13" x14ac:dyDescent="0.3">
      <c r="B26" s="136" t="s">
        <v>509</v>
      </c>
    </row>
    <row r="27" spans="2:13" x14ac:dyDescent="0.3">
      <c r="B27" s="136" t="s">
        <v>510</v>
      </c>
    </row>
    <row r="28" spans="2:13" x14ac:dyDescent="0.3">
      <c r="B28" s="136" t="s">
        <v>515</v>
      </c>
    </row>
    <row r="29" spans="2:13" x14ac:dyDescent="0.3">
      <c r="B29" s="136" t="s">
        <v>516</v>
      </c>
    </row>
    <row r="30" spans="2:13" x14ac:dyDescent="0.3">
      <c r="B30" s="136" t="s">
        <v>517</v>
      </c>
    </row>
    <row r="31" spans="2:13" x14ac:dyDescent="0.3">
      <c r="B31" s="136" t="s">
        <v>518</v>
      </c>
    </row>
    <row r="32" spans="2:13" x14ac:dyDescent="0.3">
      <c r="B32" s="136" t="s">
        <v>519</v>
      </c>
    </row>
    <row r="33" spans="2:7" x14ac:dyDescent="0.3">
      <c r="B33" s="136" t="s">
        <v>520</v>
      </c>
    </row>
    <row r="34" spans="2:7" x14ac:dyDescent="0.3">
      <c r="B34" s="136" t="s">
        <v>521</v>
      </c>
    </row>
    <row r="35" spans="2:7" x14ac:dyDescent="0.3">
      <c r="B35" s="136" t="s">
        <v>522</v>
      </c>
    </row>
    <row r="36" spans="2:7" x14ac:dyDescent="0.3">
      <c r="B36" s="136" t="s">
        <v>523</v>
      </c>
    </row>
    <row r="37" spans="2:7" x14ac:dyDescent="0.3">
      <c r="B37" s="136" t="s">
        <v>524</v>
      </c>
    </row>
    <row r="38" spans="2:7" x14ac:dyDescent="0.3">
      <c r="B38" s="136" t="s">
        <v>525</v>
      </c>
    </row>
    <row r="39" spans="2:7" x14ac:dyDescent="0.3">
      <c r="B39" s="136" t="s">
        <v>526</v>
      </c>
    </row>
    <row r="40" spans="2:7" x14ac:dyDescent="0.3">
      <c r="B40" s="136" t="s">
        <v>527</v>
      </c>
    </row>
    <row r="41" spans="2:7" x14ac:dyDescent="0.3">
      <c r="B41" s="136" t="s">
        <v>528</v>
      </c>
    </row>
    <row r="42" spans="2:7" x14ac:dyDescent="0.3">
      <c r="B42" s="3" t="s">
        <v>1099</v>
      </c>
    </row>
    <row r="44" spans="2:7" x14ac:dyDescent="0.3">
      <c r="B44" s="8" t="s">
        <v>1161</v>
      </c>
    </row>
    <row r="45" spans="2:7" ht="41.25" customHeight="1" x14ac:dyDescent="0.3">
      <c r="B45" s="497" t="s">
        <v>270</v>
      </c>
      <c r="C45" s="497" t="s">
        <v>330</v>
      </c>
      <c r="D45" s="497"/>
      <c r="E45" s="139" t="s">
        <v>300</v>
      </c>
      <c r="F45" s="487" t="s">
        <v>1065</v>
      </c>
      <c r="G45" s="137"/>
    </row>
    <row r="46" spans="2:7" ht="11.25" customHeight="1" x14ac:dyDescent="0.3">
      <c r="B46" s="497"/>
      <c r="C46" s="139" t="s">
        <v>331</v>
      </c>
      <c r="D46" s="139" t="s">
        <v>332</v>
      </c>
      <c r="E46" s="139" t="s">
        <v>976</v>
      </c>
      <c r="F46" s="487"/>
      <c r="G46" s="137"/>
    </row>
    <row r="47" spans="2:7" x14ac:dyDescent="0.3">
      <c r="B47" s="138" t="s">
        <v>276</v>
      </c>
      <c r="C47" s="393">
        <v>25088</v>
      </c>
      <c r="D47" s="394">
        <v>100</v>
      </c>
      <c r="E47" s="390">
        <v>118.8</v>
      </c>
      <c r="F47" s="390">
        <v>1.2</v>
      </c>
      <c r="G47" s="137"/>
    </row>
    <row r="48" spans="2:7" x14ac:dyDescent="0.3">
      <c r="B48" s="65" t="s">
        <v>313</v>
      </c>
      <c r="C48" s="394" t="s">
        <v>1001</v>
      </c>
      <c r="D48" s="394" t="s">
        <v>1001</v>
      </c>
      <c r="E48" s="390" t="s">
        <v>1001</v>
      </c>
      <c r="F48" s="390"/>
      <c r="G48" s="137"/>
    </row>
    <row r="49" spans="2:7" x14ac:dyDescent="0.3">
      <c r="B49" s="65" t="s">
        <v>277</v>
      </c>
      <c r="C49" s="395">
        <v>9362</v>
      </c>
      <c r="D49" s="396">
        <v>37.299999999999997</v>
      </c>
      <c r="E49" s="388">
        <v>109.9</v>
      </c>
      <c r="F49" s="388">
        <v>2.6</v>
      </c>
      <c r="G49" s="137"/>
    </row>
    <row r="50" spans="2:7" x14ac:dyDescent="0.3">
      <c r="B50" s="65" t="s">
        <v>278</v>
      </c>
      <c r="C50" s="395">
        <v>2490</v>
      </c>
      <c r="D50" s="396">
        <v>9.9</v>
      </c>
      <c r="E50" s="388">
        <v>121</v>
      </c>
      <c r="F50" s="388">
        <v>1.3</v>
      </c>
      <c r="G50" s="137"/>
    </row>
    <row r="51" spans="2:7" x14ac:dyDescent="0.3">
      <c r="B51" s="65" t="s">
        <v>279</v>
      </c>
      <c r="C51" s="395">
        <v>2412</v>
      </c>
      <c r="D51" s="396">
        <v>9.6</v>
      </c>
      <c r="E51" s="388">
        <v>117.5</v>
      </c>
      <c r="F51" s="388">
        <v>0.9</v>
      </c>
      <c r="G51" s="137"/>
    </row>
    <row r="52" spans="2:7" x14ac:dyDescent="0.3">
      <c r="B52" s="65" t="s">
        <v>280</v>
      </c>
      <c r="C52" s="395">
        <v>2083</v>
      </c>
      <c r="D52" s="396">
        <v>8.3000000000000007</v>
      </c>
      <c r="E52" s="388">
        <v>130.1</v>
      </c>
      <c r="F52" s="388">
        <v>1.3</v>
      </c>
      <c r="G52" s="137"/>
    </row>
    <row r="53" spans="2:7" x14ac:dyDescent="0.3">
      <c r="B53" s="65" t="s">
        <v>281</v>
      </c>
      <c r="C53" s="395">
        <v>2383</v>
      </c>
      <c r="D53" s="396">
        <v>9.5</v>
      </c>
      <c r="E53" s="388">
        <v>121.3</v>
      </c>
      <c r="F53" s="388">
        <v>1.1000000000000001</v>
      </c>
      <c r="G53" s="137"/>
    </row>
    <row r="54" spans="2:7" x14ac:dyDescent="0.3">
      <c r="B54" s="65" t="s">
        <v>282</v>
      </c>
      <c r="C54" s="395">
        <v>2359</v>
      </c>
      <c r="D54" s="396">
        <v>9.4</v>
      </c>
      <c r="E54" s="388">
        <v>131.5</v>
      </c>
      <c r="F54" s="388">
        <v>1.2</v>
      </c>
      <c r="G54" s="137"/>
    </row>
    <row r="55" spans="2:7" x14ac:dyDescent="0.3">
      <c r="B55" s="65" t="s">
        <v>283</v>
      </c>
      <c r="C55" s="395">
        <v>2183</v>
      </c>
      <c r="D55" s="396">
        <v>8.6999999999999993</v>
      </c>
      <c r="E55" s="388">
        <v>121.6</v>
      </c>
      <c r="F55" s="388">
        <v>0.7</v>
      </c>
      <c r="G55" s="137"/>
    </row>
    <row r="56" spans="2:7" x14ac:dyDescent="0.3">
      <c r="B56" s="65" t="s">
        <v>284</v>
      </c>
      <c r="C56" s="395">
        <v>1816</v>
      </c>
      <c r="D56" s="396">
        <v>7.2</v>
      </c>
      <c r="E56" s="388">
        <v>135.4</v>
      </c>
      <c r="F56" s="388">
        <v>0.6</v>
      </c>
      <c r="G56" s="137"/>
    </row>
    <row r="57" spans="2:7" x14ac:dyDescent="0.3">
      <c r="B57" s="134" t="s">
        <v>1066</v>
      </c>
    </row>
  </sheetData>
  <mergeCells count="3">
    <mergeCell ref="B45:B46"/>
    <mergeCell ref="C45:D45"/>
    <mergeCell ref="F45:F4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AA28"/>
  <sheetViews>
    <sheetView zoomScale="80" zoomScaleNormal="80" workbookViewId="0">
      <selection activeCell="M4" sqref="M4"/>
    </sheetView>
  </sheetViews>
  <sheetFormatPr defaultRowHeight="16.5" x14ac:dyDescent="0.3"/>
  <cols>
    <col min="1" max="1" width="9.140625" style="340"/>
    <col min="2" max="13" width="9.140625" style="1"/>
    <col min="14" max="14" width="11.28515625" style="1" customWidth="1"/>
    <col min="15" max="15" width="9.140625" style="1"/>
    <col min="16" max="19" width="17" style="1" customWidth="1"/>
    <col min="20" max="16384" width="9.140625" style="1"/>
  </cols>
  <sheetData>
    <row r="1" spans="1:19" x14ac:dyDescent="0.3">
      <c r="A1" s="356"/>
    </row>
    <row r="2" spans="1:19" x14ac:dyDescent="0.3">
      <c r="A2" s="301"/>
      <c r="B2" s="16" t="s">
        <v>1185</v>
      </c>
    </row>
    <row r="3" spans="1:19" s="35" customFormat="1" ht="49.5" x14ac:dyDescent="0.3">
      <c r="A3" s="357"/>
      <c r="O3" s="397" t="s">
        <v>786</v>
      </c>
      <c r="P3" s="397" t="s">
        <v>333</v>
      </c>
      <c r="Q3" s="397" t="s">
        <v>334</v>
      </c>
      <c r="R3" s="397" t="s">
        <v>335</v>
      </c>
      <c r="S3" s="397" t="s">
        <v>336</v>
      </c>
    </row>
    <row r="4" spans="1:19" x14ac:dyDescent="0.3">
      <c r="O4" s="174" t="s">
        <v>337</v>
      </c>
      <c r="P4" s="398">
        <v>395.5</v>
      </c>
      <c r="Q4" s="398">
        <v>434.63766666666669</v>
      </c>
      <c r="R4" s="399">
        <v>14.5</v>
      </c>
      <c r="S4" s="399">
        <v>14.729999999999999</v>
      </c>
    </row>
    <row r="5" spans="1:19" x14ac:dyDescent="0.3">
      <c r="O5" s="174" t="s">
        <v>338</v>
      </c>
      <c r="P5" s="398">
        <v>380</v>
      </c>
      <c r="Q5" s="398">
        <v>418.54700000000003</v>
      </c>
      <c r="R5" s="399">
        <v>14</v>
      </c>
      <c r="S5" s="399">
        <v>14.306666666666667</v>
      </c>
    </row>
    <row r="6" spans="1:19" x14ac:dyDescent="0.3">
      <c r="O6" s="174" t="s">
        <v>339</v>
      </c>
      <c r="P6" s="398">
        <v>382</v>
      </c>
      <c r="Q6" s="398">
        <v>406.5263333333333</v>
      </c>
      <c r="R6" s="399">
        <v>14.1</v>
      </c>
      <c r="S6" s="399">
        <v>13.843333333333334</v>
      </c>
    </row>
    <row r="7" spans="1:19" x14ac:dyDescent="0.3">
      <c r="O7" s="174" t="s">
        <v>340</v>
      </c>
      <c r="P7" s="398">
        <v>386.6</v>
      </c>
      <c r="Q7" s="398">
        <v>400.31400000000002</v>
      </c>
      <c r="R7" s="399">
        <v>14.2</v>
      </c>
      <c r="S7" s="399">
        <v>13.553333333333333</v>
      </c>
    </row>
    <row r="8" spans="1:19" x14ac:dyDescent="0.3">
      <c r="O8" s="174" t="s">
        <v>341</v>
      </c>
      <c r="P8" s="398">
        <v>382.9</v>
      </c>
      <c r="Q8" s="398">
        <v>400.40533333333332</v>
      </c>
      <c r="R8" s="399">
        <v>14.1</v>
      </c>
      <c r="S8" s="399">
        <v>13.46</v>
      </c>
    </row>
    <row r="9" spans="1:19" x14ac:dyDescent="0.3">
      <c r="O9" s="174" t="s">
        <v>342</v>
      </c>
      <c r="P9" s="398">
        <v>356.4</v>
      </c>
      <c r="Q9" s="398">
        <v>386.75766666666669</v>
      </c>
      <c r="R9" s="399">
        <v>13.2</v>
      </c>
      <c r="S9" s="399">
        <v>12.846666666666666</v>
      </c>
    </row>
    <row r="10" spans="1:19" x14ac:dyDescent="0.3">
      <c r="O10" s="174" t="s">
        <v>343</v>
      </c>
      <c r="P10" s="398">
        <v>350.6</v>
      </c>
      <c r="Q10" s="398">
        <v>380.8966666666667</v>
      </c>
      <c r="R10" s="399">
        <v>12.9</v>
      </c>
      <c r="S10" s="399">
        <v>12.556666666666667</v>
      </c>
    </row>
    <row r="11" spans="1:19" x14ac:dyDescent="0.3">
      <c r="O11" s="174" t="s">
        <v>344</v>
      </c>
      <c r="P11" s="398">
        <v>344.8</v>
      </c>
      <c r="Q11" s="398">
        <v>374.58333333333331</v>
      </c>
      <c r="R11" s="399">
        <v>12.6</v>
      </c>
      <c r="S11" s="399">
        <v>12.296666666666667</v>
      </c>
    </row>
    <row r="12" spans="1:19" x14ac:dyDescent="0.3">
      <c r="O12" s="174" t="s">
        <v>345</v>
      </c>
      <c r="P12" s="398">
        <v>339</v>
      </c>
      <c r="Q12" s="398">
        <v>375.16066666666671</v>
      </c>
      <c r="R12" s="399">
        <v>12.4</v>
      </c>
      <c r="S12" s="399">
        <v>12.256666666666668</v>
      </c>
    </row>
    <row r="13" spans="1:19" x14ac:dyDescent="0.3">
      <c r="O13" s="174" t="s">
        <v>346</v>
      </c>
      <c r="P13" s="398">
        <v>305.5</v>
      </c>
      <c r="Q13" s="398">
        <v>355.32100000000003</v>
      </c>
      <c r="R13" s="399">
        <v>11.2</v>
      </c>
      <c r="S13" s="399">
        <v>11.57</v>
      </c>
    </row>
    <row r="14" spans="1:19" x14ac:dyDescent="0.3">
      <c r="O14" s="174" t="s">
        <v>347</v>
      </c>
      <c r="P14" s="398">
        <v>309.8</v>
      </c>
      <c r="Q14" s="398">
        <v>349.30966666666666</v>
      </c>
      <c r="R14" s="399">
        <v>11.3</v>
      </c>
      <c r="S14" s="399">
        <v>11.386666666666668</v>
      </c>
    </row>
    <row r="15" spans="1:19" x14ac:dyDescent="0.3">
      <c r="O15" s="174" t="s">
        <v>348</v>
      </c>
      <c r="P15" s="398">
        <v>302.7</v>
      </c>
      <c r="Q15" s="398">
        <v>338.53633333333329</v>
      </c>
      <c r="R15" s="399">
        <v>11</v>
      </c>
      <c r="S15" s="399">
        <v>10.793333333333335</v>
      </c>
    </row>
    <row r="16" spans="1:19" x14ac:dyDescent="0.3">
      <c r="O16" s="174" t="s">
        <v>349</v>
      </c>
      <c r="P16" s="398">
        <v>284.5</v>
      </c>
      <c r="Q16" s="398">
        <v>324.84633333333335</v>
      </c>
      <c r="R16" s="399">
        <v>10.4</v>
      </c>
      <c r="S16" s="399">
        <v>10.123333333333333</v>
      </c>
    </row>
    <row r="17" spans="1:27" x14ac:dyDescent="0.3">
      <c r="B17" s="3" t="s">
        <v>358</v>
      </c>
      <c r="O17" s="174" t="s">
        <v>350</v>
      </c>
      <c r="P17" s="398">
        <v>264.8</v>
      </c>
      <c r="Q17" s="398">
        <v>303.75799999999998</v>
      </c>
      <c r="R17" s="399">
        <v>9.6</v>
      </c>
      <c r="S17" s="399">
        <v>9.5133333333333336</v>
      </c>
    </row>
    <row r="18" spans="1:27" x14ac:dyDescent="0.3">
      <c r="O18" s="174" t="s">
        <v>352</v>
      </c>
      <c r="P18" s="398">
        <v>262.39999999999998</v>
      </c>
      <c r="Q18" s="398">
        <v>295.48833333333334</v>
      </c>
      <c r="R18" s="399">
        <v>9.5</v>
      </c>
      <c r="S18" s="399">
        <v>9.43</v>
      </c>
    </row>
    <row r="19" spans="1:27" x14ac:dyDescent="0.3">
      <c r="O19" s="174" t="s">
        <v>353</v>
      </c>
      <c r="P19" s="398">
        <v>252.4</v>
      </c>
      <c r="Q19" s="398">
        <v>279.858</v>
      </c>
      <c r="R19" s="399">
        <v>9.1</v>
      </c>
      <c r="S19" s="399">
        <v>8.8733333333333331</v>
      </c>
    </row>
    <row r="20" spans="1:27" x14ac:dyDescent="0.3">
      <c r="O20" s="174" t="s">
        <v>354</v>
      </c>
      <c r="P20" s="398">
        <v>239.7</v>
      </c>
      <c r="Q20" s="398">
        <v>266.2236666666667</v>
      </c>
      <c r="R20" s="399">
        <v>8.6999999999999993</v>
      </c>
      <c r="S20" s="399">
        <v>8.3566666666666674</v>
      </c>
    </row>
    <row r="21" spans="1:27" x14ac:dyDescent="0.3">
      <c r="O21" s="174" t="s">
        <v>355</v>
      </c>
      <c r="P21" s="398">
        <v>223.2</v>
      </c>
      <c r="Q21" s="398">
        <v>235.87333333333333</v>
      </c>
      <c r="R21" s="399">
        <v>8.1</v>
      </c>
      <c r="S21" s="399">
        <v>7.330000000000001</v>
      </c>
    </row>
    <row r="22" spans="1:27" x14ac:dyDescent="0.3">
      <c r="O22" s="174" t="s">
        <v>356</v>
      </c>
      <c r="P22" s="398">
        <v>220.2</v>
      </c>
      <c r="Q22" s="398">
        <v>210.76666666666665</v>
      </c>
      <c r="R22" s="399">
        <v>8</v>
      </c>
      <c r="S22" s="399">
        <v>6.5533333333333337</v>
      </c>
    </row>
    <row r="23" spans="1:27" x14ac:dyDescent="0.3">
      <c r="O23" s="174" t="s">
        <v>357</v>
      </c>
      <c r="P23" s="398">
        <v>212.8</v>
      </c>
      <c r="Q23" s="398">
        <v>197.30333333333331</v>
      </c>
      <c r="R23" s="399">
        <v>7.7</v>
      </c>
      <c r="S23" s="399">
        <v>6.0100000000000007</v>
      </c>
    </row>
    <row r="24" spans="1:27" x14ac:dyDescent="0.3">
      <c r="O24" s="174" t="s">
        <v>881</v>
      </c>
      <c r="P24" s="400">
        <v>194.1</v>
      </c>
      <c r="Q24" s="398">
        <v>192.78266666666664</v>
      </c>
      <c r="R24" s="399">
        <v>7.1</v>
      </c>
      <c r="S24" s="399">
        <v>5.7166666666666659</v>
      </c>
      <c r="T24" s="34"/>
    </row>
    <row r="25" spans="1:27" x14ac:dyDescent="0.3">
      <c r="B25" s="16"/>
      <c r="O25" s="174" t="s">
        <v>882</v>
      </c>
      <c r="P25" s="400">
        <v>181.5</v>
      </c>
      <c r="Q25" s="398">
        <v>182.15300000000002</v>
      </c>
      <c r="R25" s="399">
        <v>6.6</v>
      </c>
      <c r="S25" s="399">
        <v>5.4066666666666663</v>
      </c>
      <c r="T25" s="34"/>
    </row>
    <row r="26" spans="1:27" x14ac:dyDescent="0.3">
      <c r="O26" s="174" t="s">
        <v>883</v>
      </c>
      <c r="P26" s="400">
        <v>175.2</v>
      </c>
      <c r="Q26" s="398">
        <v>179.92933333333335</v>
      </c>
      <c r="R26" s="399">
        <v>6.4</v>
      </c>
      <c r="S26" s="399">
        <v>5.3433333333333337</v>
      </c>
      <c r="T26" s="34"/>
    </row>
    <row r="27" spans="1:27" s="35" customFormat="1" x14ac:dyDescent="0.3">
      <c r="A27" s="357"/>
      <c r="O27" s="174" t="s">
        <v>884</v>
      </c>
      <c r="P27" s="400">
        <v>167.1</v>
      </c>
      <c r="Q27" s="398">
        <v>171.94800000000001</v>
      </c>
      <c r="R27" s="399">
        <v>6.1</v>
      </c>
      <c r="S27" s="399">
        <v>5.12</v>
      </c>
      <c r="T27" s="175"/>
    </row>
    <row r="28" spans="1:27" x14ac:dyDescent="0.3">
      <c r="P28" s="11"/>
      <c r="Q28" s="11"/>
      <c r="R28" s="11"/>
      <c r="S28" s="11"/>
      <c r="U28" s="11"/>
      <c r="V28" s="11"/>
      <c r="W28" s="11"/>
      <c r="Y28" s="11"/>
      <c r="Z28" s="11"/>
      <c r="AA28" s="1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18</vt:i4>
      </vt:variant>
      <vt:variant>
        <vt:lpstr>Pomenované rozsahy</vt:lpstr>
      </vt:variant>
      <vt:variant>
        <vt:i4>3</vt:i4>
      </vt:variant>
    </vt:vector>
  </HeadingPairs>
  <TitlesOfParts>
    <vt:vector size="21" baseType="lpstr">
      <vt:lpstr>OBSAH</vt:lpstr>
      <vt:lpstr>K1.1 Vývoj HDP</vt:lpstr>
      <vt:lpstr>K1.2 Demografické ukazovatele</vt:lpstr>
      <vt:lpstr>Príloha ku kapitole 1</vt:lpstr>
      <vt:lpstr>K2.1.1 Ekon.aktiv.obyvateľstva</vt:lpstr>
      <vt:lpstr>K2.1.2.1 Zamestnanosť - SP</vt:lpstr>
      <vt:lpstr>K2.1.2.2 Zamestnanosť - ŠÚSR</vt:lpstr>
      <vt:lpstr>K2.1.2.4 Voľné prac. miesta</vt:lpstr>
      <vt:lpstr>K2.1.3 Vývoj nezamestnanosti</vt:lpstr>
      <vt:lpstr>K2.1.3.1 Nezamestnanosť ÚPSVR</vt:lpstr>
      <vt:lpstr>K2.1.3.1 VPM podľa ÚPSVR</vt:lpstr>
      <vt:lpstr>K2.1.3.1 Dlhodobo nezamestnaní</vt:lpstr>
      <vt:lpstr>K2.1.3.2 Nezamestnanosť VZPS</vt:lpstr>
      <vt:lpstr>K2.2.1 Mzdy</vt:lpstr>
      <vt:lpstr>K2.2.2 Úplné náklady práce</vt:lpstr>
      <vt:lpstr>K2.2.4 BOZP</vt:lpstr>
      <vt:lpstr>Príloha ku kapitole 2 - 1. časť</vt:lpstr>
      <vt:lpstr>Príloha ku kapitole 2 - časť 2.</vt:lpstr>
      <vt:lpstr>'Príloha ku kapitole 2 - 1. časť'!_Toc313879678</vt:lpstr>
      <vt:lpstr>OBSAH!_Toc514828134</vt:lpstr>
      <vt:lpstr>'Príloha ku kapitole 2 - 1. časť'!OLE_LINK1</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cp:lastPrinted>2019-07-11T09:33:12Z</cp:lastPrinted>
  <dcterms:created xsi:type="dcterms:W3CDTF">2019-01-21T09:39:55Z</dcterms:created>
  <dcterms:modified xsi:type="dcterms:W3CDTF">2019-07-24T08:03:14Z</dcterms:modified>
</cp:coreProperties>
</file>