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Obsah" sheetId="1" r:id="rId1"/>
    <sheet name="Tab2" sheetId="2" r:id="rId2"/>
    <sheet name="Tab3" sheetId="3" r:id="rId3"/>
    <sheet name="Tab4" sheetId="4" r:id="rId4"/>
    <sheet name="Tab5" sheetId="5" r:id="rId5"/>
    <sheet name="Tab6" sheetId="6" r:id="rId6"/>
    <sheet name="Tab7" sheetId="7" r:id="rId7"/>
    <sheet name="nezamestnanosť" sheetId="8" r:id="rId8"/>
    <sheet name="TabB1" sheetId="9" r:id="rId9"/>
    <sheet name="GrafB2" sheetId="10" r:id="rId10"/>
    <sheet name="TabA1mar20" sheetId="11" r:id="rId11"/>
    <sheet name="TabA1apr20" sheetId="12" r:id="rId12"/>
    <sheet name="TabA1máj20" sheetId="13" r:id="rId13"/>
    <sheet name="TabA1jún20" sheetId="14" r:id="rId14"/>
    <sheet name="TabA1júl20" sheetId="15" r:id="rId15"/>
    <sheet name="TabA1aug20" sheetId="16" r:id="rId16"/>
    <sheet name="TabA1sep20" sheetId="17" r:id="rId17"/>
    <sheet name="TabA1okt20" sheetId="18" r:id="rId18"/>
    <sheet name="TabA1nov20" sheetId="19" r:id="rId19"/>
    <sheet name="TabA1dec20" sheetId="20" r:id="rId20"/>
    <sheet name="TabA1jan21" sheetId="21" r:id="rId21"/>
    <sheet name="TabA1feb21" sheetId="22" r:id="rId22"/>
    <sheet name="TabA2mar20" sheetId="23" r:id="rId23"/>
    <sheet name="TabA2apr20" sheetId="24" r:id="rId24"/>
    <sheet name="TabA2máj20" sheetId="25" r:id="rId25"/>
    <sheet name="TabA2jún20" sheetId="26" r:id="rId26"/>
    <sheet name="TabA2júl20" sheetId="27" r:id="rId27"/>
    <sheet name="TabA2aug20" sheetId="28" r:id="rId28"/>
    <sheet name="TabA2sep20" sheetId="29" r:id="rId29"/>
    <sheet name="TabA2okt20" sheetId="30" r:id="rId30"/>
    <sheet name="TabA2nov20" sheetId="31" r:id="rId31"/>
    <sheet name="TabA2dec20" sheetId="32" r:id="rId32"/>
    <sheet name="TabA2jan21" sheetId="33" r:id="rId33"/>
    <sheet name="TabA2feb21" sheetId="34" r:id="rId34"/>
    <sheet name="Vysvetlivky" sheetId="35" r:id="rId35"/>
  </sheets>
  <calcPr calcId="145621"/>
</workbook>
</file>

<file path=xl/calcChain.xml><?xml version="1.0" encoding="utf-8"?>
<calcChain xmlns="http://schemas.openxmlformats.org/spreadsheetml/2006/main">
  <c r="A40" i="35" l="1"/>
  <c r="A35" i="34"/>
  <c r="A34" i="34"/>
  <c r="A35" i="33"/>
  <c r="A34" i="33"/>
  <c r="A35" i="32"/>
  <c r="A34" i="32"/>
  <c r="A35" i="31"/>
  <c r="A34" i="31"/>
  <c r="A35" i="30"/>
  <c r="A34" i="30"/>
  <c r="A35" i="29"/>
  <c r="A34" i="29"/>
  <c r="A35" i="28"/>
  <c r="A34" i="28"/>
  <c r="A35" i="27"/>
  <c r="A34" i="27"/>
  <c r="A35" i="26"/>
  <c r="A34" i="26"/>
  <c r="A35" i="25"/>
  <c r="A34" i="25"/>
  <c r="A35" i="24"/>
  <c r="A34" i="24"/>
  <c r="A35" i="23"/>
  <c r="A34" i="23"/>
  <c r="A35" i="22"/>
  <c r="A34" i="22"/>
  <c r="A35" i="21"/>
  <c r="A34" i="21"/>
  <c r="A35" i="20"/>
  <c r="A34" i="20"/>
  <c r="A35" i="19"/>
  <c r="A34" i="19"/>
  <c r="A35" i="18"/>
  <c r="A34" i="18"/>
  <c r="A35" i="17"/>
  <c r="A34" i="17"/>
  <c r="A35" i="16"/>
  <c r="A34" i="16"/>
  <c r="A35" i="15"/>
  <c r="A34" i="15"/>
  <c r="A35" i="14"/>
  <c r="A34" i="14"/>
  <c r="A35" i="13"/>
  <c r="A34" i="13"/>
  <c r="A35" i="12"/>
  <c r="A34" i="12"/>
  <c r="A35" i="11"/>
  <c r="A34" i="11"/>
  <c r="A61" i="10"/>
  <c r="A17" i="9"/>
  <c r="A143" i="8"/>
  <c r="A13" i="7"/>
  <c r="A28" i="6"/>
  <c r="A36" i="5"/>
  <c r="A11" i="4"/>
  <c r="A36" i="3"/>
  <c r="A93" i="2"/>
  <c r="B42" i="1"/>
  <c r="C40" i="1"/>
  <c r="C39" i="1"/>
  <c r="C38" i="1"/>
  <c r="C37" i="1"/>
  <c r="C36" i="1"/>
  <c r="C35" i="1"/>
  <c r="C34" i="1"/>
  <c r="C33" i="1"/>
  <c r="C32" i="1"/>
  <c r="C31" i="1"/>
  <c r="C30" i="1"/>
  <c r="C29" i="1"/>
  <c r="C26" i="1"/>
  <c r="C25" i="1"/>
  <c r="C24" i="1"/>
  <c r="C23" i="1"/>
  <c r="C22" i="1"/>
  <c r="C21" i="1"/>
  <c r="C20" i="1"/>
  <c r="C19" i="1"/>
  <c r="C18" i="1"/>
  <c r="C17" i="1"/>
  <c r="C16" i="1"/>
  <c r="C15" i="1"/>
  <c r="B12" i="1"/>
  <c r="B11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<sst xmlns="http://schemas.openxmlformats.org/spreadsheetml/2006/main" count="1592" uniqueCount="307">
  <si>
    <t xml:space="preserve">Obsah dátovej prílohy	</t>
  </si>
  <si>
    <t>Čerpanie finančných príspevkov za jednotlivé mesiace z projektov prvej pomoci</t>
  </si>
  <si>
    <t>Spracované na základe údajov evidovaných v Informačnom systéme služieb zamestnanosti (ISSZ) Ústredia práce, sociálnych vecí a rodiny k 1.4.2021 17:46:27.</t>
  </si>
  <si>
    <t>Pozn.: Dáta z Informačného systému služieb zamestnanosti predstavujú predbežné údaje, ktoré sa môžu spätne korigovať, napríklad preradením podporených subjektov v rámci opatrení.</t>
  </si>
  <si>
    <t>Opatrenie</t>
  </si>
  <si>
    <t>Počet podporených subjektov</t>
  </si>
  <si>
    <t>Počet podporených zamestnancov / SZČO</t>
  </si>
  <si>
    <t>Finančný príspevok</t>
  </si>
  <si>
    <t>Priemerná podpora na pracujúceho</t>
  </si>
  <si>
    <t>Žiadaná suma</t>
  </si>
  <si>
    <t>marec 2020</t>
  </si>
  <si>
    <t>1</t>
  </si>
  <si>
    <t>2</t>
  </si>
  <si>
    <t>3A</t>
  </si>
  <si>
    <t>3B</t>
  </si>
  <si>
    <t>4A</t>
  </si>
  <si>
    <t>4B</t>
  </si>
  <si>
    <t>apríl 2020</t>
  </si>
  <si>
    <t>máj 2020</t>
  </si>
  <si>
    <t>jún 2020</t>
  </si>
  <si>
    <t>júl 2020</t>
  </si>
  <si>
    <t>august 2020</t>
  </si>
  <si>
    <t>september 2020</t>
  </si>
  <si>
    <t>október 2020</t>
  </si>
  <si>
    <t>november 2020</t>
  </si>
  <si>
    <t>december 2020</t>
  </si>
  <si>
    <t>január 2021</t>
  </si>
  <si>
    <t>február 2021</t>
  </si>
  <si>
    <t>Vyplatené dávky „ošetrovné“</t>
  </si>
  <si>
    <t>Spracované na základe údajov evidovaných v Informačnom systéme Syrius Sociálnej poisťovne k 1.4.2021</t>
  </si>
  <si>
    <t>Mesiac</t>
  </si>
  <si>
    <t>2019</t>
  </si>
  <si>
    <t>2020</t>
  </si>
  <si>
    <t>2021</t>
  </si>
  <si>
    <t>Nárast / pokles</t>
  </si>
  <si>
    <t>Nárast / pokles (%)</t>
  </si>
  <si>
    <t>2020 vs. 2019</t>
  </si>
  <si>
    <t>2021 vs. 2019</t>
  </si>
  <si>
    <t>2021 vs. 2020</t>
  </si>
  <si>
    <t>Počet dávok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</si>
  <si>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</si>
  <si>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</si>
  <si>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</si>
  <si>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</si>
  <si>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</si>
  <si>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</si>
  <si>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</si>
  <si>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</si>
  <si>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</si>
  <si>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</si>
  <si>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</si>
  <si>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</si>
  <si>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Výdavky</t>
  </si>
  <si>
    <t>Pozn.: Vyplatené dávky predstavujú nárok za predchádzajúce mesiace.</t>
  </si>
  <si>
    <t>Počet novohlásených prípadov DPN s dôvodom vzniku „karanténne opatrenie“</t>
  </si>
  <si>
    <t>Spracované na základe údajov evidovaných v Sociálnej poisťovni k 11.4.2021</t>
  </si>
  <si>
    <t>Rok</t>
  </si>
  <si>
    <t>Jan</t>
  </si>
  <si>
    <t>Feb</t>
  </si>
  <si>
    <t>Mar</t>
  </si>
  <si>
    <t>Apr</t>
  </si>
  <si>
    <t>Máj</t>
  </si>
  <si>
    <t>Jún</t>
  </si>
  <si>
    <t>Júl</t>
  </si>
  <si>
    <t>Aug</t>
  </si>
  <si>
    <t>Sep</t>
  </si>
  <si>
    <t>Okt</t>
  </si>
  <si>
    <t>Nov</t>
  </si>
  <si>
    <t>Dec</t>
  </si>
  <si>
    <t>Vyplatené dávky „nemocenské“</t>
  </si>
  <si>
    <t>Odklad a odpustenie odvodov na sociálne poistenie</t>
  </si>
  <si>
    <t>Typ žiadateľa</t>
  </si>
  <si>
    <t/>
  </si>
  <si>
    <t>Spolu</t>
  </si>
  <si>
    <t>SZČO</t>
  </si>
  <si>
    <t>Zamestnávateľ</t>
  </si>
  <si>
    <t>Počet</t>
  </si>
  <si>
    <t>marec 2020 (odklad)</t>
  </si>
  <si>
    <t>apríl 2020 (odpustenie)</t>
  </si>
  <si>
    <t>máj 2020 (odklad)</t>
  </si>
  <si>
    <t>jún 2020 (odklad)</t>
  </si>
  <si>
    <t>júl 2020 (odklad)</t>
  </si>
  <si>
    <t>december 2020 (odklad)</t>
  </si>
  <si>
    <t>január 2021 (odklad)</t>
  </si>
  <si>
    <t>Suma</t>
  </si>
  <si>
    <t>Pozn.: Očakávame aktualizáciu dát do budúcnosti tak z dôvodu postupného spracovávania nových podkladov zakladajúcich nárok na odklad/odpustenie odvodov, ako aj z dôvodu korekcie doteraz spracovaných podkladov; Údaje obsahujú aj dáta za subjekty spadajúce do sektora verejnej správy v zmysle metodiky ESA2010 a predstavujú horný odhad poklesu príjmov Sociálnej poisťovne z odvodov SZČO a zamestnávateľov z dôvodu odkladu alebo odpustenia odvodov za daný mesiac.</t>
  </si>
  <si>
    <t>Vývoj počtu poistencov z registra Sociálnej poisťovne</t>
  </si>
  <si>
    <t>Spracované na základe údajov evidovaných v Sociálnej poisťovni k 7.4.2021</t>
  </si>
  <si>
    <t>Subjekt</t>
  </si>
  <si>
    <t>Marec 2020</t>
  </si>
  <si>
    <t>Marec 2021</t>
  </si>
  <si>
    <t>Zamestnávatelia</t>
  </si>
  <si>
    <t>Zamestnanci (ZEC)</t>
  </si>
  <si>
    <t>Dohody (DOH)</t>
  </si>
  <si>
    <t>SZČO povinne poistení</t>
  </si>
  <si>
    <t>Spolu (ZEC + DOH + SZČO)</t>
  </si>
  <si>
    <t>Vývoj nezamestnanosti</t>
  </si>
  <si>
    <t>Spracované na základe údajov Ústredia práce, sociálnych vecí a rodiny dostupných k 31.3.2021.</t>
  </si>
  <si>
    <t>Slovensko</t>
  </si>
  <si>
    <t>Bratislavský
kraj</t>
  </si>
  <si>
    <t>Trnavský
kraj</t>
  </si>
  <si>
    <t>Trenčiansky
kraj</t>
  </si>
  <si>
    <t>Nitriansky
kraj</t>
  </si>
  <si>
    <t>Žilinský
kraj</t>
  </si>
  <si>
    <t>Banskobystrický
kraj</t>
  </si>
  <si>
    <t>Prešovský
kraj</t>
  </si>
  <si>
    <t>Košický
kraj</t>
  </si>
  <si>
    <t>Miera nezamestnanosti z celkového počtu UoZ (%)</t>
  </si>
  <si>
    <t>január 2019</t>
  </si>
  <si>
    <t>február 2019</t>
  </si>
  <si>
    <t>marec 2019</t>
  </si>
  <si>
    <t>apríl 2019</t>
  </si>
  <si>
    <t>máj 2019</t>
  </si>
  <si>
    <t>jún 2019</t>
  </si>
  <si>
    <t>júl 2019</t>
  </si>
  <si>
    <t>august 2019</t>
  </si>
  <si>
    <t>september 2019</t>
  </si>
  <si>
    <t>október 2019</t>
  </si>
  <si>
    <t>november 2019</t>
  </si>
  <si>
    <t>december 2019</t>
  </si>
  <si>
    <t>január 2020</t>
  </si>
  <si>
    <t>február 2020</t>
  </si>
  <si>
    <t>Miera evidovanej nezamestnanosti (%)</t>
  </si>
  <si>
    <t>Prítok UoZ do evidencie</t>
  </si>
  <si>
    <t>Odtok UoZ z evidencie</t>
  </si>
  <si>
    <t>Čistý prítok UoZ do evidencie</t>
  </si>
  <si>
    <t>Trvanie vybavenia pomoci (od prijatia žiadosti alebo výkazu po spracovanie úradom práce)</t>
  </si>
  <si>
    <t>Spracované na základe údajov evidovaných v Informačnom systéme služieb zamestnanosti (ISSZ) Ústredia práce, sociálnych vecí a rodiny k 31.3.2021 17:47:06.</t>
  </si>
  <si>
    <t>Pozn.: Priemerná dĺžka procesu za žiadosti a výkazy prijaté najneskôr 21. marca 2021 a zároveň vybavené najneskôr 31. marca 2021. Za moment prijatia sa považuje zaregistrovanie v internom systéme ÚPSVaR.</t>
  </si>
  <si>
    <t>Priemerné trvanie vybavenia</t>
  </si>
  <si>
    <t>Počet
žiadostí / výkazov</t>
  </si>
  <si>
    <t>Kalendárne dni</t>
  </si>
  <si>
    <t>Pracovné dni</t>
  </si>
  <si>
    <t>Vybavenie pomoci sa postupne zrýchľuje</t>
  </si>
  <si>
    <t>06.04. - 12.04.</t>
  </si>
  <si>
    <t>13.04. - 19.04.</t>
  </si>
  <si>
    <t>20.04. - 26.04.</t>
  </si>
  <si>
    <t>27.04. - 03.05.</t>
  </si>
  <si>
    <t>04.05. - 10.05.</t>
  </si>
  <si>
    <t>11.05. - 17.05.</t>
  </si>
  <si>
    <t>18.05. - 24.05.</t>
  </si>
  <si>
    <t>25.05. - 31.05.</t>
  </si>
  <si>
    <t>01.06. - 07.06.</t>
  </si>
  <si>
    <t>08.06. - 14.06.</t>
  </si>
  <si>
    <t>15.06. - 21.06.</t>
  </si>
  <si>
    <t>22.06. - 28.06.</t>
  </si>
  <si>
    <t>29.06. - 05.07.</t>
  </si>
  <si>
    <t>06.07. - 12.07.</t>
  </si>
  <si>
    <t>13.07. - 19.07.</t>
  </si>
  <si>
    <t>20.07. - 26.07.</t>
  </si>
  <si>
    <t>27.07. - 02.08.</t>
  </si>
  <si>
    <t>03.08. - 09.08.</t>
  </si>
  <si>
    <t>10.08. - 16.08.</t>
  </si>
  <si>
    <t>17.08. - 23.08.</t>
  </si>
  <si>
    <t>24.08. - 30.08.</t>
  </si>
  <si>
    <t>31.08. - 06.09.</t>
  </si>
  <si>
    <t>07.09. - 13.09.</t>
  </si>
  <si>
    <t>14.09. - 20.09.</t>
  </si>
  <si>
    <t>21.09. - 27.09.</t>
  </si>
  <si>
    <t>28.09. - 04.10.</t>
  </si>
  <si>
    <t>05.10. - 11.10.</t>
  </si>
  <si>
    <t>12.10. - 18.10.</t>
  </si>
  <si>
    <t>19.10. - 25.10.</t>
  </si>
  <si>
    <t>26.10. - 01.11.</t>
  </si>
  <si>
    <t>02.11. - 08.11.</t>
  </si>
  <si>
    <t>09.11. - 15.11.</t>
  </si>
  <si>
    <t>16.11. - 22.11.</t>
  </si>
  <si>
    <t>23.11. - 29.11.</t>
  </si>
  <si>
    <t>30.11. - 06.12.</t>
  </si>
  <si>
    <t>07.12. - 13.12.</t>
  </si>
  <si>
    <t>14.12. - 20.12.</t>
  </si>
  <si>
    <t>21.12. - 27.12.</t>
  </si>
  <si>
    <t>28.12. - 03.01.</t>
  </si>
  <si>
    <t>04.01. - 10.01.</t>
  </si>
  <si>
    <t>11.01. - 17.01.</t>
  </si>
  <si>
    <t>18.01. - 24.01.</t>
  </si>
  <si>
    <t>25.01. - 31.01.</t>
  </si>
  <si>
    <t>01.02. - 07.02.</t>
  </si>
  <si>
    <t>08.02. - 14.02.</t>
  </si>
  <si>
    <t>15.02. - 21.02.</t>
  </si>
  <si>
    <t>22.02. - 28.02.</t>
  </si>
  <si>
    <t>01.03. - 07.03.</t>
  </si>
  <si>
    <t>08.03. - 14.03.</t>
  </si>
  <si>
    <t>15.03. - 21.03.</t>
  </si>
  <si>
    <t>Tabuľka A1 Prehľad čerpania podpory cez Prvú pomoc v členení podľa kategórie veľkosti</t>
  </si>
  <si>
    <t>Podporené subjekty v rámci projektov prvej pomoci s nárokom za marec 2020</t>
  </si>
  <si>
    <t>Členenie podľa kategórie veľkosti</t>
  </si>
  <si>
    <t>Celkom</t>
  </si>
  <si>
    <t>Kategória veľkosti podniku</t>
  </si>
  <si>
    <t>mikro</t>
  </si>
  <si>
    <t>malý</t>
  </si>
  <si>
    <t>stredný</t>
  </si>
  <si>
    <t>veľký</t>
  </si>
  <si>
    <t>neurčený</t>
  </si>
  <si>
    <t>Počet podporených žiadateľov</t>
  </si>
  <si>
    <t>spolu</t>
  </si>
  <si>
    <t>Počet podporených zamestnancov, resp. SZČO (mesačný kumulatív)</t>
  </si>
  <si>
    <t>Uhrádzaná suma [EUR]</t>
  </si>
  <si>
    <t>Podporené subjekty v rámci projektov prvej pomoci s nárokom za apríl 2020</t>
  </si>
  <si>
    <t>Podporené subjekty v rámci projektov prvej pomoci s nárokom za máj 2020</t>
  </si>
  <si>
    <t>Podporené subjekty v rámci projektov prvej pomoci s nárokom za jún 2020</t>
  </si>
  <si>
    <t>Podporené subjekty v rámci projektov prvej pomoci s nárokom za júl 2020</t>
  </si>
  <si>
    <t>Podporené subjekty v rámci projektov prvej pomoci s nárokom za august 2020</t>
  </si>
  <si>
    <t>Podporené subjekty v rámci projektov prvej pomoci s nárokom za september 2020</t>
  </si>
  <si>
    <t>Podporené subjekty v rámci projektov prvej pomoci s nárokom za október 2020</t>
  </si>
  <si>
    <t>Podporené subjekty v rámci projektov prvej pomoci s nárokom za november 2020</t>
  </si>
  <si>
    <t>Podporené subjekty v rámci projektov prvej pomoci s nárokom za december 2020</t>
  </si>
  <si>
    <t>Podporené subjekty v rámci projektov prvej pomoci s nárokom za január 2021</t>
  </si>
  <si>
    <t>Podporené subjekty v rámci projektov prvej pomoci s nárokom za február 2021</t>
  </si>
  <si>
    <t>Tabuľka A2 Prehľad čerpania podpory cez Prvú pomoc v členení podľa odvetvia</t>
  </si>
  <si>
    <t>Členenie podľa odvetvia</t>
  </si>
  <si>
    <t>Odvetvie (Sekcia SK-NACE)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</si>
  <si>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</si>
  <si>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</si>
  <si>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</si>
  <si>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</si>
  <si>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</si>
  <si>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</si>
  <si>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</si>
  <si>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</si>
  <si>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</si>
  <si>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</si>
  <si>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</si>
  <si>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</si>
  <si>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</si>
  <si>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</si>
  <si>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</si>
  <si>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</si>
  <si>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</si>
  <si>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</si>
  <si>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</si>
  <si>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</si>
  <si>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</si>
  <si>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neurčené</t>
  </si>
  <si>
    <t>Kategórie veľkosti podniku</t>
  </si>
  <si>
    <t>Kategória podniku *</t>
  </si>
  <si>
    <t>Počet pracovníkov **</t>
  </si>
  <si>
    <t>Ročný obrat ***</t>
  </si>
  <si>
    <t>Ročná bilančná suma ****</t>
  </si>
  <si>
    <t>Mikro</t>
  </si>
  <si>
    <t>0 až 9</t>
  </si>
  <si>
    <t>≤ 2 mil. €</t>
  </si>
  <si>
    <t>Malý</t>
  </si>
  <si>
    <t>10 až 49</t>
  </si>
  <si>
    <t>≤ 10 mil. €</t>
  </si>
  <si>
    <t>Stredný</t>
  </si>
  <si>
    <t>50 až 249</t>
  </si>
  <si>
    <t>≤ 50 mil. €</t>
  </si>
  <si>
    <t>≤ 43 mil. €</t>
  </si>
  <si>
    <t>Veľký</t>
  </si>
  <si>
    <t>250 a viac</t>
  </si>
  <si>
    <t>* Podnik patrí do danej kategórie veľkosti, ak má príslušný počet pracovníkov a zároveň spĺňa aspoň jedno z obmedzení na obrat alebo bilančnú sumu.</t>
  </si>
  <si>
    <t>** Zahŕňa zamestnancov, vlastníkov - manažérov, partnerov, ktorí sa podieľajú na  pravidelnej činnosti v podniku a majú z neho finančné výhody.</t>
  </si>
  <si>
    <t>*** Určuje sa na základe výpočtu príjmov po vyplatení všetkých rabatov. Obrat nezahŕňa DPH alebo iné nepriame dane.</t>
  </si>
  <si>
    <t>**** Hodnota základných aktív podniku.</t>
  </si>
  <si>
    <t>Štatistická klasifikácia ekonomických činností SK NACE</t>
  </si>
  <si>
    <t>Sekcia SK NACE</t>
  </si>
  <si>
    <t>Odvetvie</t>
  </si>
  <si>
    <t>Poľnohospodárstvo, lesníctvo a rybolov</t>
  </si>
  <si>
    <t>Ťažba a dobývanie</t>
  </si>
  <si>
    <t>Priemyselná výroba</t>
  </si>
  <si>
    <t>Dodávka elektriny, plynu, pary a studeného vzduchu</t>
  </si>
  <si>
    <t>Dodávka vody; čistenie a odvod odpadových vôd, odpady a služby odstraňovania odpadov</t>
  </si>
  <si>
    <t>Stavebníctvo</t>
  </si>
  <si>
    <t>Veľkoobchod a maloobchod; oprava motorových vozidiel a motocyklov</t>
  </si>
  <si>
    <t>Doprava a skladovanie</t>
  </si>
  <si>
    <t>Ubytovacie a stravovacie služby</t>
  </si>
  <si>
    <t>Informácie a komunikácia</t>
  </si>
  <si>
    <t>Finančné a poisťovacie činnosti</t>
  </si>
  <si>
    <t>Činnosti v oblasti nehnuteľností</t>
  </si>
  <si>
    <t>Odborné, vedecké a technické činnosti</t>
  </si>
  <si>
    <t>Administratívne a podporné služby</t>
  </si>
  <si>
    <t>Verejná správa a obrana; povinné sociálne zabezpečenie</t>
  </si>
  <si>
    <t>Vzdelávanie</t>
  </si>
  <si>
    <t>Zdravotníctvo a sociálna pomoc</t>
  </si>
  <si>
    <t>Umenie, zábava a rekreácia</t>
  </si>
  <si>
    <t>Ostatné činnosti</t>
  </si>
  <si>
    <t>Činnosti domácností ako zamestnávateľov</t>
  </si>
  <si>
    <t>Činnosti extrateritoriálnych organizácií a združení</t>
  </si>
  <si>
    <t>fabruár 2021 (odklad)</t>
  </si>
  <si>
    <t>február 2021 (odklad)</t>
  </si>
  <si>
    <t xml:space="preserve"> 850 738.89 €</t>
  </si>
  <si>
    <t>18 016 915.09 €</t>
  </si>
  <si>
    <t>18 867 653.98 €</t>
  </si>
  <si>
    <t>2 415 573.53 €</t>
  </si>
  <si>
    <t>66 113 152.98 €</t>
  </si>
  <si>
    <t>68 528 726.51 €</t>
  </si>
  <si>
    <t xml:space="preserve"> 465 918.78 €</t>
  </si>
  <si>
    <t>20 262 616.87 €</t>
  </si>
  <si>
    <t>20 728 535.65 €</t>
  </si>
  <si>
    <t xml:space="preserve"> 222 063.75 €</t>
  </si>
  <si>
    <t>10 168 632.82 €</t>
  </si>
  <si>
    <t>10 390 696.57 €</t>
  </si>
  <si>
    <t xml:space="preserve"> 177 433.68 €</t>
  </si>
  <si>
    <t>3 740 813.84 €</t>
  </si>
  <si>
    <t>3 918 247.52 €</t>
  </si>
  <si>
    <t xml:space="preserve"> 171 082.95 €</t>
  </si>
  <si>
    <t>5 552 469.78 €</t>
  </si>
  <si>
    <t>5 723 552.73 €</t>
  </si>
  <si>
    <t xml:space="preserve"> 246 201.51 €</t>
  </si>
  <si>
    <t>7 273 686.77 €</t>
  </si>
  <si>
    <t>7 519 888.28 €</t>
  </si>
  <si>
    <t xml:space="preserve"> 230 567.30 €</t>
  </si>
  <si>
    <t>5 704 252.46 €</t>
  </si>
  <si>
    <t>5 934 819.76 €</t>
  </si>
  <si>
    <t>Spracované na základe údajov evidovaných v Sociálnej poisťovni k 5.4.2021</t>
  </si>
  <si>
    <t>105 121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</si>
</sst>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\ ##0"/>
    <numFmt numFmtId="165" formatCode="#\ ###\ ##0.00\ \€"/>
    <numFmt numFmtId="166" formatCode="#\ ##0.0\ %"/>
    <numFmt numFmtId="167" formatCode="mmmm\ yy"/>
    <numFmt numFmtId="168" formatCode="#\ ###\ ##0"/>
    <numFmt numFmtId="169" formatCode="0.0\ %"/>
    <numFmt numFmtId="170" formatCode="#\ ###\ ##0.00"/>
  </numFmts>
  <fonts count="12" x14ac:knownFonts="1">
    <font>
      <sz val="9"/>
      <color rgb="FF000000"/>
      <name val="Arial Narrow"/>
    </font>
    <font>
      <b/>
      <sz val="12"/>
      <color rgb="FFB7194A"/>
      <name val="Arial Narrow"/>
      <family val="2"/>
      <charset val="238"/>
    </font>
    <font>
      <b/>
      <sz val="9"/>
      <color rgb="FFFFFFFF"/>
      <name val="Arial Narrow"/>
      <family val="2"/>
      <charset val="238"/>
    </font>
    <font>
      <b/>
      <sz val="9"/>
      <color rgb="FFB7194A"/>
      <name val="Arial Narrow"/>
      <family val="2"/>
      <charset val="238"/>
    </font>
    <font>
      <u/>
      <sz val="9"/>
      <color rgb="FFB7194A"/>
      <name val="Arial Narrow"/>
      <family val="2"/>
      <charset val="238"/>
    </font>
    <font>
      <sz val="9"/>
      <color rgb="FFB7194A"/>
      <name val="Arial Narrow"/>
      <family val="2"/>
      <charset val="238"/>
    </font>
    <font>
      <u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10"/>
      <color rgb="FFB7194A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color rgb="FF262626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7194A"/>
      </patternFill>
    </fill>
  </fills>
  <borders count="9">
    <border>
      <left/>
      <right/>
      <top/>
      <bottom/>
      <diagonal/>
    </border>
    <border>
      <left/>
      <right/>
      <top/>
      <bottom style="thick">
        <color rgb="FFFADEE7"/>
      </bottom>
      <diagonal/>
    </border>
    <border>
      <left/>
      <right/>
      <top/>
      <bottom style="thin">
        <color rgb="FFB7194A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E6E6E6"/>
      </left>
      <right/>
      <top/>
      <bottom/>
      <diagonal/>
    </border>
    <border>
      <left style="thin">
        <color rgb="FFE6E6E6"/>
      </left>
      <right/>
      <top/>
      <bottom style="thin">
        <color rgb="FFB7194A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2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right" vertical="center"/>
    </xf>
    <xf numFmtId="165" fontId="0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right" vertical="center"/>
    </xf>
    <xf numFmtId="165" fontId="0" fillId="0" borderId="2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66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/>
    <xf numFmtId="0" fontId="0" fillId="0" borderId="2" xfId="0" applyFont="1" applyBorder="1" applyAlignment="1">
      <alignment vertical="center"/>
    </xf>
    <xf numFmtId="166" fontId="0" fillId="0" borderId="2" xfId="0" applyNumberFormat="1" applyFont="1" applyBorder="1" applyAlignment="1">
      <alignment vertical="center"/>
    </xf>
    <xf numFmtId="166" fontId="0" fillId="0" borderId="2" xfId="0" applyNumberFormat="1" applyFont="1" applyBorder="1" applyAlignment="1">
      <alignment vertical="center"/>
    </xf>
    <xf numFmtId="166" fontId="0" fillId="0" borderId="6" xfId="0" applyNumberFormat="1" applyFont="1" applyBorder="1" applyAlignment="1">
      <alignment vertical="center"/>
    </xf>
    <xf numFmtId="166" fontId="0" fillId="0" borderId="6" xfId="0" applyNumberFormat="1" applyFont="1" applyBorder="1" applyAlignment="1">
      <alignment vertical="center"/>
    </xf>
    <xf numFmtId="166" fontId="3" fillId="0" borderId="6" xfId="0" applyNumberFormat="1" applyFont="1" applyBorder="1" applyAlignment="1">
      <alignment vertical="center"/>
    </xf>
    <xf numFmtId="0" fontId="3" fillId="0" borderId="6" xfId="0" applyFont="1" applyBorder="1"/>
    <xf numFmtId="166" fontId="0" fillId="0" borderId="7" xfId="0" applyNumberFormat="1" applyFont="1" applyBorder="1" applyAlignment="1">
      <alignment vertical="center"/>
    </xf>
    <xf numFmtId="166" fontId="0" fillId="0" borderId="7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166" fontId="0" fillId="0" borderId="2" xfId="0" applyNumberFormat="1" applyFont="1" applyBorder="1" applyAlignment="1">
      <alignment vertical="center"/>
    </xf>
    <xf numFmtId="165" fontId="0" fillId="0" borderId="2" xfId="0" applyNumberFormat="1" applyFont="1" applyBorder="1" applyAlignment="1">
      <alignment vertical="center"/>
    </xf>
    <xf numFmtId="166" fontId="0" fillId="0" borderId="2" xfId="0" applyNumberFormat="1" applyFont="1" applyBorder="1" applyAlignment="1">
      <alignment vertical="center"/>
    </xf>
    <xf numFmtId="164" fontId="0" fillId="0" borderId="6" xfId="0" applyNumberFormat="1" applyFont="1" applyBorder="1" applyAlignment="1">
      <alignment vertical="center"/>
    </xf>
    <xf numFmtId="166" fontId="0" fillId="0" borderId="6" xfId="0" applyNumberFormat="1" applyFont="1" applyBorder="1" applyAlignment="1">
      <alignment vertical="center"/>
    </xf>
    <xf numFmtId="165" fontId="0" fillId="0" borderId="6" xfId="0" applyNumberFormat="1" applyFont="1" applyBorder="1" applyAlignment="1">
      <alignment vertical="center"/>
    </xf>
    <xf numFmtId="166" fontId="0" fillId="0" borderId="6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6" fontId="3" fillId="0" borderId="6" xfId="0" applyNumberFormat="1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165" fontId="0" fillId="0" borderId="7" xfId="0" applyNumberFormat="1" applyFont="1" applyBorder="1" applyAlignment="1">
      <alignment vertical="center"/>
    </xf>
    <xf numFmtId="166" fontId="0" fillId="0" borderId="7" xfId="0" applyNumberFormat="1" applyFont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165" fontId="0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7" fontId="2" fillId="2" borderId="0" xfId="0" applyNumberFormat="1" applyFont="1" applyFill="1" applyAlignment="1">
      <alignment horizontal="right" vertical="center"/>
    </xf>
    <xf numFmtId="168" fontId="0" fillId="0" borderId="0" xfId="0" applyNumberFormat="1" applyFont="1" applyAlignment="1">
      <alignment vertical="center"/>
    </xf>
    <xf numFmtId="169" fontId="0" fillId="0" borderId="0" xfId="0" applyNumberFormat="1" applyFont="1" applyAlignment="1">
      <alignment vertical="center"/>
    </xf>
    <xf numFmtId="0" fontId="8" fillId="0" borderId="2" xfId="0" applyFont="1" applyBorder="1" applyAlignment="1">
      <alignment vertical="center"/>
    </xf>
    <xf numFmtId="168" fontId="8" fillId="0" borderId="2" xfId="0" applyNumberFormat="1" applyFont="1" applyBorder="1" applyAlignment="1">
      <alignment vertical="center"/>
    </xf>
    <xf numFmtId="169" fontId="8" fillId="0" borderId="2" xfId="0" applyNumberFormat="1" applyFont="1" applyBorder="1" applyAlignment="1">
      <alignment vertical="center"/>
    </xf>
    <xf numFmtId="2" fontId="0" fillId="0" borderId="0" xfId="0" applyNumberFormat="1" applyFont="1" applyAlignment="1">
      <alignment vertical="center"/>
    </xf>
    <xf numFmtId="2" fontId="0" fillId="0" borderId="2" xfId="0" applyNumberFormat="1" applyFont="1" applyBorder="1" applyAlignment="1">
      <alignment vertical="center"/>
    </xf>
    <xf numFmtId="2" fontId="0" fillId="0" borderId="0" xfId="0" applyNumberFormat="1" applyFont="1" applyAlignment="1">
      <alignment vertical="center"/>
    </xf>
    <xf numFmtId="2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2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 vertical="center" indent="4"/>
    </xf>
    <xf numFmtId="2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right" vertical="center" indent="4"/>
    </xf>
    <xf numFmtId="2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 vertical="center" indent="4"/>
    </xf>
    <xf numFmtId="2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right" vertical="center" indent="4"/>
    </xf>
    <xf numFmtId="0" fontId="9" fillId="0" borderId="0" xfId="0" applyFont="1"/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/>
    <xf numFmtId="0" fontId="10" fillId="0" borderId="2" xfId="0" applyFont="1" applyBorder="1" applyAlignment="1">
      <alignment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64" fontId="0" fillId="0" borderId="2" xfId="0" applyNumberFormat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vertical="center"/>
    </xf>
    <xf numFmtId="0" fontId="1" fillId="0" borderId="1" xfId="0" applyFont="1" applyBorder="1"/>
    <xf numFmtId="0" fontId="6" fillId="0" borderId="0" xfId="0" applyFont="1"/>
    <xf numFmtId="0" fontId="7" fillId="0" borderId="0" xfId="0" applyFont="1"/>
    <xf numFmtId="0" fontId="9" fillId="0" borderId="0" xfId="0" applyFont="1"/>
    <xf numFmtId="0" fontId="0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65" fontId="0" fillId="0" borderId="0" xfId="0" applyNumberFormat="1" applyFont="1" applyAlignment="1">
      <alignment vertical="center" wrapText="1"/>
    </xf>
    <xf numFmtId="0" fontId="10" fillId="0" borderId="0" xfId="0" applyFont="1"/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10" fontId="11" fillId="0" borderId="0" xfId="1" applyNumberFormat="1" applyFont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8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8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8" xfId="1" applyNumberFormat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10" fontId="11" fillId="0" borderId="8" xfId="1" applyNumberFormat="1" applyFont="1" applyBorder="1" applyAlignment="1">
      <alignment horizontal="right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tabSelected="1" workbookViewId="0"/>
  </sheetViews>
  <sheetFormatPr defaultColWidth="11.3984375" defaultRowHeight="13.5" x14ac:dyDescent="0.25"/>
  <cols>
    <col min="1" max="2" width="2.796875" customWidth="1"/>
    <col min="3" max="3" width="96.796875" customWidth="1"/>
  </cols>
  <sheetData>
    <row r="1" spans="1:3" ht="15.75" x14ac:dyDescent="0.25">
      <c r="B1" s="187" t="s">
        <v>0</v>
      </c>
      <c r="C1" s="187"/>
    </row>
    <row r="3" spans="1:3" x14ac:dyDescent="0.25">
      <c r="B3" s="188" t="str">
        <f>HYPERLINK("#'Tab2'!A1", "Tabuľka 2 Čerpanie finančných príspevkov za jednotlivé mesiace z projektov prvej pomoci")</f>
        <v>Tabuľka 2 Čerpanie finančných príspevkov za jednotlivé mesiace z projektov prvej pomoci</v>
      </c>
      <c r="C3" s="189"/>
    </row>
    <row r="4" spans="1:3" x14ac:dyDescent="0.25">
      <c r="B4" s="188" t="str">
        <f>HYPERLINK("#'Tab3'!A1", "Tabuľka 3 Vyplatené dávky „ošetrovné“")</f>
        <v>Tabuľka 3 Vyplatené dávky „ošetrovné“</v>
      </c>
      <c r="C4" s="189"/>
    </row>
    <row r="5" spans="1:3" x14ac:dyDescent="0.25">
      <c r="B5" s="188" t="str">
        <f>HYPERLINK("#'Tab4'!A1", "Tabuľka 4 Počet novohlásených prípadov DPN s dôvodom vzniku „karanténne opatrenie“")</f>
        <v>Tabuľka 4 Počet novohlásených prípadov DPN s dôvodom vzniku „karanténne opatrenie“</v>
      </c>
      <c r="C5" s="189"/>
    </row>
    <row r="6" spans="1:3" x14ac:dyDescent="0.25">
      <c r="B6" s="188" t="str">
        <f>HYPERLINK("#'Tab5'!A1", "Tabuľka 5 Vyplatené dávky „nemocenské“")</f>
        <v>Tabuľka 5 Vyplatené dávky „nemocenské“</v>
      </c>
      <c r="C6" s="189"/>
    </row>
    <row r="7" spans="1:3" x14ac:dyDescent="0.25">
      <c r="B7" s="188" t="str">
        <f>HYPERLINK("#'Tab6'!A1", "Tabuľka 6 Odklad a odpustenie odvodov na sociálne poistenie")</f>
        <v>Tabuľka 6 Odklad a odpustenie odvodov na sociálne poistenie</v>
      </c>
      <c r="C7" s="189"/>
    </row>
    <row r="8" spans="1:3" x14ac:dyDescent="0.25">
      <c r="B8" s="188" t="str">
        <f>HYPERLINK("#'Tab7'!A1", "Tabuľka 7 Vývoj počtu poistencov z registra Sociálnej poisťovne")</f>
        <v>Tabuľka 7 Vývoj počtu poistencov z registra Sociálnej poisťovne</v>
      </c>
      <c r="C8" s="189"/>
    </row>
    <row r="9" spans="1:3" x14ac:dyDescent="0.25">
      <c r="B9" s="188" t="str">
        <f>HYPERLINK("#'nezamestnanosť'!A1", "Vývoj nezamestnanosti")</f>
        <v>Vývoj nezamestnanosti</v>
      </c>
      <c r="C9" s="189"/>
    </row>
    <row r="11" spans="1:3" x14ac:dyDescent="0.25">
      <c r="B11" s="188" t="str">
        <f>HYPERLINK("#'TabB1'!A1", "Tabuľka B1 Trvanie vybavenia pomoci (od prijatia žiadosti alebo výkazu po spracovanie úradom práce)")</f>
        <v>Tabuľka B1 Trvanie vybavenia pomoci (od prijatia žiadosti alebo výkazu po spracovanie úradom práce)</v>
      </c>
      <c r="C11" s="189"/>
    </row>
    <row r="12" spans="1:3" x14ac:dyDescent="0.25">
      <c r="B12" s="188" t="str">
        <f>HYPERLINK("#'GrafB2'!A1", "Graf B2 Vybavenie pomoci sa postupne zrýchľuje")</f>
        <v>Graf B2 Vybavenie pomoci sa postupne zrýchľuje</v>
      </c>
      <c r="C12" s="189"/>
    </row>
    <row r="14" spans="1:3" x14ac:dyDescent="0.25">
      <c r="A14" s="80"/>
      <c r="B14" s="190" t="s">
        <v>184</v>
      </c>
      <c r="C14" s="190"/>
    </row>
    <row r="15" spans="1:3" x14ac:dyDescent="0.25">
      <c r="C15" s="188" t="str">
        <f>HYPERLINK("#'TabA1mar20'!A1", "marec 2020")</f>
        <v>marec 2020</v>
      </c>
    </row>
    <row r="16" spans="1:3" x14ac:dyDescent="0.25">
      <c r="C16" s="188" t="str">
        <f>HYPERLINK("#'TabA1apr20'!A1", "apríl 2020")</f>
        <v>apríl 2020</v>
      </c>
    </row>
    <row r="17" spans="1:3" x14ac:dyDescent="0.25">
      <c r="C17" s="188" t="str">
        <f>HYPERLINK("#'TabA1máj20'!A1", "máj 2020")</f>
        <v>máj 2020</v>
      </c>
    </row>
    <row r="18" spans="1:3" x14ac:dyDescent="0.25">
      <c r="C18" s="188" t="str">
        <f>HYPERLINK("#'TabA1jún20'!A1", "jún 2020")</f>
        <v>jún 2020</v>
      </c>
    </row>
    <row r="19" spans="1:3" x14ac:dyDescent="0.25">
      <c r="C19" s="188" t="str">
        <f>HYPERLINK("#'TabA1júl20'!A1", "júl 2020")</f>
        <v>júl 2020</v>
      </c>
    </row>
    <row r="20" spans="1:3" x14ac:dyDescent="0.25">
      <c r="C20" s="188" t="str">
        <f>HYPERLINK("#'TabA1aug20'!A1", "august 2020")</f>
        <v>august 2020</v>
      </c>
    </row>
    <row r="21" spans="1:3" x14ac:dyDescent="0.25">
      <c r="C21" s="188" t="str">
        <f>HYPERLINK("#'TabA1sep20'!A1", "september 2020")</f>
        <v>september 2020</v>
      </c>
    </row>
    <row r="22" spans="1:3" x14ac:dyDescent="0.25">
      <c r="C22" s="188" t="str">
        <f>HYPERLINK("#'TabA1okt20'!A1", "október 2020")</f>
        <v>október 2020</v>
      </c>
    </row>
    <row r="23" spans="1:3" x14ac:dyDescent="0.25">
      <c r="C23" s="188" t="str">
        <f>HYPERLINK("#'TabA1nov20'!A1", "november 2020")</f>
        <v>november 2020</v>
      </c>
    </row>
    <row r="24" spans="1:3" x14ac:dyDescent="0.25">
      <c r="C24" s="188" t="str">
        <f>HYPERLINK("#'TabA1dec20'!A1", "december 2020")</f>
        <v>december 2020</v>
      </c>
    </row>
    <row r="25" spans="1:3" x14ac:dyDescent="0.25">
      <c r="C25" s="188" t="str">
        <f>HYPERLINK("#'TabA1jan21'!A1", "január 2021")</f>
        <v>január 2021</v>
      </c>
    </row>
    <row r="26" spans="1:3" x14ac:dyDescent="0.25">
      <c r="C26" s="188" t="str">
        <f>HYPERLINK("#'TabA1feb21'!A1", "február 2021")</f>
        <v>február 2021</v>
      </c>
    </row>
    <row r="28" spans="1:3" x14ac:dyDescent="0.25">
      <c r="A28" s="80"/>
      <c r="B28" s="190" t="s">
        <v>209</v>
      </c>
      <c r="C28" s="190"/>
    </row>
    <row r="29" spans="1:3" x14ac:dyDescent="0.25">
      <c r="C29" s="188" t="str">
        <f>HYPERLINK("#'TabA2mar20'!A1", "marec 2020")</f>
        <v>marec 2020</v>
      </c>
    </row>
    <row r="30" spans="1:3" x14ac:dyDescent="0.25">
      <c r="C30" s="188" t="str">
        <f>HYPERLINK("#'TabA2apr20'!A1", "apríl 2020")</f>
        <v>apríl 2020</v>
      </c>
    </row>
    <row r="31" spans="1:3" x14ac:dyDescent="0.25">
      <c r="C31" s="188" t="str">
        <f>HYPERLINK("#'TabA2máj20'!A1", "máj 2020")</f>
        <v>máj 2020</v>
      </c>
    </row>
    <row r="32" spans="1:3" x14ac:dyDescent="0.25">
      <c r="C32" s="188" t="str">
        <f>HYPERLINK("#'TabA2jún20'!A1", "jún 2020")</f>
        <v>jún 2020</v>
      </c>
    </row>
    <row r="33" spans="2:3" x14ac:dyDescent="0.25">
      <c r="C33" s="188" t="str">
        <f>HYPERLINK("#'TabA2júl20'!A1", "júl 2020")</f>
        <v>júl 2020</v>
      </c>
    </row>
    <row r="34" spans="2:3" x14ac:dyDescent="0.25">
      <c r="C34" s="188" t="str">
        <f>HYPERLINK("#'TabA2aug20'!A1", "august 2020")</f>
        <v>august 2020</v>
      </c>
    </row>
    <row r="35" spans="2:3" x14ac:dyDescent="0.25">
      <c r="C35" s="188" t="str">
        <f>HYPERLINK("#'TabA2sep20'!A1", "september 2020")</f>
        <v>september 2020</v>
      </c>
    </row>
    <row r="36" spans="2:3" x14ac:dyDescent="0.25">
      <c r="C36" s="188" t="str">
        <f>HYPERLINK("#'TabA2okt20'!A1", "október 2020")</f>
        <v>október 2020</v>
      </c>
    </row>
    <row r="37" spans="2:3" x14ac:dyDescent="0.25">
      <c r="C37" s="188" t="str">
        <f>HYPERLINK("#'TabA2nov20'!A1", "november 2020")</f>
        <v>november 2020</v>
      </c>
    </row>
    <row r="38" spans="2:3" x14ac:dyDescent="0.25">
      <c r="C38" s="188" t="str">
        <f>HYPERLINK("#'TabA2dec20'!A1", "december 2020")</f>
        <v>december 2020</v>
      </c>
    </row>
    <row r="39" spans="2:3" x14ac:dyDescent="0.25">
      <c r="C39" s="188" t="str">
        <f>HYPERLINK("#'TabA2jan21'!A1", "január 2021")</f>
        <v>január 2021</v>
      </c>
    </row>
    <row r="40" spans="2:3" x14ac:dyDescent="0.25">
      <c r="C40" s="188" t="str">
        <f>HYPERLINK("#'TabA2feb21'!A1", "február 2021")</f>
        <v>február 2021</v>
      </c>
    </row>
    <row r="42" spans="2:3" x14ac:dyDescent="0.25">
      <c r="B42" s="188" t="str">
        <f>HYPERLINK("#'Vysvetlivky'!A1", "Vysvetlivky k tabuľkám")</f>
        <v>Vysvetlivky k tabuľkám</v>
      </c>
      <c r="C42" s="189"/>
    </row>
  </sheetData>
  <mergeCells count="37">
    <mergeCell ref="C40"/>
    <mergeCell ref="B42:C42"/>
    <mergeCell ref="C35"/>
    <mergeCell ref="C36"/>
    <mergeCell ref="C37"/>
    <mergeCell ref="C38"/>
    <mergeCell ref="C39"/>
    <mergeCell ref="C30"/>
    <mergeCell ref="C31"/>
    <mergeCell ref="C32"/>
    <mergeCell ref="C33"/>
    <mergeCell ref="C34"/>
    <mergeCell ref="C24"/>
    <mergeCell ref="C25"/>
    <mergeCell ref="C26"/>
    <mergeCell ref="B28:C28"/>
    <mergeCell ref="C29"/>
    <mergeCell ref="C19"/>
    <mergeCell ref="C20"/>
    <mergeCell ref="C21"/>
    <mergeCell ref="C22"/>
    <mergeCell ref="C23"/>
    <mergeCell ref="B14:C14"/>
    <mergeCell ref="C15"/>
    <mergeCell ref="C16"/>
    <mergeCell ref="C17"/>
    <mergeCell ref="C18"/>
    <mergeCell ref="B7:C7"/>
    <mergeCell ref="B8:C8"/>
    <mergeCell ref="B9:C9"/>
    <mergeCell ref="B11:C11"/>
    <mergeCell ref="B12:C12"/>
    <mergeCell ref="B1:C1"/>
    <mergeCell ref="B3:C3"/>
    <mergeCell ref="B4:C4"/>
    <mergeCell ref="B5:C5"/>
    <mergeCell ref="B6:C6"/>
  </mergeCells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1"/>
  <sheetViews>
    <sheetView showGridLines="0" workbookViewId="0"/>
  </sheetViews>
  <sheetFormatPr defaultColWidth="11.3984375" defaultRowHeight="13.5" x14ac:dyDescent="0.25"/>
  <cols>
    <col min="1" max="4" width="24.796875" customWidth="1"/>
  </cols>
  <sheetData>
    <row r="2" spans="1:4" ht="15.75" x14ac:dyDescent="0.25">
      <c r="A2" s="187" t="s">
        <v>133</v>
      </c>
      <c r="B2" s="187"/>
      <c r="C2" s="187"/>
      <c r="D2" s="187"/>
    </row>
    <row r="4" spans="1:4" ht="25.15" customHeight="1" x14ac:dyDescent="0.25">
      <c r="A4" s="191" t="s">
        <v>127</v>
      </c>
      <c r="B4" s="191"/>
      <c r="C4" s="191"/>
      <c r="D4" s="191"/>
    </row>
    <row r="6" spans="1:4" x14ac:dyDescent="0.25">
      <c r="A6" s="199" t="s">
        <v>4</v>
      </c>
      <c r="B6" s="201" t="s">
        <v>129</v>
      </c>
      <c r="C6" s="201" t="s">
        <v>72</v>
      </c>
      <c r="D6" s="199" t="s">
        <v>130</v>
      </c>
    </row>
    <row r="7" spans="1:4" x14ac:dyDescent="0.25">
      <c r="A7" s="199"/>
      <c r="B7" s="1" t="s">
        <v>131</v>
      </c>
      <c r="C7" s="1" t="s">
        <v>132</v>
      </c>
      <c r="D7" s="199"/>
    </row>
    <row r="8" spans="1:4" x14ac:dyDescent="0.25">
      <c r="A8" s="2" t="s">
        <v>134</v>
      </c>
      <c r="B8" s="76">
        <v>19.082357495403102</v>
      </c>
      <c r="C8" s="76">
        <v>11.3373657214749</v>
      </c>
      <c r="D8" s="77">
        <v>10333</v>
      </c>
    </row>
    <row r="9" spans="1:4" x14ac:dyDescent="0.25">
      <c r="A9" s="2" t="s">
        <v>135</v>
      </c>
      <c r="B9" s="76">
        <v>15.2977703826955</v>
      </c>
      <c r="C9" s="76">
        <v>10.3591347753744</v>
      </c>
      <c r="D9" s="77">
        <v>15025</v>
      </c>
    </row>
    <row r="10" spans="1:4" x14ac:dyDescent="0.25">
      <c r="A10" s="2" t="s">
        <v>136</v>
      </c>
      <c r="B10" s="76">
        <v>16.192094063334</v>
      </c>
      <c r="C10" s="76">
        <v>10.303108995166999</v>
      </c>
      <c r="D10" s="77">
        <v>13863</v>
      </c>
    </row>
    <row r="11" spans="1:4" x14ac:dyDescent="0.25">
      <c r="A11" s="2" t="s">
        <v>137</v>
      </c>
      <c r="B11" s="76">
        <v>16.325543120473998</v>
      </c>
      <c r="C11" s="76">
        <v>10.0333113890718</v>
      </c>
      <c r="D11" s="77">
        <v>15190</v>
      </c>
    </row>
    <row r="12" spans="1:4" x14ac:dyDescent="0.25">
      <c r="A12" s="2" t="s">
        <v>138</v>
      </c>
      <c r="B12" s="76">
        <v>13.9341599912213</v>
      </c>
      <c r="C12" s="76">
        <v>9.1574673543289808</v>
      </c>
      <c r="D12" s="77">
        <v>9113</v>
      </c>
    </row>
    <row r="13" spans="1:4" x14ac:dyDescent="0.25">
      <c r="A13" s="2" t="s">
        <v>139</v>
      </c>
      <c r="B13" s="76">
        <v>11.193443591258101</v>
      </c>
      <c r="C13" s="76">
        <v>7.8428824571766098</v>
      </c>
      <c r="D13" s="77">
        <v>20316</v>
      </c>
    </row>
    <row r="14" spans="1:4" x14ac:dyDescent="0.25">
      <c r="A14" s="2" t="s">
        <v>140</v>
      </c>
      <c r="B14" s="76">
        <v>6.2018146150073603</v>
      </c>
      <c r="C14" s="76">
        <v>4.49249019127023</v>
      </c>
      <c r="D14" s="77">
        <v>32624</v>
      </c>
    </row>
    <row r="15" spans="1:4" x14ac:dyDescent="0.25">
      <c r="A15" s="2" t="s">
        <v>141</v>
      </c>
      <c r="B15" s="76">
        <v>7.6074421168687998</v>
      </c>
      <c r="C15" s="76">
        <v>5.4084619625137798</v>
      </c>
      <c r="D15" s="77">
        <v>36280</v>
      </c>
    </row>
    <row r="16" spans="1:4" x14ac:dyDescent="0.25">
      <c r="A16" s="2" t="s">
        <v>142</v>
      </c>
      <c r="B16" s="76">
        <v>4.1640195479535702</v>
      </c>
      <c r="C16" s="76">
        <v>3.0174098961514999</v>
      </c>
      <c r="D16" s="77">
        <v>16370</v>
      </c>
    </row>
    <row r="17" spans="1:4" x14ac:dyDescent="0.25">
      <c r="A17" s="2" t="s">
        <v>143</v>
      </c>
      <c r="B17" s="76">
        <v>4.2497733728168203</v>
      </c>
      <c r="C17" s="76">
        <v>3.1096875566567999</v>
      </c>
      <c r="D17" s="77">
        <v>16547</v>
      </c>
    </row>
    <row r="18" spans="1:4" x14ac:dyDescent="0.25">
      <c r="A18" s="2" t="s">
        <v>144</v>
      </c>
      <c r="B18" s="76">
        <v>4.4364783112369697</v>
      </c>
      <c r="C18" s="76">
        <v>3.17795083022268</v>
      </c>
      <c r="D18" s="77">
        <v>15538</v>
      </c>
    </row>
    <row r="19" spans="1:4" x14ac:dyDescent="0.25">
      <c r="A19" s="2" t="s">
        <v>145</v>
      </c>
      <c r="B19" s="76">
        <v>5.1885685308606204</v>
      </c>
      <c r="C19" s="76">
        <v>3.60207186322805</v>
      </c>
      <c r="D19" s="77">
        <v>13804</v>
      </c>
    </row>
    <row r="20" spans="1:4" x14ac:dyDescent="0.25">
      <c r="A20" s="2" t="s">
        <v>146</v>
      </c>
      <c r="B20" s="76">
        <v>4.9442310999025603</v>
      </c>
      <c r="C20" s="76">
        <v>3.4829483578838798</v>
      </c>
      <c r="D20" s="77">
        <v>17447</v>
      </c>
    </row>
    <row r="21" spans="1:4" x14ac:dyDescent="0.25">
      <c r="A21" s="2" t="s">
        <v>147</v>
      </c>
      <c r="B21" s="76">
        <v>3.1224632000696801</v>
      </c>
      <c r="C21" s="76">
        <v>2.3192230641930101</v>
      </c>
      <c r="D21" s="77">
        <v>11481</v>
      </c>
    </row>
    <row r="22" spans="1:4" x14ac:dyDescent="0.25">
      <c r="A22" s="2" t="s">
        <v>148</v>
      </c>
      <c r="B22" s="76">
        <v>3.8502358490566002</v>
      </c>
      <c r="C22" s="76">
        <v>2.79775943396226</v>
      </c>
      <c r="D22" s="77">
        <v>10176</v>
      </c>
    </row>
    <row r="23" spans="1:4" x14ac:dyDescent="0.25">
      <c r="A23" s="2" t="s">
        <v>149</v>
      </c>
      <c r="B23" s="76">
        <v>4.06657131712391</v>
      </c>
      <c r="C23" s="76">
        <v>3.0084514367442501</v>
      </c>
      <c r="D23" s="77">
        <v>7691</v>
      </c>
    </row>
    <row r="24" spans="1:4" x14ac:dyDescent="0.25">
      <c r="A24" s="2" t="s">
        <v>150</v>
      </c>
      <c r="B24" s="76">
        <v>5.0571452337381499</v>
      </c>
      <c r="C24" s="76">
        <v>3.54466810846781</v>
      </c>
      <c r="D24" s="77">
        <v>12022</v>
      </c>
    </row>
    <row r="25" spans="1:4" x14ac:dyDescent="0.25">
      <c r="A25" s="2" t="s">
        <v>151</v>
      </c>
      <c r="B25" s="76">
        <v>2.3838556505223201</v>
      </c>
      <c r="C25" s="76">
        <v>1.84064577397911</v>
      </c>
      <c r="D25" s="77">
        <v>10530</v>
      </c>
    </row>
    <row r="26" spans="1:4" x14ac:dyDescent="0.25">
      <c r="A26" s="2" t="s">
        <v>152</v>
      </c>
      <c r="B26" s="76">
        <v>2.8816736856405401</v>
      </c>
      <c r="C26" s="76">
        <v>2.1551419644070098</v>
      </c>
      <c r="D26" s="77">
        <v>7361</v>
      </c>
    </row>
    <row r="27" spans="1:4" x14ac:dyDescent="0.25">
      <c r="A27" s="2" t="s">
        <v>153</v>
      </c>
      <c r="B27" s="76">
        <v>3.14388381494236</v>
      </c>
      <c r="C27" s="76">
        <v>2.2698008683934701</v>
      </c>
      <c r="D27" s="77">
        <v>6679</v>
      </c>
    </row>
    <row r="28" spans="1:4" x14ac:dyDescent="0.25">
      <c r="A28" s="2" t="s">
        <v>154</v>
      </c>
      <c r="B28" s="76">
        <v>3.9279734055651301</v>
      </c>
      <c r="C28" s="76">
        <v>2.6345727653287399</v>
      </c>
      <c r="D28" s="77">
        <v>8122</v>
      </c>
    </row>
    <row r="29" spans="1:4" x14ac:dyDescent="0.25">
      <c r="A29" s="2" t="s">
        <v>155</v>
      </c>
      <c r="B29" s="76">
        <v>3.2886242865577602</v>
      </c>
      <c r="C29" s="76">
        <v>2.3457980712458202</v>
      </c>
      <c r="D29" s="77">
        <v>10162</v>
      </c>
    </row>
    <row r="30" spans="1:4" x14ac:dyDescent="0.25">
      <c r="A30" s="2" t="s">
        <v>156</v>
      </c>
      <c r="B30" s="76">
        <v>2.3250159948816398</v>
      </c>
      <c r="C30" s="76">
        <v>1.7838771593090199</v>
      </c>
      <c r="D30" s="77">
        <v>7815</v>
      </c>
    </row>
    <row r="31" spans="1:4" x14ac:dyDescent="0.25">
      <c r="A31" s="2" t="s">
        <v>157</v>
      </c>
      <c r="B31" s="76">
        <v>2.4955670483930601</v>
      </c>
      <c r="C31" s="76">
        <v>1.80088659032139</v>
      </c>
      <c r="D31" s="77">
        <v>5414</v>
      </c>
    </row>
    <row r="32" spans="1:4" x14ac:dyDescent="0.25">
      <c r="A32" s="2" t="s">
        <v>158</v>
      </c>
      <c r="B32" s="76">
        <v>2.8239916963226599</v>
      </c>
      <c r="C32" s="76">
        <v>2.1064650059312</v>
      </c>
      <c r="D32" s="77">
        <v>6744</v>
      </c>
    </row>
    <row r="33" spans="1:4" x14ac:dyDescent="0.25">
      <c r="A33" s="2" t="s">
        <v>159</v>
      </c>
      <c r="B33" s="76">
        <v>3.1449287235785701</v>
      </c>
      <c r="C33" s="76">
        <v>2.3889890217925598</v>
      </c>
      <c r="D33" s="77">
        <v>12206</v>
      </c>
    </row>
    <row r="34" spans="1:4" x14ac:dyDescent="0.25">
      <c r="A34" s="2" t="s">
        <v>160</v>
      </c>
      <c r="B34" s="76">
        <v>2.3172157876981898</v>
      </c>
      <c r="C34" s="76">
        <v>1.8149106038457199</v>
      </c>
      <c r="D34" s="77">
        <v>8893</v>
      </c>
    </row>
    <row r="35" spans="1:4" x14ac:dyDescent="0.25">
      <c r="A35" s="2" t="s">
        <v>161</v>
      </c>
      <c r="B35" s="76">
        <v>3.5635337358886798</v>
      </c>
      <c r="C35" s="76">
        <v>2.6429509057495402</v>
      </c>
      <c r="D35" s="77">
        <v>7618</v>
      </c>
    </row>
    <row r="36" spans="1:4" x14ac:dyDescent="0.25">
      <c r="A36" s="2" t="s">
        <v>162</v>
      </c>
      <c r="B36" s="76">
        <v>4.3741217798594798</v>
      </c>
      <c r="C36" s="76">
        <v>3.2214578454332599</v>
      </c>
      <c r="D36" s="77">
        <v>6832</v>
      </c>
    </row>
    <row r="37" spans="1:4" x14ac:dyDescent="0.25">
      <c r="A37" s="2" t="s">
        <v>163</v>
      </c>
      <c r="B37" s="76">
        <v>6.69085050288058</v>
      </c>
      <c r="C37" s="76">
        <v>4.7299091885557996</v>
      </c>
      <c r="D37" s="77">
        <v>10241</v>
      </c>
    </row>
    <row r="38" spans="1:4" x14ac:dyDescent="0.25">
      <c r="A38" s="2" t="s">
        <v>164</v>
      </c>
      <c r="B38" s="76">
        <v>3.8219749652294901</v>
      </c>
      <c r="C38" s="76">
        <v>2.8771441817338901</v>
      </c>
      <c r="D38" s="77">
        <v>2157</v>
      </c>
    </row>
    <row r="39" spans="1:4" x14ac:dyDescent="0.25">
      <c r="A39" s="2" t="s">
        <v>165</v>
      </c>
      <c r="B39" s="76">
        <v>15.424303554274699</v>
      </c>
      <c r="C39" s="76">
        <v>10.3935638808838</v>
      </c>
      <c r="D39" s="77">
        <v>10410</v>
      </c>
    </row>
    <row r="40" spans="1:4" x14ac:dyDescent="0.25">
      <c r="A40" s="2" t="s">
        <v>166</v>
      </c>
      <c r="B40" s="76">
        <v>14.9916972914115</v>
      </c>
      <c r="C40" s="76">
        <v>10.2255342316592</v>
      </c>
      <c r="D40" s="77">
        <v>7347</v>
      </c>
    </row>
    <row r="41" spans="1:4" x14ac:dyDescent="0.25">
      <c r="A41" s="2" t="s">
        <v>167</v>
      </c>
      <c r="B41" s="76">
        <v>12.3825085878749</v>
      </c>
      <c r="C41" s="76">
        <v>8.3847367932411103</v>
      </c>
      <c r="D41" s="77">
        <v>10771</v>
      </c>
    </row>
    <row r="42" spans="1:4" x14ac:dyDescent="0.25">
      <c r="A42" s="2" t="s">
        <v>168</v>
      </c>
      <c r="B42" s="76">
        <v>8.79296170042109</v>
      </c>
      <c r="C42" s="76">
        <v>5.9810507319029496</v>
      </c>
      <c r="D42" s="77">
        <v>19948</v>
      </c>
    </row>
    <row r="43" spans="1:4" x14ac:dyDescent="0.25">
      <c r="A43" s="2" t="s">
        <v>169</v>
      </c>
      <c r="B43" s="76">
        <v>8.1200132978723403</v>
      </c>
      <c r="C43" s="76">
        <v>5.3844509878419498</v>
      </c>
      <c r="D43" s="77">
        <v>21056</v>
      </c>
    </row>
    <row r="44" spans="1:4" x14ac:dyDescent="0.25">
      <c r="A44" s="2" t="s">
        <v>170</v>
      </c>
      <c r="B44" s="76">
        <v>8.2260048211738095</v>
      </c>
      <c r="C44" s="76">
        <v>5.2151817779308303</v>
      </c>
      <c r="D44" s="77">
        <v>20327</v>
      </c>
    </row>
    <row r="45" spans="1:4" x14ac:dyDescent="0.25">
      <c r="A45" s="2" t="s">
        <v>171</v>
      </c>
      <c r="B45" s="76">
        <v>8.9053689100140403</v>
      </c>
      <c r="C45" s="76">
        <v>5.4443124122285802</v>
      </c>
      <c r="D45" s="77">
        <v>9257</v>
      </c>
    </row>
    <row r="46" spans="1:4" x14ac:dyDescent="0.25">
      <c r="A46" s="2" t="s">
        <v>172</v>
      </c>
      <c r="B46" s="76">
        <v>8.0217894827142509</v>
      </c>
      <c r="C46" s="76">
        <v>5.4260959080380902</v>
      </c>
      <c r="D46" s="77">
        <v>11657</v>
      </c>
    </row>
    <row r="47" spans="1:4" x14ac:dyDescent="0.25">
      <c r="A47" s="2" t="s">
        <v>173</v>
      </c>
      <c r="B47" s="76">
        <v>6.5105240363793904</v>
      </c>
      <c r="C47" s="76">
        <v>4.6568644434820303</v>
      </c>
      <c r="D47" s="77">
        <v>23090</v>
      </c>
    </row>
    <row r="48" spans="1:4" x14ac:dyDescent="0.25">
      <c r="A48" s="2" t="s">
        <v>174</v>
      </c>
      <c r="B48" s="76">
        <v>6.1498933565052498</v>
      </c>
      <c r="C48" s="76">
        <v>4.6045501224425296</v>
      </c>
      <c r="D48" s="77">
        <v>25318</v>
      </c>
    </row>
    <row r="49" spans="1:4" x14ac:dyDescent="0.25">
      <c r="A49" s="2" t="s">
        <v>175</v>
      </c>
      <c r="B49" s="76">
        <v>7.3130730940529203</v>
      </c>
      <c r="C49" s="76">
        <v>5.4749279538904903</v>
      </c>
      <c r="D49" s="77">
        <v>19085</v>
      </c>
    </row>
    <row r="50" spans="1:4" x14ac:dyDescent="0.25">
      <c r="A50" s="2" t="s">
        <v>176</v>
      </c>
      <c r="B50" s="76">
        <v>9.6311918967670298</v>
      </c>
      <c r="C50" s="76">
        <v>7.0690994866102397</v>
      </c>
      <c r="D50" s="77">
        <v>28828</v>
      </c>
    </row>
    <row r="51" spans="1:4" x14ac:dyDescent="0.25">
      <c r="A51" s="2" t="s">
        <v>177</v>
      </c>
      <c r="B51" s="76">
        <v>8.6160836549234396</v>
      </c>
      <c r="C51" s="76">
        <v>6.4297273745798602</v>
      </c>
      <c r="D51" s="77">
        <v>8033</v>
      </c>
    </row>
    <row r="52" spans="1:4" x14ac:dyDescent="0.25">
      <c r="A52" s="2" t="s">
        <v>178</v>
      </c>
      <c r="B52" s="76">
        <v>4.6093317869569104</v>
      </c>
      <c r="C52" s="76">
        <v>3.4053885270764601</v>
      </c>
      <c r="D52" s="77">
        <v>44836</v>
      </c>
    </row>
    <row r="53" spans="1:4" x14ac:dyDescent="0.25">
      <c r="A53" s="2" t="s">
        <v>179</v>
      </c>
      <c r="B53" s="76">
        <v>5.5684131736526998</v>
      </c>
      <c r="C53" s="76">
        <v>4.1399326347305401</v>
      </c>
      <c r="D53" s="77">
        <v>26720</v>
      </c>
    </row>
    <row r="54" spans="1:4" x14ac:dyDescent="0.25">
      <c r="A54" s="2" t="s">
        <v>180</v>
      </c>
      <c r="B54" s="76">
        <v>6.7144167342763401</v>
      </c>
      <c r="C54" s="76">
        <v>4.8565734241066698</v>
      </c>
      <c r="D54" s="77">
        <v>28349</v>
      </c>
    </row>
    <row r="55" spans="1:4" x14ac:dyDescent="0.25">
      <c r="A55" s="2" t="s">
        <v>181</v>
      </c>
      <c r="B55" s="76">
        <v>3.98114238863077</v>
      </c>
      <c r="C55" s="76">
        <v>2.9836294069417901</v>
      </c>
      <c r="D55" s="77">
        <v>36590</v>
      </c>
    </row>
    <row r="56" spans="1:4" x14ac:dyDescent="0.25">
      <c r="A56" s="2" t="s">
        <v>182</v>
      </c>
      <c r="B56" s="76">
        <v>3.52826979715435</v>
      </c>
      <c r="C56" s="76">
        <v>2.6964367196250101</v>
      </c>
      <c r="D56" s="77">
        <v>24107</v>
      </c>
    </row>
    <row r="57" spans="1:4" x14ac:dyDescent="0.25">
      <c r="A57" s="2" t="s">
        <v>183</v>
      </c>
      <c r="B57" s="76">
        <v>2.7633468401222698</v>
      </c>
      <c r="C57" s="76">
        <v>2.15930902111324</v>
      </c>
      <c r="D57" s="77">
        <v>14067</v>
      </c>
    </row>
    <row r="58" spans="1:4" x14ac:dyDescent="0.25">
      <c r="A58" s="31" t="s">
        <v>73</v>
      </c>
      <c r="B58" s="78">
        <v>6.8986298893322804</v>
      </c>
      <c r="C58" s="78">
        <v>4.8119707124317097</v>
      </c>
      <c r="D58" s="79">
        <v>774390</v>
      </c>
    </row>
    <row r="59" spans="1:4" ht="25.15" customHeight="1" x14ac:dyDescent="0.25">
      <c r="A59" s="191" t="s">
        <v>128</v>
      </c>
      <c r="B59" s="191"/>
      <c r="C59" s="191"/>
      <c r="D59" s="191"/>
    </row>
    <row r="61" spans="1:4" x14ac:dyDescent="0.25">
      <c r="A61" s="192" t="str">
        <f>HYPERLINK("#'Obsah'!A1", "Späť na obsah dátovej prílohy")</f>
        <v>Späť na obsah dátovej prílohy</v>
      </c>
      <c r="B61" s="193"/>
    </row>
  </sheetData>
  <mergeCells count="7">
    <mergeCell ref="A61:B61"/>
    <mergeCell ref="A2:D2"/>
    <mergeCell ref="A4:D4"/>
    <mergeCell ref="A59:D59"/>
    <mergeCell ref="A6:A7"/>
    <mergeCell ref="B6:C6"/>
    <mergeCell ref="D6:D7"/>
  </mergeCells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187" t="s">
        <v>185</v>
      </c>
      <c r="B2" s="187"/>
      <c r="C2" s="187"/>
      <c r="D2" s="187"/>
      <c r="E2" s="187"/>
      <c r="F2" s="187"/>
      <c r="G2" s="187"/>
    </row>
    <row r="3" spans="1:7" x14ac:dyDescent="0.25">
      <c r="A3" s="208" t="s">
        <v>186</v>
      </c>
      <c r="B3" s="208"/>
      <c r="C3" s="208"/>
      <c r="D3" s="208"/>
      <c r="E3" s="208"/>
      <c r="F3" s="208"/>
      <c r="G3" s="208"/>
    </row>
    <row r="5" spans="1:7" ht="25.15" customHeight="1" x14ac:dyDescent="0.25">
      <c r="A5" s="191" t="s">
        <v>2</v>
      </c>
      <c r="B5" s="191"/>
      <c r="C5" s="191"/>
      <c r="D5" s="191"/>
      <c r="E5" s="191"/>
      <c r="F5" s="191"/>
      <c r="G5" s="191"/>
    </row>
    <row r="7" spans="1:7" x14ac:dyDescent="0.25">
      <c r="A7" s="199" t="s">
        <v>4</v>
      </c>
      <c r="B7" s="199" t="s">
        <v>187</v>
      </c>
      <c r="C7" s="201" t="s">
        <v>188</v>
      </c>
      <c r="D7" s="201"/>
      <c r="E7" s="201"/>
      <c r="F7" s="201"/>
      <c r="G7" s="201"/>
    </row>
    <row r="8" spans="1:7" x14ac:dyDescent="0.25">
      <c r="A8" s="199"/>
      <c r="B8" s="199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09" t="s">
        <v>194</v>
      </c>
      <c r="B9" s="210"/>
      <c r="C9" s="210"/>
      <c r="D9" s="210"/>
      <c r="E9" s="210"/>
      <c r="F9" s="210"/>
      <c r="G9" s="210"/>
    </row>
    <row r="10" spans="1:7" x14ac:dyDescent="0.25">
      <c r="A10" s="2" t="s">
        <v>11</v>
      </c>
      <c r="B10" s="81">
        <v>13692</v>
      </c>
      <c r="C10" s="81">
        <v>10522</v>
      </c>
      <c r="D10" s="81">
        <v>2388</v>
      </c>
      <c r="E10" s="81">
        <v>248</v>
      </c>
      <c r="F10" s="81">
        <v>44</v>
      </c>
      <c r="G10" s="81">
        <v>490</v>
      </c>
    </row>
    <row r="11" spans="1:7" x14ac:dyDescent="0.25">
      <c r="A11" s="2" t="s">
        <v>12</v>
      </c>
      <c r="B11" s="81">
        <v>39588</v>
      </c>
      <c r="C11" s="81">
        <v>37732</v>
      </c>
      <c r="D11" s="81">
        <v>309</v>
      </c>
      <c r="E11" s="81">
        <v>9</v>
      </c>
      <c r="F11" s="81">
        <v>0</v>
      </c>
      <c r="G11" s="81">
        <v>1538</v>
      </c>
    </row>
    <row r="12" spans="1:7" x14ac:dyDescent="0.25">
      <c r="A12" s="2" t="s">
        <v>13</v>
      </c>
      <c r="B12" s="81">
        <v>2647</v>
      </c>
      <c r="C12" s="81">
        <v>1877</v>
      </c>
      <c r="D12" s="81">
        <v>493</v>
      </c>
      <c r="E12" s="81">
        <v>124</v>
      </c>
      <c r="F12" s="81">
        <v>90</v>
      </c>
      <c r="G12" s="81">
        <v>63</v>
      </c>
    </row>
    <row r="13" spans="1:7" x14ac:dyDescent="0.25">
      <c r="A13" s="2" t="s">
        <v>14</v>
      </c>
      <c r="B13" s="81">
        <v>12588</v>
      </c>
      <c r="C13" s="81">
        <v>8657</v>
      </c>
      <c r="D13" s="81">
        <v>2772</v>
      </c>
      <c r="E13" s="81">
        <v>640</v>
      </c>
      <c r="F13" s="81">
        <v>186</v>
      </c>
      <c r="G13" s="81">
        <v>333</v>
      </c>
    </row>
    <row r="14" spans="1:7" x14ac:dyDescent="0.25">
      <c r="A14" s="2" t="s">
        <v>15</v>
      </c>
      <c r="B14" s="81">
        <v>10580</v>
      </c>
      <c r="C14" s="81">
        <v>10124</v>
      </c>
      <c r="D14" s="81">
        <v>18</v>
      </c>
      <c r="E14" s="81">
        <v>0</v>
      </c>
      <c r="F14" s="81">
        <v>0</v>
      </c>
      <c r="G14" s="81">
        <v>438</v>
      </c>
    </row>
    <row r="15" spans="1:7" x14ac:dyDescent="0.25">
      <c r="A15" s="2" t="s">
        <v>16</v>
      </c>
      <c r="B15" s="81">
        <v>967</v>
      </c>
      <c r="C15" s="81">
        <v>136</v>
      </c>
      <c r="D15" s="81">
        <v>2</v>
      </c>
      <c r="E15" s="81">
        <v>0</v>
      </c>
      <c r="F15" s="81">
        <v>0</v>
      </c>
      <c r="G15" s="81">
        <v>829</v>
      </c>
    </row>
    <row r="16" spans="1:7" x14ac:dyDescent="0.25">
      <c r="A16" s="31" t="s">
        <v>195</v>
      </c>
      <c r="B16" s="83">
        <v>80062</v>
      </c>
      <c r="C16" s="83">
        <v>69048</v>
      </c>
      <c r="D16" s="83">
        <v>5982</v>
      </c>
      <c r="E16" s="83">
        <v>1021</v>
      </c>
      <c r="F16" s="83">
        <v>320</v>
      </c>
      <c r="G16" s="83">
        <v>3691</v>
      </c>
    </row>
    <row r="17" spans="1:7" x14ac:dyDescent="0.25">
      <c r="A17" s="209" t="s">
        <v>196</v>
      </c>
      <c r="B17" s="210"/>
      <c r="C17" s="210"/>
      <c r="D17" s="210"/>
      <c r="E17" s="210"/>
      <c r="F17" s="210"/>
      <c r="G17" s="210"/>
    </row>
    <row r="18" spans="1:7" x14ac:dyDescent="0.25">
      <c r="A18" s="2" t="s">
        <v>11</v>
      </c>
      <c r="B18" s="81">
        <v>65582</v>
      </c>
      <c r="C18" s="81">
        <v>24305</v>
      </c>
      <c r="D18" s="81">
        <v>19563</v>
      </c>
      <c r="E18" s="81">
        <v>9535</v>
      </c>
      <c r="F18" s="81">
        <v>9768</v>
      </c>
      <c r="G18" s="81">
        <v>2411</v>
      </c>
    </row>
    <row r="19" spans="1:7" x14ac:dyDescent="0.25">
      <c r="A19" s="2" t="s">
        <v>12</v>
      </c>
      <c r="B19" s="81">
        <v>39576</v>
      </c>
      <c r="C19" s="81">
        <v>37720</v>
      </c>
      <c r="D19" s="81">
        <v>309</v>
      </c>
      <c r="E19" s="81">
        <v>9</v>
      </c>
      <c r="F19" s="81">
        <v>0</v>
      </c>
      <c r="G19" s="81">
        <v>1538</v>
      </c>
    </row>
    <row r="20" spans="1:7" x14ac:dyDescent="0.25">
      <c r="A20" s="2" t="s">
        <v>13</v>
      </c>
      <c r="B20" s="81">
        <v>68192</v>
      </c>
      <c r="C20" s="81">
        <v>4283</v>
      </c>
      <c r="D20" s="81">
        <v>4557</v>
      </c>
      <c r="E20" s="81">
        <v>5601</v>
      </c>
      <c r="F20" s="81">
        <v>53286</v>
      </c>
      <c r="G20" s="81">
        <v>465</v>
      </c>
    </row>
    <row r="21" spans="1:7" x14ac:dyDescent="0.25">
      <c r="A21" s="2" t="s">
        <v>14</v>
      </c>
      <c r="B21" s="81">
        <v>186112</v>
      </c>
      <c r="C21" s="81">
        <v>23566</v>
      </c>
      <c r="D21" s="81">
        <v>35521</v>
      </c>
      <c r="E21" s="81">
        <v>43630</v>
      </c>
      <c r="F21" s="81">
        <v>77227</v>
      </c>
      <c r="G21" s="81">
        <v>6168</v>
      </c>
    </row>
    <row r="22" spans="1:7" x14ac:dyDescent="0.25">
      <c r="A22" s="2" t="s">
        <v>15</v>
      </c>
      <c r="B22" s="81">
        <v>10573</v>
      </c>
      <c r="C22" s="81">
        <v>10117</v>
      </c>
      <c r="D22" s="81">
        <v>18</v>
      </c>
      <c r="E22" s="81">
        <v>0</v>
      </c>
      <c r="F22" s="81">
        <v>0</v>
      </c>
      <c r="G22" s="81">
        <v>438</v>
      </c>
    </row>
    <row r="23" spans="1:7" x14ac:dyDescent="0.25">
      <c r="A23" s="2" t="s">
        <v>16</v>
      </c>
      <c r="B23" s="81">
        <v>966</v>
      </c>
      <c r="C23" s="81">
        <v>136</v>
      </c>
      <c r="D23" s="81">
        <v>2</v>
      </c>
      <c r="E23" s="81">
        <v>0</v>
      </c>
      <c r="F23" s="81">
        <v>0</v>
      </c>
      <c r="G23" s="81">
        <v>828</v>
      </c>
    </row>
    <row r="24" spans="1:7" x14ac:dyDescent="0.25">
      <c r="A24" s="31" t="s">
        <v>195</v>
      </c>
      <c r="B24" s="83">
        <v>371001</v>
      </c>
      <c r="C24" s="83">
        <v>100127</v>
      </c>
      <c r="D24" s="83">
        <v>59970</v>
      </c>
      <c r="E24" s="83">
        <v>58775</v>
      </c>
      <c r="F24" s="83">
        <v>140281</v>
      </c>
      <c r="G24" s="83">
        <v>11848</v>
      </c>
    </row>
    <row r="25" spans="1:7" x14ac:dyDescent="0.25">
      <c r="A25" s="209" t="s">
        <v>197</v>
      </c>
      <c r="B25" s="210"/>
      <c r="C25" s="210"/>
      <c r="D25" s="210"/>
      <c r="E25" s="210"/>
      <c r="F25" s="210"/>
      <c r="G25" s="210"/>
    </row>
    <row r="26" spans="1:7" x14ac:dyDescent="0.25">
      <c r="A26" s="2" t="s">
        <v>11</v>
      </c>
      <c r="B26" s="82">
        <v>18718750.239999998</v>
      </c>
      <c r="C26" s="82">
        <v>5930380.6900000004</v>
      </c>
      <c r="D26" s="82">
        <v>5926702.2699999996</v>
      </c>
      <c r="E26" s="82">
        <v>3205174.99</v>
      </c>
      <c r="F26" s="82">
        <v>2999084.6</v>
      </c>
      <c r="G26" s="82">
        <v>657407.68999999994</v>
      </c>
    </row>
    <row r="27" spans="1:7" x14ac:dyDescent="0.25">
      <c r="A27" s="2" t="s">
        <v>12</v>
      </c>
      <c r="B27" s="82">
        <v>9922048.5700000003</v>
      </c>
      <c r="C27" s="82">
        <v>9456268.5700000003</v>
      </c>
      <c r="D27" s="82">
        <v>77070</v>
      </c>
      <c r="E27" s="82">
        <v>2010</v>
      </c>
      <c r="F27" s="82">
        <v>0</v>
      </c>
      <c r="G27" s="82">
        <v>386700</v>
      </c>
    </row>
    <row r="28" spans="1:7" x14ac:dyDescent="0.25">
      <c r="A28" s="2" t="s">
        <v>13</v>
      </c>
      <c r="B28" s="82">
        <v>18367447.350000001</v>
      </c>
      <c r="C28" s="82">
        <v>1239694.3700000001</v>
      </c>
      <c r="D28" s="82">
        <v>1407001.55</v>
      </c>
      <c r="E28" s="82">
        <v>1373487.42</v>
      </c>
      <c r="F28" s="82">
        <v>14253308.5</v>
      </c>
      <c r="G28" s="82">
        <v>93955.51</v>
      </c>
    </row>
    <row r="29" spans="1:7" x14ac:dyDescent="0.25">
      <c r="A29" s="2" t="s">
        <v>14</v>
      </c>
      <c r="B29" s="82">
        <v>34771444.600000001</v>
      </c>
      <c r="C29" s="82">
        <v>4940991.82</v>
      </c>
      <c r="D29" s="82">
        <v>7313465.1500000004</v>
      </c>
      <c r="E29" s="82">
        <v>8074323.1399999997</v>
      </c>
      <c r="F29" s="82">
        <v>13545638.300000001</v>
      </c>
      <c r="G29" s="82">
        <v>897026.19</v>
      </c>
    </row>
    <row r="30" spans="1:7" x14ac:dyDescent="0.25">
      <c r="A30" s="2" t="s">
        <v>15</v>
      </c>
      <c r="B30" s="82">
        <v>1112025</v>
      </c>
      <c r="C30" s="82">
        <v>1064040</v>
      </c>
      <c r="D30" s="82">
        <v>1890</v>
      </c>
      <c r="E30" s="82">
        <v>0</v>
      </c>
      <c r="F30" s="82">
        <v>0</v>
      </c>
      <c r="G30" s="82">
        <v>46095</v>
      </c>
    </row>
    <row r="31" spans="1:7" x14ac:dyDescent="0.25">
      <c r="A31" s="2" t="s">
        <v>16</v>
      </c>
      <c r="B31" s="82">
        <v>101535</v>
      </c>
      <c r="C31" s="82">
        <v>14280</v>
      </c>
      <c r="D31" s="82">
        <v>210</v>
      </c>
      <c r="E31" s="82">
        <v>0</v>
      </c>
      <c r="F31" s="82">
        <v>0</v>
      </c>
      <c r="G31" s="82">
        <v>87045</v>
      </c>
    </row>
    <row r="32" spans="1:7" x14ac:dyDescent="0.25">
      <c r="A32" s="31" t="s">
        <v>195</v>
      </c>
      <c r="B32" s="84">
        <v>82993250.760000005</v>
      </c>
      <c r="C32" s="84">
        <v>22645655.449999999</v>
      </c>
      <c r="D32" s="84">
        <v>14726338.970000001</v>
      </c>
      <c r="E32" s="84">
        <v>12654995.550000001</v>
      </c>
      <c r="F32" s="84">
        <v>30798031.399999999</v>
      </c>
      <c r="G32" s="84">
        <v>2168229.39</v>
      </c>
    </row>
    <row r="34" spans="1:3" x14ac:dyDescent="0.25">
      <c r="A34" s="192" t="str">
        <f>HYPERLINK("#'Vysvetlivky'!A2", "Vysvetlivky ku kategóriám veľkosti podniku")</f>
        <v>Vysvetlivky ku kategóriám veľkosti podniku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187" t="s">
        <v>198</v>
      </c>
      <c r="B2" s="187"/>
      <c r="C2" s="187"/>
      <c r="D2" s="187"/>
      <c r="E2" s="187"/>
      <c r="F2" s="187"/>
      <c r="G2" s="187"/>
    </row>
    <row r="3" spans="1:7" x14ac:dyDescent="0.25">
      <c r="A3" s="208" t="s">
        <v>186</v>
      </c>
      <c r="B3" s="208"/>
      <c r="C3" s="208"/>
      <c r="D3" s="208"/>
      <c r="E3" s="208"/>
      <c r="F3" s="208"/>
      <c r="G3" s="208"/>
    </row>
    <row r="5" spans="1:7" ht="25.15" customHeight="1" x14ac:dyDescent="0.25">
      <c r="A5" s="191" t="s">
        <v>2</v>
      </c>
      <c r="B5" s="191"/>
      <c r="C5" s="191"/>
      <c r="D5" s="191"/>
      <c r="E5" s="191"/>
      <c r="F5" s="191"/>
      <c r="G5" s="191"/>
    </row>
    <row r="7" spans="1:7" x14ac:dyDescent="0.25">
      <c r="A7" s="199" t="s">
        <v>4</v>
      </c>
      <c r="B7" s="199" t="s">
        <v>187</v>
      </c>
      <c r="C7" s="201" t="s">
        <v>188</v>
      </c>
      <c r="D7" s="201"/>
      <c r="E7" s="201"/>
      <c r="F7" s="201"/>
      <c r="G7" s="201"/>
    </row>
    <row r="8" spans="1:7" x14ac:dyDescent="0.25">
      <c r="A8" s="199"/>
      <c r="B8" s="199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09" t="s">
        <v>194</v>
      </c>
      <c r="B9" s="210"/>
      <c r="C9" s="210"/>
      <c r="D9" s="210"/>
      <c r="E9" s="210"/>
      <c r="F9" s="210"/>
      <c r="G9" s="210"/>
    </row>
    <row r="10" spans="1:7" x14ac:dyDescent="0.25">
      <c r="A10" s="2" t="s">
        <v>11</v>
      </c>
      <c r="B10" s="85">
        <v>11259</v>
      </c>
      <c r="C10" s="85">
        <v>8584</v>
      </c>
      <c r="D10" s="85">
        <v>1999</v>
      </c>
      <c r="E10" s="85">
        <v>249</v>
      </c>
      <c r="F10" s="85">
        <v>44</v>
      </c>
      <c r="G10" s="85">
        <v>383</v>
      </c>
    </row>
    <row r="11" spans="1:7" x14ac:dyDescent="0.25">
      <c r="A11" s="2" t="s">
        <v>12</v>
      </c>
      <c r="B11" s="85">
        <v>47521</v>
      </c>
      <c r="C11" s="85">
        <v>45442</v>
      </c>
      <c r="D11" s="85">
        <v>322</v>
      </c>
      <c r="E11" s="85">
        <v>10</v>
      </c>
      <c r="F11" s="85">
        <v>0</v>
      </c>
      <c r="G11" s="85">
        <v>1747</v>
      </c>
    </row>
    <row r="12" spans="1:7" x14ac:dyDescent="0.25">
      <c r="A12" s="2" t="s">
        <v>13</v>
      </c>
      <c r="B12" s="85">
        <v>4546</v>
      </c>
      <c r="C12" s="85">
        <v>3141</v>
      </c>
      <c r="D12" s="85">
        <v>924</v>
      </c>
      <c r="E12" s="85">
        <v>247</v>
      </c>
      <c r="F12" s="85">
        <v>136</v>
      </c>
      <c r="G12" s="85">
        <v>98</v>
      </c>
    </row>
    <row r="13" spans="1:7" x14ac:dyDescent="0.25">
      <c r="A13" s="2" t="s">
        <v>14</v>
      </c>
      <c r="B13" s="85">
        <v>17820</v>
      </c>
      <c r="C13" s="85">
        <v>12419</v>
      </c>
      <c r="D13" s="85">
        <v>3845</v>
      </c>
      <c r="E13" s="85">
        <v>900</v>
      </c>
      <c r="F13" s="85">
        <v>250</v>
      </c>
      <c r="G13" s="85">
        <v>406</v>
      </c>
    </row>
    <row r="14" spans="1:7" x14ac:dyDescent="0.25">
      <c r="A14" s="2" t="s">
        <v>15</v>
      </c>
      <c r="B14" s="85">
        <v>12275</v>
      </c>
      <c r="C14" s="85">
        <v>11754</v>
      </c>
      <c r="D14" s="85">
        <v>18</v>
      </c>
      <c r="E14" s="85">
        <v>0</v>
      </c>
      <c r="F14" s="85">
        <v>0</v>
      </c>
      <c r="G14" s="85">
        <v>503</v>
      </c>
    </row>
    <row r="15" spans="1:7" x14ac:dyDescent="0.25">
      <c r="A15" s="2" t="s">
        <v>16</v>
      </c>
      <c r="B15" s="85">
        <v>1128</v>
      </c>
      <c r="C15" s="85">
        <v>155</v>
      </c>
      <c r="D15" s="85">
        <v>2</v>
      </c>
      <c r="E15" s="85">
        <v>0</v>
      </c>
      <c r="F15" s="85">
        <v>0</v>
      </c>
      <c r="G15" s="85">
        <v>971</v>
      </c>
    </row>
    <row r="16" spans="1:7" x14ac:dyDescent="0.25">
      <c r="A16" s="31" t="s">
        <v>195</v>
      </c>
      <c r="B16" s="87">
        <v>94549</v>
      </c>
      <c r="C16" s="87">
        <v>81495</v>
      </c>
      <c r="D16" s="87">
        <v>7110</v>
      </c>
      <c r="E16" s="87">
        <v>1406</v>
      </c>
      <c r="F16" s="87">
        <v>430</v>
      </c>
      <c r="G16" s="87">
        <v>4108</v>
      </c>
    </row>
    <row r="17" spans="1:7" x14ac:dyDescent="0.25">
      <c r="A17" s="209" t="s">
        <v>196</v>
      </c>
      <c r="B17" s="210"/>
      <c r="C17" s="210"/>
      <c r="D17" s="210"/>
      <c r="E17" s="210"/>
      <c r="F17" s="210"/>
      <c r="G17" s="210"/>
    </row>
    <row r="18" spans="1:7" x14ac:dyDescent="0.25">
      <c r="A18" s="2" t="s">
        <v>11</v>
      </c>
      <c r="B18" s="85">
        <v>56532</v>
      </c>
      <c r="C18" s="85">
        <v>19217</v>
      </c>
      <c r="D18" s="85">
        <v>16102</v>
      </c>
      <c r="E18" s="85">
        <v>9282</v>
      </c>
      <c r="F18" s="85">
        <v>9982</v>
      </c>
      <c r="G18" s="85">
        <v>1949</v>
      </c>
    </row>
    <row r="19" spans="1:7" x14ac:dyDescent="0.25">
      <c r="A19" s="2" t="s">
        <v>12</v>
      </c>
      <c r="B19" s="85">
        <v>47451</v>
      </c>
      <c r="C19" s="85">
        <v>45374</v>
      </c>
      <c r="D19" s="85">
        <v>321</v>
      </c>
      <c r="E19" s="85">
        <v>10</v>
      </c>
      <c r="F19" s="85">
        <v>0</v>
      </c>
      <c r="G19" s="85">
        <v>1746</v>
      </c>
    </row>
    <row r="20" spans="1:7" x14ac:dyDescent="0.25">
      <c r="A20" s="2" t="s">
        <v>13</v>
      </c>
      <c r="B20" s="85">
        <v>103158</v>
      </c>
      <c r="C20" s="85">
        <v>7223</v>
      </c>
      <c r="D20" s="85">
        <v>8273</v>
      </c>
      <c r="E20" s="85">
        <v>11888</v>
      </c>
      <c r="F20" s="85">
        <v>74834</v>
      </c>
      <c r="G20" s="85">
        <v>940</v>
      </c>
    </row>
    <row r="21" spans="1:7" x14ac:dyDescent="0.25">
      <c r="A21" s="2" t="s">
        <v>14</v>
      </c>
      <c r="B21" s="85">
        <v>245553</v>
      </c>
      <c r="C21" s="85">
        <v>32890</v>
      </c>
      <c r="D21" s="85">
        <v>49069</v>
      </c>
      <c r="E21" s="85">
        <v>62417</v>
      </c>
      <c r="F21" s="85">
        <v>94295</v>
      </c>
      <c r="G21" s="85">
        <v>6882</v>
      </c>
    </row>
    <row r="22" spans="1:7" x14ac:dyDescent="0.25">
      <c r="A22" s="2" t="s">
        <v>15</v>
      </c>
      <c r="B22" s="85">
        <v>12265</v>
      </c>
      <c r="C22" s="85">
        <v>11744</v>
      </c>
      <c r="D22" s="85">
        <v>18</v>
      </c>
      <c r="E22" s="85">
        <v>0</v>
      </c>
      <c r="F22" s="85">
        <v>0</v>
      </c>
      <c r="G22" s="85">
        <v>503</v>
      </c>
    </row>
    <row r="23" spans="1:7" x14ac:dyDescent="0.25">
      <c r="A23" s="2" t="s">
        <v>16</v>
      </c>
      <c r="B23" s="85">
        <v>1127</v>
      </c>
      <c r="C23" s="85">
        <v>155</v>
      </c>
      <c r="D23" s="85">
        <v>2</v>
      </c>
      <c r="E23" s="85">
        <v>0</v>
      </c>
      <c r="F23" s="85">
        <v>0</v>
      </c>
      <c r="G23" s="85">
        <v>970</v>
      </c>
    </row>
    <row r="24" spans="1:7" x14ac:dyDescent="0.25">
      <c r="A24" s="31" t="s">
        <v>195</v>
      </c>
      <c r="B24" s="87">
        <v>466086</v>
      </c>
      <c r="C24" s="87">
        <v>116603</v>
      </c>
      <c r="D24" s="87">
        <v>73785</v>
      </c>
      <c r="E24" s="87">
        <v>83597</v>
      </c>
      <c r="F24" s="87">
        <v>179111</v>
      </c>
      <c r="G24" s="87">
        <v>12990</v>
      </c>
    </row>
    <row r="25" spans="1:7" x14ac:dyDescent="0.25">
      <c r="A25" s="209" t="s">
        <v>197</v>
      </c>
      <c r="B25" s="210"/>
      <c r="C25" s="210"/>
      <c r="D25" s="210"/>
      <c r="E25" s="210"/>
      <c r="F25" s="210"/>
      <c r="G25" s="210"/>
    </row>
    <row r="26" spans="1:7" x14ac:dyDescent="0.25">
      <c r="A26" s="2" t="s">
        <v>11</v>
      </c>
      <c r="B26" s="86">
        <v>28021463.620000001</v>
      </c>
      <c r="C26" s="86">
        <v>7571646.9299999997</v>
      </c>
      <c r="D26" s="86">
        <v>8354382.3799999999</v>
      </c>
      <c r="E26" s="86">
        <v>5582073.6900000004</v>
      </c>
      <c r="F26" s="86">
        <v>5588600.5199999996</v>
      </c>
      <c r="G26" s="86">
        <v>924760.1</v>
      </c>
    </row>
    <row r="27" spans="1:7" x14ac:dyDescent="0.25">
      <c r="A27" s="2" t="s">
        <v>12</v>
      </c>
      <c r="B27" s="86">
        <v>22355443.260000002</v>
      </c>
      <c r="C27" s="86">
        <v>21369721.850000001</v>
      </c>
      <c r="D27" s="86">
        <v>148451.41</v>
      </c>
      <c r="E27" s="86">
        <v>4320</v>
      </c>
      <c r="F27" s="86">
        <v>0</v>
      </c>
      <c r="G27" s="86">
        <v>832950</v>
      </c>
    </row>
    <row r="28" spans="1:7" x14ac:dyDescent="0.25">
      <c r="A28" s="2" t="s">
        <v>13</v>
      </c>
      <c r="B28" s="86">
        <v>44085668.840000004</v>
      </c>
      <c r="C28" s="86">
        <v>3196962.82</v>
      </c>
      <c r="D28" s="86">
        <v>3941329.61</v>
      </c>
      <c r="E28" s="86">
        <v>5204040.04</v>
      </c>
      <c r="F28" s="86">
        <v>31328180.670000002</v>
      </c>
      <c r="G28" s="86">
        <v>415155.7</v>
      </c>
    </row>
    <row r="29" spans="1:7" x14ac:dyDescent="0.25">
      <c r="A29" s="2" t="s">
        <v>14</v>
      </c>
      <c r="B29" s="86">
        <v>79674743.379999995</v>
      </c>
      <c r="C29" s="86">
        <v>10072808.560000001</v>
      </c>
      <c r="D29" s="86">
        <v>15535124.9</v>
      </c>
      <c r="E29" s="86">
        <v>18904798.609999999</v>
      </c>
      <c r="F29" s="86">
        <v>32682416.100000001</v>
      </c>
      <c r="G29" s="86">
        <v>2479595.21</v>
      </c>
    </row>
    <row r="30" spans="1:7" x14ac:dyDescent="0.25">
      <c r="A30" s="2" t="s">
        <v>15</v>
      </c>
      <c r="B30" s="86">
        <v>2580075</v>
      </c>
      <c r="C30" s="86">
        <v>2470230</v>
      </c>
      <c r="D30" s="86">
        <v>3780</v>
      </c>
      <c r="E30" s="86">
        <v>0</v>
      </c>
      <c r="F30" s="86">
        <v>0</v>
      </c>
      <c r="G30" s="86">
        <v>106065</v>
      </c>
    </row>
    <row r="31" spans="1:7" x14ac:dyDescent="0.25">
      <c r="A31" s="2" t="s">
        <v>16</v>
      </c>
      <c r="B31" s="86">
        <v>236985</v>
      </c>
      <c r="C31" s="86">
        <v>32550</v>
      </c>
      <c r="D31" s="86">
        <v>420</v>
      </c>
      <c r="E31" s="86">
        <v>0</v>
      </c>
      <c r="F31" s="86">
        <v>0</v>
      </c>
      <c r="G31" s="86">
        <v>204015</v>
      </c>
    </row>
    <row r="32" spans="1:7" x14ac:dyDescent="0.25">
      <c r="A32" s="31" t="s">
        <v>195</v>
      </c>
      <c r="B32" s="88">
        <v>176954379.09999999</v>
      </c>
      <c r="C32" s="88">
        <v>44713920.159999996</v>
      </c>
      <c r="D32" s="88">
        <v>27983488.300000001</v>
      </c>
      <c r="E32" s="88">
        <v>29695232.34</v>
      </c>
      <c r="F32" s="88">
        <v>69599197.290000007</v>
      </c>
      <c r="G32" s="88">
        <v>4962541.01</v>
      </c>
    </row>
    <row r="34" spans="1:3" x14ac:dyDescent="0.25">
      <c r="A34" s="192" t="str">
        <f>HYPERLINK("#'Vysvetlivky'!A2", "Vysvetlivky ku kategóriám veľkosti podniku")</f>
        <v>Vysvetlivky ku kategóriám veľkosti podniku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187" t="s">
        <v>199</v>
      </c>
      <c r="B2" s="187"/>
      <c r="C2" s="187"/>
      <c r="D2" s="187"/>
      <c r="E2" s="187"/>
      <c r="F2" s="187"/>
      <c r="G2" s="187"/>
    </row>
    <row r="3" spans="1:7" x14ac:dyDescent="0.25">
      <c r="A3" s="208" t="s">
        <v>186</v>
      </c>
      <c r="B3" s="208"/>
      <c r="C3" s="208"/>
      <c r="D3" s="208"/>
      <c r="E3" s="208"/>
      <c r="F3" s="208"/>
      <c r="G3" s="208"/>
    </row>
    <row r="5" spans="1:7" ht="25.15" customHeight="1" x14ac:dyDescent="0.25">
      <c r="A5" s="191" t="s">
        <v>2</v>
      </c>
      <c r="B5" s="191"/>
      <c r="C5" s="191"/>
      <c r="D5" s="191"/>
      <c r="E5" s="191"/>
      <c r="F5" s="191"/>
      <c r="G5" s="191"/>
    </row>
    <row r="7" spans="1:7" x14ac:dyDescent="0.25">
      <c r="A7" s="199" t="s">
        <v>4</v>
      </c>
      <c r="B7" s="199" t="s">
        <v>187</v>
      </c>
      <c r="C7" s="201" t="s">
        <v>188</v>
      </c>
      <c r="D7" s="201"/>
      <c r="E7" s="201"/>
      <c r="F7" s="201"/>
      <c r="G7" s="201"/>
    </row>
    <row r="8" spans="1:7" x14ac:dyDescent="0.25">
      <c r="A8" s="199"/>
      <c r="B8" s="199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09" t="s">
        <v>194</v>
      </c>
      <c r="B9" s="210"/>
      <c r="C9" s="210"/>
      <c r="D9" s="210"/>
      <c r="E9" s="210"/>
      <c r="F9" s="210"/>
      <c r="G9" s="210"/>
    </row>
    <row r="10" spans="1:7" x14ac:dyDescent="0.25">
      <c r="A10" s="2" t="s">
        <v>11</v>
      </c>
      <c r="B10" s="89">
        <v>4049</v>
      </c>
      <c r="C10" s="89">
        <v>2872</v>
      </c>
      <c r="D10" s="89">
        <v>857</v>
      </c>
      <c r="E10" s="89">
        <v>141</v>
      </c>
      <c r="F10" s="89">
        <v>33</v>
      </c>
      <c r="G10" s="89">
        <v>146</v>
      </c>
    </row>
    <row r="11" spans="1:7" x14ac:dyDescent="0.25">
      <c r="A11" s="2" t="s">
        <v>12</v>
      </c>
      <c r="B11" s="89">
        <v>41479</v>
      </c>
      <c r="C11" s="89">
        <v>39728</v>
      </c>
      <c r="D11" s="89">
        <v>274</v>
      </c>
      <c r="E11" s="89">
        <v>11</v>
      </c>
      <c r="F11" s="89">
        <v>1</v>
      </c>
      <c r="G11" s="89">
        <v>1465</v>
      </c>
    </row>
    <row r="12" spans="1:7" x14ac:dyDescent="0.25">
      <c r="A12" s="2" t="s">
        <v>13</v>
      </c>
      <c r="B12" s="89">
        <v>4477</v>
      </c>
      <c r="C12" s="89">
        <v>2960</v>
      </c>
      <c r="D12" s="89">
        <v>975</v>
      </c>
      <c r="E12" s="89">
        <v>301</v>
      </c>
      <c r="F12" s="89">
        <v>162</v>
      </c>
      <c r="G12" s="89">
        <v>79</v>
      </c>
    </row>
    <row r="13" spans="1:7" x14ac:dyDescent="0.25">
      <c r="A13" s="2" t="s">
        <v>14</v>
      </c>
      <c r="B13" s="89">
        <v>17597</v>
      </c>
      <c r="C13" s="89">
        <v>12278</v>
      </c>
      <c r="D13" s="89">
        <v>3846</v>
      </c>
      <c r="E13" s="89">
        <v>877</v>
      </c>
      <c r="F13" s="89">
        <v>252</v>
      </c>
      <c r="G13" s="89">
        <v>344</v>
      </c>
    </row>
    <row r="14" spans="1:7" x14ac:dyDescent="0.25">
      <c r="A14" s="2" t="s">
        <v>15</v>
      </c>
      <c r="B14" s="89">
        <v>8649</v>
      </c>
      <c r="C14" s="89">
        <v>8302</v>
      </c>
      <c r="D14" s="89">
        <v>12</v>
      </c>
      <c r="E14" s="89">
        <v>0</v>
      </c>
      <c r="F14" s="89">
        <v>1</v>
      </c>
      <c r="G14" s="89">
        <v>334</v>
      </c>
    </row>
    <row r="15" spans="1:7" x14ac:dyDescent="0.25">
      <c r="A15" s="2" t="s">
        <v>16</v>
      </c>
      <c r="B15" s="89">
        <v>967</v>
      </c>
      <c r="C15" s="89">
        <v>112</v>
      </c>
      <c r="D15" s="89">
        <v>2</v>
      </c>
      <c r="E15" s="89">
        <v>0</v>
      </c>
      <c r="F15" s="89">
        <v>0</v>
      </c>
      <c r="G15" s="89">
        <v>853</v>
      </c>
    </row>
    <row r="16" spans="1:7" x14ac:dyDescent="0.25">
      <c r="A16" s="31" t="s">
        <v>195</v>
      </c>
      <c r="B16" s="91">
        <v>77218</v>
      </c>
      <c r="C16" s="91">
        <v>66252</v>
      </c>
      <c r="D16" s="91">
        <v>5966</v>
      </c>
      <c r="E16" s="91">
        <v>1330</v>
      </c>
      <c r="F16" s="91">
        <v>449</v>
      </c>
      <c r="G16" s="91">
        <v>3221</v>
      </c>
    </row>
    <row r="17" spans="1:7" x14ac:dyDescent="0.25">
      <c r="A17" s="209" t="s">
        <v>196</v>
      </c>
      <c r="B17" s="210"/>
      <c r="C17" s="210"/>
      <c r="D17" s="210"/>
      <c r="E17" s="210"/>
      <c r="F17" s="210"/>
      <c r="G17" s="210"/>
    </row>
    <row r="18" spans="1:7" x14ac:dyDescent="0.25">
      <c r="A18" s="2" t="s">
        <v>11</v>
      </c>
      <c r="B18" s="89">
        <v>24836</v>
      </c>
      <c r="C18" s="89">
        <v>6802</v>
      </c>
      <c r="D18" s="89">
        <v>6950</v>
      </c>
      <c r="E18" s="89">
        <v>5195</v>
      </c>
      <c r="F18" s="89">
        <v>4943</v>
      </c>
      <c r="G18" s="89">
        <v>946</v>
      </c>
    </row>
    <row r="19" spans="1:7" x14ac:dyDescent="0.25">
      <c r="A19" s="2" t="s">
        <v>12</v>
      </c>
      <c r="B19" s="89">
        <v>41427</v>
      </c>
      <c r="C19" s="89">
        <v>39676</v>
      </c>
      <c r="D19" s="89">
        <v>274</v>
      </c>
      <c r="E19" s="89">
        <v>11</v>
      </c>
      <c r="F19" s="89">
        <v>1</v>
      </c>
      <c r="G19" s="89">
        <v>1465</v>
      </c>
    </row>
    <row r="20" spans="1:7" x14ac:dyDescent="0.25">
      <c r="A20" s="2" t="s">
        <v>13</v>
      </c>
      <c r="B20" s="89">
        <v>109470</v>
      </c>
      <c r="C20" s="89">
        <v>6950</v>
      </c>
      <c r="D20" s="89">
        <v>9010</v>
      </c>
      <c r="E20" s="89">
        <v>15435</v>
      </c>
      <c r="F20" s="89">
        <v>77083</v>
      </c>
      <c r="G20" s="89">
        <v>992</v>
      </c>
    </row>
    <row r="21" spans="1:7" x14ac:dyDescent="0.25">
      <c r="A21" s="2" t="s">
        <v>14</v>
      </c>
      <c r="B21" s="89">
        <v>273892</v>
      </c>
      <c r="C21" s="89">
        <v>36611</v>
      </c>
      <c r="D21" s="89">
        <v>73182</v>
      </c>
      <c r="E21" s="89">
        <v>59249</v>
      </c>
      <c r="F21" s="89">
        <v>97905</v>
      </c>
      <c r="G21" s="89">
        <v>6945</v>
      </c>
    </row>
    <row r="22" spans="1:7" x14ac:dyDescent="0.25">
      <c r="A22" s="2" t="s">
        <v>15</v>
      </c>
      <c r="B22" s="89">
        <v>8646</v>
      </c>
      <c r="C22" s="89">
        <v>8299</v>
      </c>
      <c r="D22" s="89">
        <v>12</v>
      </c>
      <c r="E22" s="89">
        <v>0</v>
      </c>
      <c r="F22" s="89">
        <v>1</v>
      </c>
      <c r="G22" s="89">
        <v>334</v>
      </c>
    </row>
    <row r="23" spans="1:7" x14ac:dyDescent="0.25">
      <c r="A23" s="2" t="s">
        <v>16</v>
      </c>
      <c r="B23" s="89">
        <v>967</v>
      </c>
      <c r="C23" s="89">
        <v>112</v>
      </c>
      <c r="D23" s="89">
        <v>2</v>
      </c>
      <c r="E23" s="89">
        <v>0</v>
      </c>
      <c r="F23" s="89">
        <v>0</v>
      </c>
      <c r="G23" s="89">
        <v>853</v>
      </c>
    </row>
    <row r="24" spans="1:7" x14ac:dyDescent="0.25">
      <c r="A24" s="31" t="s">
        <v>195</v>
      </c>
      <c r="B24" s="91">
        <v>459238</v>
      </c>
      <c r="C24" s="91">
        <v>98450</v>
      </c>
      <c r="D24" s="91">
        <v>89430</v>
      </c>
      <c r="E24" s="91">
        <v>79890</v>
      </c>
      <c r="F24" s="91">
        <v>179933</v>
      </c>
      <c r="G24" s="91">
        <v>11535</v>
      </c>
    </row>
    <row r="25" spans="1:7" x14ac:dyDescent="0.25">
      <c r="A25" s="209" t="s">
        <v>197</v>
      </c>
      <c r="B25" s="210"/>
      <c r="C25" s="210"/>
      <c r="D25" s="210"/>
      <c r="E25" s="210"/>
      <c r="F25" s="210"/>
      <c r="G25" s="210"/>
    </row>
    <row r="26" spans="1:7" x14ac:dyDescent="0.25">
      <c r="A26" s="2" t="s">
        <v>11</v>
      </c>
      <c r="B26" s="90">
        <v>10342823.060000001</v>
      </c>
      <c r="C26" s="90">
        <v>2421551.94</v>
      </c>
      <c r="D26" s="90">
        <v>3150587.01</v>
      </c>
      <c r="E26" s="90">
        <v>2421205.88</v>
      </c>
      <c r="F26" s="90">
        <v>1980722.33</v>
      </c>
      <c r="G26" s="90">
        <v>368755.9</v>
      </c>
    </row>
    <row r="27" spans="1:7" x14ac:dyDescent="0.25">
      <c r="A27" s="2" t="s">
        <v>12</v>
      </c>
      <c r="B27" s="90">
        <v>18562981.850000001</v>
      </c>
      <c r="C27" s="90">
        <v>17801641.850000001</v>
      </c>
      <c r="D27" s="90">
        <v>103320</v>
      </c>
      <c r="E27" s="90">
        <v>4020</v>
      </c>
      <c r="F27" s="90">
        <v>540</v>
      </c>
      <c r="G27" s="90">
        <v>653460</v>
      </c>
    </row>
    <row r="28" spans="1:7" x14ac:dyDescent="0.25">
      <c r="A28" s="2" t="s">
        <v>13</v>
      </c>
      <c r="B28" s="90">
        <v>41462341.009999998</v>
      </c>
      <c r="C28" s="90">
        <v>2733462.71</v>
      </c>
      <c r="D28" s="90">
        <v>3879628.26</v>
      </c>
      <c r="E28" s="90">
        <v>6127483.0800000001</v>
      </c>
      <c r="F28" s="90">
        <v>28459414.82</v>
      </c>
      <c r="G28" s="90">
        <v>262352.14</v>
      </c>
    </row>
    <row r="29" spans="1:7" x14ac:dyDescent="0.25">
      <c r="A29" s="2" t="s">
        <v>14</v>
      </c>
      <c r="B29" s="90">
        <v>73590929.120000005</v>
      </c>
      <c r="C29" s="90">
        <v>9701827.4600000009</v>
      </c>
      <c r="D29" s="90">
        <v>15218365.73</v>
      </c>
      <c r="E29" s="90">
        <v>17448213.34</v>
      </c>
      <c r="F29" s="90">
        <v>28865899.550000001</v>
      </c>
      <c r="G29" s="90">
        <v>2356623.04</v>
      </c>
    </row>
    <row r="30" spans="1:7" x14ac:dyDescent="0.25">
      <c r="A30" s="2" t="s">
        <v>15</v>
      </c>
      <c r="B30" s="90">
        <v>1816830</v>
      </c>
      <c r="C30" s="90">
        <v>1743960</v>
      </c>
      <c r="D30" s="90">
        <v>2520</v>
      </c>
      <c r="E30" s="90">
        <v>0</v>
      </c>
      <c r="F30" s="90">
        <v>210</v>
      </c>
      <c r="G30" s="90">
        <v>70140</v>
      </c>
    </row>
    <row r="31" spans="1:7" x14ac:dyDescent="0.25">
      <c r="A31" s="2" t="s">
        <v>16</v>
      </c>
      <c r="B31" s="90">
        <v>203025</v>
      </c>
      <c r="C31" s="90">
        <v>23520</v>
      </c>
      <c r="D31" s="90">
        <v>420</v>
      </c>
      <c r="E31" s="90">
        <v>0</v>
      </c>
      <c r="F31" s="90">
        <v>0</v>
      </c>
      <c r="G31" s="90">
        <v>179085</v>
      </c>
    </row>
    <row r="32" spans="1:7" x14ac:dyDescent="0.25">
      <c r="A32" s="31" t="s">
        <v>195</v>
      </c>
      <c r="B32" s="92">
        <v>145978930.03999999</v>
      </c>
      <c r="C32" s="92">
        <v>34425963.960000001</v>
      </c>
      <c r="D32" s="92">
        <v>22354841</v>
      </c>
      <c r="E32" s="92">
        <v>26000922.300000001</v>
      </c>
      <c r="F32" s="92">
        <v>59306786.700000003</v>
      </c>
      <c r="G32" s="92">
        <v>3890416.08</v>
      </c>
    </row>
    <row r="34" spans="1:3" x14ac:dyDescent="0.25">
      <c r="A34" s="192" t="str">
        <f>HYPERLINK("#'Vysvetlivky'!A2", "Vysvetlivky ku kategóriám veľkosti podniku")</f>
        <v>Vysvetlivky ku kategóriám veľkosti podniku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187" t="s">
        <v>200</v>
      </c>
      <c r="B2" s="187"/>
      <c r="C2" s="187"/>
      <c r="D2" s="187"/>
      <c r="E2" s="187"/>
      <c r="F2" s="187"/>
      <c r="G2" s="187"/>
    </row>
    <row r="3" spans="1:7" x14ac:dyDescent="0.25">
      <c r="A3" s="208" t="s">
        <v>186</v>
      </c>
      <c r="B3" s="208"/>
      <c r="C3" s="208"/>
      <c r="D3" s="208"/>
      <c r="E3" s="208"/>
      <c r="F3" s="208"/>
      <c r="G3" s="208"/>
    </row>
    <row r="5" spans="1:7" ht="25.15" customHeight="1" x14ac:dyDescent="0.25">
      <c r="A5" s="191" t="s">
        <v>2</v>
      </c>
      <c r="B5" s="191"/>
      <c r="C5" s="191"/>
      <c r="D5" s="191"/>
      <c r="E5" s="191"/>
      <c r="F5" s="191"/>
      <c r="G5" s="191"/>
    </row>
    <row r="7" spans="1:7" x14ac:dyDescent="0.25">
      <c r="A7" s="199" t="s">
        <v>4</v>
      </c>
      <c r="B7" s="199" t="s">
        <v>187</v>
      </c>
      <c r="C7" s="201" t="s">
        <v>188</v>
      </c>
      <c r="D7" s="201"/>
      <c r="E7" s="201"/>
      <c r="F7" s="201"/>
      <c r="G7" s="201"/>
    </row>
    <row r="8" spans="1:7" x14ac:dyDescent="0.25">
      <c r="A8" s="199"/>
      <c r="B8" s="199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09" t="s">
        <v>194</v>
      </c>
      <c r="B9" s="210"/>
      <c r="C9" s="210"/>
      <c r="D9" s="210"/>
      <c r="E9" s="210"/>
      <c r="F9" s="210"/>
      <c r="G9" s="210"/>
    </row>
    <row r="10" spans="1:7" x14ac:dyDescent="0.25">
      <c r="A10" s="2" t="s">
        <v>11</v>
      </c>
      <c r="B10" s="93">
        <v>351</v>
      </c>
      <c r="C10" s="93">
        <v>248</v>
      </c>
      <c r="D10" s="93">
        <v>67</v>
      </c>
      <c r="E10" s="93">
        <v>18</v>
      </c>
      <c r="F10" s="93">
        <v>3</v>
      </c>
      <c r="G10" s="93">
        <v>15</v>
      </c>
    </row>
    <row r="11" spans="1:7" x14ac:dyDescent="0.25">
      <c r="A11" s="2" t="s">
        <v>12</v>
      </c>
      <c r="B11" s="93">
        <v>29991</v>
      </c>
      <c r="C11" s="93">
        <v>28806</v>
      </c>
      <c r="D11" s="93">
        <v>153</v>
      </c>
      <c r="E11" s="93">
        <v>6</v>
      </c>
      <c r="F11" s="93">
        <v>1</v>
      </c>
      <c r="G11" s="93">
        <v>1025</v>
      </c>
    </row>
    <row r="12" spans="1:7" x14ac:dyDescent="0.25">
      <c r="A12" s="2" t="s">
        <v>13</v>
      </c>
      <c r="B12" s="93">
        <v>3245</v>
      </c>
      <c r="C12" s="93">
        <v>2073</v>
      </c>
      <c r="D12" s="93">
        <v>730</v>
      </c>
      <c r="E12" s="93">
        <v>243</v>
      </c>
      <c r="F12" s="93">
        <v>148</v>
      </c>
      <c r="G12" s="93">
        <v>51</v>
      </c>
    </row>
    <row r="13" spans="1:7" x14ac:dyDescent="0.25">
      <c r="A13" s="2" t="s">
        <v>14</v>
      </c>
      <c r="B13" s="93">
        <v>12204</v>
      </c>
      <c r="C13" s="93">
        <v>8533</v>
      </c>
      <c r="D13" s="93">
        <v>2687</v>
      </c>
      <c r="E13" s="93">
        <v>594</v>
      </c>
      <c r="F13" s="93">
        <v>161</v>
      </c>
      <c r="G13" s="93">
        <v>229</v>
      </c>
    </row>
    <row r="14" spans="1:7" x14ac:dyDescent="0.25">
      <c r="A14" s="2" t="s">
        <v>15</v>
      </c>
      <c r="B14" s="93">
        <v>5980</v>
      </c>
      <c r="C14" s="93">
        <v>5747</v>
      </c>
      <c r="D14" s="93">
        <v>13</v>
      </c>
      <c r="E14" s="93">
        <v>0</v>
      </c>
      <c r="F14" s="93">
        <v>1</v>
      </c>
      <c r="G14" s="93">
        <v>219</v>
      </c>
    </row>
    <row r="15" spans="1:7" x14ac:dyDescent="0.25">
      <c r="A15" s="2" t="s">
        <v>16</v>
      </c>
      <c r="B15" s="93">
        <v>681</v>
      </c>
      <c r="C15" s="93">
        <v>70</v>
      </c>
      <c r="D15" s="93">
        <v>2</v>
      </c>
      <c r="E15" s="93">
        <v>0</v>
      </c>
      <c r="F15" s="93">
        <v>0</v>
      </c>
      <c r="G15" s="93">
        <v>609</v>
      </c>
    </row>
    <row r="16" spans="1:7" x14ac:dyDescent="0.25">
      <c r="A16" s="31" t="s">
        <v>195</v>
      </c>
      <c r="B16" s="95">
        <v>52452</v>
      </c>
      <c r="C16" s="95">
        <v>45477</v>
      </c>
      <c r="D16" s="95">
        <v>3652</v>
      </c>
      <c r="E16" s="95">
        <v>861</v>
      </c>
      <c r="F16" s="95">
        <v>314</v>
      </c>
      <c r="G16" s="95">
        <v>2148</v>
      </c>
    </row>
    <row r="17" spans="1:7" x14ac:dyDescent="0.25">
      <c r="A17" s="209" t="s">
        <v>196</v>
      </c>
      <c r="B17" s="210"/>
      <c r="C17" s="210"/>
      <c r="D17" s="210"/>
      <c r="E17" s="210"/>
      <c r="F17" s="210"/>
      <c r="G17" s="210"/>
    </row>
    <row r="18" spans="1:7" x14ac:dyDescent="0.25">
      <c r="A18" s="2" t="s">
        <v>11</v>
      </c>
      <c r="B18" s="93">
        <v>2106</v>
      </c>
      <c r="C18" s="93">
        <v>559</v>
      </c>
      <c r="D18" s="93">
        <v>421</v>
      </c>
      <c r="E18" s="93">
        <v>427</v>
      </c>
      <c r="F18" s="93">
        <v>263</v>
      </c>
      <c r="G18" s="93">
        <v>436</v>
      </c>
    </row>
    <row r="19" spans="1:7" x14ac:dyDescent="0.25">
      <c r="A19" s="2" t="s">
        <v>12</v>
      </c>
      <c r="B19" s="93">
        <v>29934</v>
      </c>
      <c r="C19" s="93">
        <v>28753</v>
      </c>
      <c r="D19" s="93">
        <v>153</v>
      </c>
      <c r="E19" s="93">
        <v>6</v>
      </c>
      <c r="F19" s="93">
        <v>1</v>
      </c>
      <c r="G19" s="93">
        <v>1021</v>
      </c>
    </row>
    <row r="20" spans="1:7" x14ac:dyDescent="0.25">
      <c r="A20" s="2" t="s">
        <v>13</v>
      </c>
      <c r="B20" s="93">
        <v>79417</v>
      </c>
      <c r="C20" s="93">
        <v>5186</v>
      </c>
      <c r="D20" s="93">
        <v>7139</v>
      </c>
      <c r="E20" s="93">
        <v>11777</v>
      </c>
      <c r="F20" s="93">
        <v>54457</v>
      </c>
      <c r="G20" s="93">
        <v>858</v>
      </c>
    </row>
    <row r="21" spans="1:7" x14ac:dyDescent="0.25">
      <c r="A21" s="2" t="s">
        <v>14</v>
      </c>
      <c r="B21" s="93">
        <v>159690</v>
      </c>
      <c r="C21" s="93">
        <v>22784</v>
      </c>
      <c r="D21" s="93">
        <v>34827</v>
      </c>
      <c r="E21" s="93">
        <v>40194</v>
      </c>
      <c r="F21" s="93">
        <v>59154</v>
      </c>
      <c r="G21" s="93">
        <v>2731</v>
      </c>
    </row>
    <row r="22" spans="1:7" x14ac:dyDescent="0.25">
      <c r="A22" s="2" t="s">
        <v>15</v>
      </c>
      <c r="B22" s="93">
        <v>5977</v>
      </c>
      <c r="C22" s="93">
        <v>5744</v>
      </c>
      <c r="D22" s="93">
        <v>13</v>
      </c>
      <c r="E22" s="93">
        <v>0</v>
      </c>
      <c r="F22" s="93">
        <v>1</v>
      </c>
      <c r="G22" s="93">
        <v>219</v>
      </c>
    </row>
    <row r="23" spans="1:7" x14ac:dyDescent="0.25">
      <c r="A23" s="2" t="s">
        <v>16</v>
      </c>
      <c r="B23" s="93">
        <v>681</v>
      </c>
      <c r="C23" s="93">
        <v>70</v>
      </c>
      <c r="D23" s="93">
        <v>2</v>
      </c>
      <c r="E23" s="93">
        <v>0</v>
      </c>
      <c r="F23" s="93">
        <v>0</v>
      </c>
      <c r="G23" s="93">
        <v>609</v>
      </c>
    </row>
    <row r="24" spans="1:7" x14ac:dyDescent="0.25">
      <c r="A24" s="31" t="s">
        <v>195</v>
      </c>
      <c r="B24" s="95">
        <v>277805</v>
      </c>
      <c r="C24" s="95">
        <v>63096</v>
      </c>
      <c r="D24" s="95">
        <v>42555</v>
      </c>
      <c r="E24" s="95">
        <v>52404</v>
      </c>
      <c r="F24" s="95">
        <v>113876</v>
      </c>
      <c r="G24" s="95">
        <v>5874</v>
      </c>
    </row>
    <row r="25" spans="1:7" x14ac:dyDescent="0.25">
      <c r="A25" s="209" t="s">
        <v>197</v>
      </c>
      <c r="B25" s="210"/>
      <c r="C25" s="210"/>
      <c r="D25" s="210"/>
      <c r="E25" s="210"/>
      <c r="F25" s="210"/>
      <c r="G25" s="210"/>
    </row>
    <row r="26" spans="1:7" x14ac:dyDescent="0.25">
      <c r="A26" s="2" t="s">
        <v>11</v>
      </c>
      <c r="B26" s="94">
        <v>809098.53</v>
      </c>
      <c r="C26" s="94">
        <v>221530.46</v>
      </c>
      <c r="D26" s="94">
        <v>160986.34</v>
      </c>
      <c r="E26" s="94">
        <v>263178.07</v>
      </c>
      <c r="F26" s="94">
        <v>63501.09</v>
      </c>
      <c r="G26" s="94">
        <v>99902.57</v>
      </c>
    </row>
    <row r="27" spans="1:7" x14ac:dyDescent="0.25">
      <c r="A27" s="2" t="s">
        <v>12</v>
      </c>
      <c r="B27" s="94">
        <v>13093564.17</v>
      </c>
      <c r="C27" s="94">
        <v>12592324.17</v>
      </c>
      <c r="D27" s="94">
        <v>49860</v>
      </c>
      <c r="E27" s="94">
        <v>2280</v>
      </c>
      <c r="F27" s="94">
        <v>420</v>
      </c>
      <c r="G27" s="94">
        <v>448680</v>
      </c>
    </row>
    <row r="28" spans="1:7" x14ac:dyDescent="0.25">
      <c r="A28" s="2" t="s">
        <v>13</v>
      </c>
      <c r="B28" s="94">
        <v>24684598.66</v>
      </c>
      <c r="C28" s="94">
        <v>2273382.9</v>
      </c>
      <c r="D28" s="94">
        <v>3111149.17</v>
      </c>
      <c r="E28" s="94">
        <v>4128345.5</v>
      </c>
      <c r="F28" s="94">
        <v>14910654.43</v>
      </c>
      <c r="G28" s="94">
        <v>261066.66</v>
      </c>
    </row>
    <row r="29" spans="1:7" x14ac:dyDescent="0.25">
      <c r="A29" s="2" t="s">
        <v>14</v>
      </c>
      <c r="B29" s="94">
        <v>40881817.439999998</v>
      </c>
      <c r="C29" s="94">
        <v>6497584.5300000003</v>
      </c>
      <c r="D29" s="94">
        <v>9990678.9700000007</v>
      </c>
      <c r="E29" s="94">
        <v>10372589.390000001</v>
      </c>
      <c r="F29" s="94">
        <v>13308629.15</v>
      </c>
      <c r="G29" s="94">
        <v>712335.4</v>
      </c>
    </row>
    <row r="30" spans="1:7" x14ac:dyDescent="0.25">
      <c r="A30" s="2" t="s">
        <v>15</v>
      </c>
      <c r="B30" s="94">
        <v>1257420</v>
      </c>
      <c r="C30" s="94">
        <v>1208160</v>
      </c>
      <c r="D30" s="94">
        <v>2730</v>
      </c>
      <c r="E30" s="94">
        <v>0</v>
      </c>
      <c r="F30" s="94">
        <v>210</v>
      </c>
      <c r="G30" s="94">
        <v>46320</v>
      </c>
    </row>
    <row r="31" spans="1:7" x14ac:dyDescent="0.25">
      <c r="A31" s="2" t="s">
        <v>16</v>
      </c>
      <c r="B31" s="94">
        <v>143010</v>
      </c>
      <c r="C31" s="94">
        <v>14700</v>
      </c>
      <c r="D31" s="94">
        <v>420</v>
      </c>
      <c r="E31" s="94">
        <v>0</v>
      </c>
      <c r="F31" s="94">
        <v>0</v>
      </c>
      <c r="G31" s="94">
        <v>127890</v>
      </c>
    </row>
    <row r="32" spans="1:7" x14ac:dyDescent="0.25">
      <c r="A32" s="31" t="s">
        <v>195</v>
      </c>
      <c r="B32" s="96">
        <v>80869508.799999997</v>
      </c>
      <c r="C32" s="96">
        <v>22807682.059999999</v>
      </c>
      <c r="D32" s="96">
        <v>13315824.48</v>
      </c>
      <c r="E32" s="96">
        <v>14766392.960000001</v>
      </c>
      <c r="F32" s="96">
        <v>28283414.670000002</v>
      </c>
      <c r="G32" s="96">
        <v>1696194.63</v>
      </c>
    </row>
    <row r="34" spans="1:3" x14ac:dyDescent="0.25">
      <c r="A34" s="192" t="str">
        <f>HYPERLINK("#'Vysvetlivky'!A2", "Vysvetlivky ku kategóriám veľkosti podniku")</f>
        <v>Vysvetlivky ku kategóriám veľkosti podniku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187" t="s">
        <v>201</v>
      </c>
      <c r="B2" s="187"/>
      <c r="C2" s="187"/>
      <c r="D2" s="187"/>
      <c r="E2" s="187"/>
      <c r="F2" s="187"/>
      <c r="G2" s="187"/>
    </row>
    <row r="3" spans="1:7" x14ac:dyDescent="0.25">
      <c r="A3" s="208" t="s">
        <v>186</v>
      </c>
      <c r="B3" s="208"/>
      <c r="C3" s="208"/>
      <c r="D3" s="208"/>
      <c r="E3" s="208"/>
      <c r="F3" s="208"/>
      <c r="G3" s="208"/>
    </row>
    <row r="5" spans="1:7" ht="25.15" customHeight="1" x14ac:dyDescent="0.25">
      <c r="A5" s="191" t="s">
        <v>2</v>
      </c>
      <c r="B5" s="191"/>
      <c r="C5" s="191"/>
      <c r="D5" s="191"/>
      <c r="E5" s="191"/>
      <c r="F5" s="191"/>
      <c r="G5" s="191"/>
    </row>
    <row r="7" spans="1:7" x14ac:dyDescent="0.25">
      <c r="A7" s="199" t="s">
        <v>4</v>
      </c>
      <c r="B7" s="199" t="s">
        <v>187</v>
      </c>
      <c r="C7" s="201" t="s">
        <v>188</v>
      </c>
      <c r="D7" s="201"/>
      <c r="E7" s="201"/>
      <c r="F7" s="201"/>
      <c r="G7" s="201"/>
    </row>
    <row r="8" spans="1:7" x14ac:dyDescent="0.25">
      <c r="A8" s="199"/>
      <c r="B8" s="199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09" t="s">
        <v>194</v>
      </c>
      <c r="B9" s="210"/>
      <c r="C9" s="210"/>
      <c r="D9" s="210"/>
      <c r="E9" s="210"/>
      <c r="F9" s="210"/>
      <c r="G9" s="210"/>
    </row>
    <row r="10" spans="1:7" x14ac:dyDescent="0.25">
      <c r="A10" s="2" t="s">
        <v>11</v>
      </c>
      <c r="B10" s="97">
        <v>78</v>
      </c>
      <c r="C10" s="97">
        <v>65</v>
      </c>
      <c r="D10" s="97">
        <v>4</v>
      </c>
      <c r="E10" s="97">
        <v>6</v>
      </c>
      <c r="F10" s="97">
        <v>0</v>
      </c>
      <c r="G10" s="97">
        <v>3</v>
      </c>
    </row>
    <row r="11" spans="1:7" x14ac:dyDescent="0.25">
      <c r="A11" s="2" t="s">
        <v>12</v>
      </c>
      <c r="B11" s="97">
        <v>23844</v>
      </c>
      <c r="C11" s="97">
        <v>22938</v>
      </c>
      <c r="D11" s="97">
        <v>105</v>
      </c>
      <c r="E11" s="97">
        <v>5</v>
      </c>
      <c r="F11" s="97">
        <v>1</v>
      </c>
      <c r="G11" s="97">
        <v>795</v>
      </c>
    </row>
    <row r="12" spans="1:7" x14ac:dyDescent="0.25">
      <c r="A12" s="2" t="s">
        <v>13</v>
      </c>
      <c r="B12" s="97">
        <v>2702</v>
      </c>
      <c r="C12" s="97">
        <v>1766</v>
      </c>
      <c r="D12" s="97">
        <v>580</v>
      </c>
      <c r="E12" s="97">
        <v>188</v>
      </c>
      <c r="F12" s="97">
        <v>126</v>
      </c>
      <c r="G12" s="97">
        <v>42</v>
      </c>
    </row>
    <row r="13" spans="1:7" x14ac:dyDescent="0.25">
      <c r="A13" s="2" t="s">
        <v>14</v>
      </c>
      <c r="B13" s="97">
        <v>9747</v>
      </c>
      <c r="C13" s="97">
        <v>6897</v>
      </c>
      <c r="D13" s="97">
        <v>2068</v>
      </c>
      <c r="E13" s="97">
        <v>479</v>
      </c>
      <c r="F13" s="97">
        <v>131</v>
      </c>
      <c r="G13" s="97">
        <v>172</v>
      </c>
    </row>
    <row r="14" spans="1:7" x14ac:dyDescent="0.25">
      <c r="A14" s="2" t="s">
        <v>15</v>
      </c>
      <c r="B14" s="97">
        <v>4861</v>
      </c>
      <c r="C14" s="97">
        <v>4687</v>
      </c>
      <c r="D14" s="97">
        <v>10</v>
      </c>
      <c r="E14" s="97">
        <v>0</v>
      </c>
      <c r="F14" s="97">
        <v>1</v>
      </c>
      <c r="G14" s="97">
        <v>163</v>
      </c>
    </row>
    <row r="15" spans="1:7" x14ac:dyDescent="0.25">
      <c r="A15" s="2" t="s">
        <v>16</v>
      </c>
      <c r="B15" s="97">
        <v>558</v>
      </c>
      <c r="C15" s="97">
        <v>54</v>
      </c>
      <c r="D15" s="97">
        <v>2</v>
      </c>
      <c r="E15" s="97">
        <v>0</v>
      </c>
      <c r="F15" s="97">
        <v>0</v>
      </c>
      <c r="G15" s="97">
        <v>502</v>
      </c>
    </row>
    <row r="16" spans="1:7" x14ac:dyDescent="0.25">
      <c r="A16" s="31" t="s">
        <v>195</v>
      </c>
      <c r="B16" s="99">
        <v>41790</v>
      </c>
      <c r="C16" s="99">
        <v>36407</v>
      </c>
      <c r="D16" s="99">
        <v>2769</v>
      </c>
      <c r="E16" s="99">
        <v>678</v>
      </c>
      <c r="F16" s="99">
        <v>259</v>
      </c>
      <c r="G16" s="99">
        <v>1677</v>
      </c>
    </row>
    <row r="17" spans="1:7" x14ac:dyDescent="0.25">
      <c r="A17" s="209" t="s">
        <v>196</v>
      </c>
      <c r="B17" s="210"/>
      <c r="C17" s="210"/>
      <c r="D17" s="210"/>
      <c r="E17" s="210"/>
      <c r="F17" s="210"/>
      <c r="G17" s="210"/>
    </row>
    <row r="18" spans="1:7" x14ac:dyDescent="0.25">
      <c r="A18" s="2" t="s">
        <v>11</v>
      </c>
      <c r="B18" s="97">
        <v>471</v>
      </c>
      <c r="C18" s="97">
        <v>164</v>
      </c>
      <c r="D18" s="97">
        <v>19</v>
      </c>
      <c r="E18" s="97">
        <v>282</v>
      </c>
      <c r="F18" s="97">
        <v>0</v>
      </c>
      <c r="G18" s="97">
        <v>6</v>
      </c>
    </row>
    <row r="19" spans="1:7" x14ac:dyDescent="0.25">
      <c r="A19" s="2" t="s">
        <v>12</v>
      </c>
      <c r="B19" s="97">
        <v>23811</v>
      </c>
      <c r="C19" s="97">
        <v>22906</v>
      </c>
      <c r="D19" s="97">
        <v>105</v>
      </c>
      <c r="E19" s="97">
        <v>5</v>
      </c>
      <c r="F19" s="97">
        <v>1</v>
      </c>
      <c r="G19" s="97">
        <v>794</v>
      </c>
    </row>
    <row r="20" spans="1:7" x14ac:dyDescent="0.25">
      <c r="A20" s="2" t="s">
        <v>13</v>
      </c>
      <c r="B20" s="97">
        <v>73736</v>
      </c>
      <c r="C20" s="97">
        <v>4297</v>
      </c>
      <c r="D20" s="97">
        <v>5580</v>
      </c>
      <c r="E20" s="97">
        <v>8259</v>
      </c>
      <c r="F20" s="97">
        <v>55202</v>
      </c>
      <c r="G20" s="97">
        <v>398</v>
      </c>
    </row>
    <row r="21" spans="1:7" x14ac:dyDescent="0.25">
      <c r="A21" s="2" t="s">
        <v>14</v>
      </c>
      <c r="B21" s="97">
        <v>121811</v>
      </c>
      <c r="C21" s="97">
        <v>18238</v>
      </c>
      <c r="D21" s="97">
        <v>26706</v>
      </c>
      <c r="E21" s="97">
        <v>31786</v>
      </c>
      <c r="F21" s="97">
        <v>43205</v>
      </c>
      <c r="G21" s="97">
        <v>1876</v>
      </c>
    </row>
    <row r="22" spans="1:7" x14ac:dyDescent="0.25">
      <c r="A22" s="2" t="s">
        <v>15</v>
      </c>
      <c r="B22" s="97">
        <v>4854</v>
      </c>
      <c r="C22" s="97">
        <v>4681</v>
      </c>
      <c r="D22" s="97">
        <v>10</v>
      </c>
      <c r="E22" s="97">
        <v>0</v>
      </c>
      <c r="F22" s="97">
        <v>1</v>
      </c>
      <c r="G22" s="97">
        <v>162</v>
      </c>
    </row>
    <row r="23" spans="1:7" x14ac:dyDescent="0.25">
      <c r="A23" s="2" t="s">
        <v>16</v>
      </c>
      <c r="B23" s="97">
        <v>558</v>
      </c>
      <c r="C23" s="97">
        <v>54</v>
      </c>
      <c r="D23" s="97">
        <v>2</v>
      </c>
      <c r="E23" s="97">
        <v>0</v>
      </c>
      <c r="F23" s="97">
        <v>0</v>
      </c>
      <c r="G23" s="97">
        <v>502</v>
      </c>
    </row>
    <row r="24" spans="1:7" x14ac:dyDescent="0.25">
      <c r="A24" s="31" t="s">
        <v>195</v>
      </c>
      <c r="B24" s="99">
        <v>225241</v>
      </c>
      <c r="C24" s="99">
        <v>50340</v>
      </c>
      <c r="D24" s="99">
        <v>32422</v>
      </c>
      <c r="E24" s="99">
        <v>40332</v>
      </c>
      <c r="F24" s="99">
        <v>98409</v>
      </c>
      <c r="G24" s="99">
        <v>3738</v>
      </c>
    </row>
    <row r="25" spans="1:7" x14ac:dyDescent="0.25">
      <c r="A25" s="209" t="s">
        <v>197</v>
      </c>
      <c r="B25" s="210"/>
      <c r="C25" s="210"/>
      <c r="D25" s="210"/>
      <c r="E25" s="210"/>
      <c r="F25" s="210"/>
      <c r="G25" s="210"/>
    </row>
    <row r="26" spans="1:7" x14ac:dyDescent="0.25">
      <c r="A26" s="2" t="s">
        <v>11</v>
      </c>
      <c r="B26" s="98">
        <v>291817.64</v>
      </c>
      <c r="C26" s="98">
        <v>77915.360000000001</v>
      </c>
      <c r="D26" s="98">
        <v>11181.33</v>
      </c>
      <c r="E26" s="98">
        <v>199911.17</v>
      </c>
      <c r="F26" s="98">
        <v>0</v>
      </c>
      <c r="G26" s="98">
        <v>2809.78</v>
      </c>
    </row>
    <row r="27" spans="1:7" x14ac:dyDescent="0.25">
      <c r="A27" s="2" t="s">
        <v>12</v>
      </c>
      <c r="B27" s="98">
        <v>10425121.98</v>
      </c>
      <c r="C27" s="98">
        <v>10039681.98</v>
      </c>
      <c r="D27" s="98">
        <v>34380</v>
      </c>
      <c r="E27" s="98">
        <v>1740</v>
      </c>
      <c r="F27" s="98">
        <v>540</v>
      </c>
      <c r="G27" s="98">
        <v>348780</v>
      </c>
    </row>
    <row r="28" spans="1:7" x14ac:dyDescent="0.25">
      <c r="A28" s="2" t="s">
        <v>13</v>
      </c>
      <c r="B28" s="98">
        <v>20115172.120000001</v>
      </c>
      <c r="C28" s="98">
        <v>2008506.81</v>
      </c>
      <c r="D28" s="98">
        <v>2456353.62</v>
      </c>
      <c r="E28" s="98">
        <v>2786200.93</v>
      </c>
      <c r="F28" s="98">
        <v>12747422.92</v>
      </c>
      <c r="G28" s="98">
        <v>116687.84</v>
      </c>
    </row>
    <row r="29" spans="1:7" x14ac:dyDescent="0.25">
      <c r="A29" s="2" t="s">
        <v>14</v>
      </c>
      <c r="B29" s="98">
        <v>31416893.309999999</v>
      </c>
      <c r="C29" s="98">
        <v>5211299.17</v>
      </c>
      <c r="D29" s="98">
        <v>7649446.25</v>
      </c>
      <c r="E29" s="98">
        <v>8201429.4400000004</v>
      </c>
      <c r="F29" s="98">
        <v>9878456.6199999992</v>
      </c>
      <c r="G29" s="98">
        <v>476261.83</v>
      </c>
    </row>
    <row r="30" spans="1:7" x14ac:dyDescent="0.25">
      <c r="A30" s="2" t="s">
        <v>15</v>
      </c>
      <c r="B30" s="98">
        <v>1021245</v>
      </c>
      <c r="C30" s="98">
        <v>984495</v>
      </c>
      <c r="D30" s="98">
        <v>2100</v>
      </c>
      <c r="E30" s="98">
        <v>0</v>
      </c>
      <c r="F30" s="98">
        <v>210</v>
      </c>
      <c r="G30" s="98">
        <v>34440</v>
      </c>
    </row>
    <row r="31" spans="1:7" x14ac:dyDescent="0.25">
      <c r="A31" s="2" t="s">
        <v>16</v>
      </c>
      <c r="B31" s="98">
        <v>116760</v>
      </c>
      <c r="C31" s="98">
        <v>11340</v>
      </c>
      <c r="D31" s="98">
        <v>420</v>
      </c>
      <c r="E31" s="98">
        <v>0</v>
      </c>
      <c r="F31" s="98">
        <v>0</v>
      </c>
      <c r="G31" s="98">
        <v>105000</v>
      </c>
    </row>
    <row r="32" spans="1:7" x14ac:dyDescent="0.25">
      <c r="A32" s="31" t="s">
        <v>195</v>
      </c>
      <c r="B32" s="100">
        <v>63387010.049999997</v>
      </c>
      <c r="C32" s="100">
        <v>18333238.32</v>
      </c>
      <c r="D32" s="100">
        <v>10153881.199999999</v>
      </c>
      <c r="E32" s="100">
        <v>11189281.539999999</v>
      </c>
      <c r="F32" s="100">
        <v>22626629.539999999</v>
      </c>
      <c r="G32" s="100">
        <v>1083979.45</v>
      </c>
    </row>
    <row r="34" spans="1:3" x14ac:dyDescent="0.25">
      <c r="A34" s="192" t="str">
        <f>HYPERLINK("#'Vysvetlivky'!A2", "Vysvetlivky ku kategóriám veľkosti podniku")</f>
        <v>Vysvetlivky ku kategóriám veľkosti podniku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187" t="s">
        <v>202</v>
      </c>
      <c r="B2" s="187"/>
      <c r="C2" s="187"/>
      <c r="D2" s="187"/>
      <c r="E2" s="187"/>
      <c r="F2" s="187"/>
      <c r="G2" s="187"/>
    </row>
    <row r="3" spans="1:7" x14ac:dyDescent="0.25">
      <c r="A3" s="208" t="s">
        <v>186</v>
      </c>
      <c r="B3" s="208"/>
      <c r="C3" s="208"/>
      <c r="D3" s="208"/>
      <c r="E3" s="208"/>
      <c r="F3" s="208"/>
      <c r="G3" s="208"/>
    </row>
    <row r="5" spans="1:7" ht="25.15" customHeight="1" x14ac:dyDescent="0.25">
      <c r="A5" s="191" t="s">
        <v>2</v>
      </c>
      <c r="B5" s="191"/>
      <c r="C5" s="191"/>
      <c r="D5" s="191"/>
      <c r="E5" s="191"/>
      <c r="F5" s="191"/>
      <c r="G5" s="191"/>
    </row>
    <row r="7" spans="1:7" x14ac:dyDescent="0.25">
      <c r="A7" s="199" t="s">
        <v>4</v>
      </c>
      <c r="B7" s="199" t="s">
        <v>187</v>
      </c>
      <c r="C7" s="201" t="s">
        <v>188</v>
      </c>
      <c r="D7" s="201"/>
      <c r="E7" s="201"/>
      <c r="F7" s="201"/>
      <c r="G7" s="201"/>
    </row>
    <row r="8" spans="1:7" x14ac:dyDescent="0.25">
      <c r="A8" s="199"/>
      <c r="B8" s="199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09" t="s">
        <v>194</v>
      </c>
      <c r="B9" s="210"/>
      <c r="C9" s="210"/>
      <c r="D9" s="210"/>
      <c r="E9" s="210"/>
      <c r="F9" s="210"/>
      <c r="G9" s="210"/>
    </row>
    <row r="10" spans="1:7" x14ac:dyDescent="0.25">
      <c r="A10" s="2" t="s">
        <v>11</v>
      </c>
      <c r="B10" s="101">
        <v>53</v>
      </c>
      <c r="C10" s="101">
        <v>45</v>
      </c>
      <c r="D10" s="101">
        <v>5</v>
      </c>
      <c r="E10" s="101">
        <v>0</v>
      </c>
      <c r="F10" s="101">
        <v>0</v>
      </c>
      <c r="G10" s="101">
        <v>3</v>
      </c>
    </row>
    <row r="11" spans="1:7" x14ac:dyDescent="0.25">
      <c r="A11" s="2" t="s">
        <v>12</v>
      </c>
      <c r="B11" s="101">
        <v>22645</v>
      </c>
      <c r="C11" s="101">
        <v>21774</v>
      </c>
      <c r="D11" s="101">
        <v>101</v>
      </c>
      <c r="E11" s="101">
        <v>3</v>
      </c>
      <c r="F11" s="101">
        <v>1</v>
      </c>
      <c r="G11" s="101">
        <v>766</v>
      </c>
    </row>
    <row r="12" spans="1:7" x14ac:dyDescent="0.25">
      <c r="A12" s="2" t="s">
        <v>13</v>
      </c>
      <c r="B12" s="101">
        <v>2560</v>
      </c>
      <c r="C12" s="101">
        <v>1729</v>
      </c>
      <c r="D12" s="101">
        <v>528</v>
      </c>
      <c r="E12" s="101">
        <v>157</v>
      </c>
      <c r="F12" s="101">
        <v>106</v>
      </c>
      <c r="G12" s="101">
        <v>40</v>
      </c>
    </row>
    <row r="13" spans="1:7" x14ac:dyDescent="0.25">
      <c r="A13" s="2" t="s">
        <v>14</v>
      </c>
      <c r="B13" s="101">
        <v>10353</v>
      </c>
      <c r="C13" s="101">
        <v>7326</v>
      </c>
      <c r="D13" s="101">
        <v>2225</v>
      </c>
      <c r="E13" s="101">
        <v>492</v>
      </c>
      <c r="F13" s="101">
        <v>125</v>
      </c>
      <c r="G13" s="101">
        <v>185</v>
      </c>
    </row>
    <row r="14" spans="1:7" x14ac:dyDescent="0.25">
      <c r="A14" s="2" t="s">
        <v>15</v>
      </c>
      <c r="B14" s="101">
        <v>4402</v>
      </c>
      <c r="C14" s="101">
        <v>4242</v>
      </c>
      <c r="D14" s="101">
        <v>10</v>
      </c>
      <c r="E14" s="101">
        <v>0</v>
      </c>
      <c r="F14" s="101">
        <v>0</v>
      </c>
      <c r="G14" s="101">
        <v>150</v>
      </c>
    </row>
    <row r="15" spans="1:7" x14ac:dyDescent="0.25">
      <c r="A15" s="2" t="s">
        <v>16</v>
      </c>
      <c r="B15" s="101">
        <v>523</v>
      </c>
      <c r="C15" s="101">
        <v>52</v>
      </c>
      <c r="D15" s="101">
        <v>2</v>
      </c>
      <c r="E15" s="101">
        <v>0</v>
      </c>
      <c r="F15" s="101">
        <v>0</v>
      </c>
      <c r="G15" s="101">
        <v>469</v>
      </c>
    </row>
    <row r="16" spans="1:7" x14ac:dyDescent="0.25">
      <c r="A16" s="31" t="s">
        <v>195</v>
      </c>
      <c r="B16" s="103">
        <v>40536</v>
      </c>
      <c r="C16" s="103">
        <v>35168</v>
      </c>
      <c r="D16" s="103">
        <v>2871</v>
      </c>
      <c r="E16" s="103">
        <v>652</v>
      </c>
      <c r="F16" s="103">
        <v>232</v>
      </c>
      <c r="G16" s="103">
        <v>1613</v>
      </c>
    </row>
    <row r="17" spans="1:7" x14ac:dyDescent="0.25">
      <c r="A17" s="209" t="s">
        <v>196</v>
      </c>
      <c r="B17" s="210"/>
      <c r="C17" s="210"/>
      <c r="D17" s="210"/>
      <c r="E17" s="210"/>
      <c r="F17" s="210"/>
      <c r="G17" s="210"/>
    </row>
    <row r="18" spans="1:7" x14ac:dyDescent="0.25">
      <c r="A18" s="2" t="s">
        <v>11</v>
      </c>
      <c r="B18" s="101">
        <v>135</v>
      </c>
      <c r="C18" s="101">
        <v>112</v>
      </c>
      <c r="D18" s="101">
        <v>17</v>
      </c>
      <c r="E18" s="101">
        <v>0</v>
      </c>
      <c r="F18" s="101">
        <v>0</v>
      </c>
      <c r="G18" s="101">
        <v>6</v>
      </c>
    </row>
    <row r="19" spans="1:7" x14ac:dyDescent="0.25">
      <c r="A19" s="2" t="s">
        <v>12</v>
      </c>
      <c r="B19" s="101">
        <v>22614</v>
      </c>
      <c r="C19" s="101">
        <v>21743</v>
      </c>
      <c r="D19" s="101">
        <v>101</v>
      </c>
      <c r="E19" s="101">
        <v>3</v>
      </c>
      <c r="F19" s="101">
        <v>1</v>
      </c>
      <c r="G19" s="101">
        <v>766</v>
      </c>
    </row>
    <row r="20" spans="1:7" x14ac:dyDescent="0.25">
      <c r="A20" s="2" t="s">
        <v>13</v>
      </c>
      <c r="B20" s="101">
        <v>52832</v>
      </c>
      <c r="C20" s="101">
        <v>4314</v>
      </c>
      <c r="D20" s="101">
        <v>4795</v>
      </c>
      <c r="E20" s="101">
        <v>6501</v>
      </c>
      <c r="F20" s="101">
        <v>36954</v>
      </c>
      <c r="G20" s="101">
        <v>268</v>
      </c>
    </row>
    <row r="21" spans="1:7" x14ac:dyDescent="0.25">
      <c r="A21" s="2" t="s">
        <v>14</v>
      </c>
      <c r="B21" s="101">
        <v>120692</v>
      </c>
      <c r="C21" s="101">
        <v>19256</v>
      </c>
      <c r="D21" s="101">
        <v>27337</v>
      </c>
      <c r="E21" s="101">
        <v>31190</v>
      </c>
      <c r="F21" s="101">
        <v>41002</v>
      </c>
      <c r="G21" s="101">
        <v>1907</v>
      </c>
    </row>
    <row r="22" spans="1:7" x14ac:dyDescent="0.25">
      <c r="A22" s="2" t="s">
        <v>15</v>
      </c>
      <c r="B22" s="101">
        <v>4395</v>
      </c>
      <c r="C22" s="101">
        <v>4235</v>
      </c>
      <c r="D22" s="101">
        <v>10</v>
      </c>
      <c r="E22" s="101">
        <v>0</v>
      </c>
      <c r="F22" s="101">
        <v>0</v>
      </c>
      <c r="G22" s="101">
        <v>150</v>
      </c>
    </row>
    <row r="23" spans="1:7" x14ac:dyDescent="0.25">
      <c r="A23" s="2" t="s">
        <v>16</v>
      </c>
      <c r="B23" s="101">
        <v>523</v>
      </c>
      <c r="C23" s="101">
        <v>52</v>
      </c>
      <c r="D23" s="101">
        <v>2</v>
      </c>
      <c r="E23" s="101">
        <v>0</v>
      </c>
      <c r="F23" s="101">
        <v>0</v>
      </c>
      <c r="G23" s="101">
        <v>469</v>
      </c>
    </row>
    <row r="24" spans="1:7" x14ac:dyDescent="0.25">
      <c r="A24" s="31" t="s">
        <v>195</v>
      </c>
      <c r="B24" s="103">
        <v>201191</v>
      </c>
      <c r="C24" s="103">
        <v>49712</v>
      </c>
      <c r="D24" s="103">
        <v>32262</v>
      </c>
      <c r="E24" s="103">
        <v>37694</v>
      </c>
      <c r="F24" s="103">
        <v>77957</v>
      </c>
      <c r="G24" s="103">
        <v>3566</v>
      </c>
    </row>
    <row r="25" spans="1:7" x14ac:dyDescent="0.25">
      <c r="A25" s="209" t="s">
        <v>197</v>
      </c>
      <c r="B25" s="210"/>
      <c r="C25" s="210"/>
      <c r="D25" s="210"/>
      <c r="E25" s="210"/>
      <c r="F25" s="210"/>
      <c r="G25" s="210"/>
    </row>
    <row r="26" spans="1:7" x14ac:dyDescent="0.25">
      <c r="A26" s="2" t="s">
        <v>11</v>
      </c>
      <c r="B26" s="102">
        <v>61734.02</v>
      </c>
      <c r="C26" s="102">
        <v>49803.17</v>
      </c>
      <c r="D26" s="102">
        <v>8779.4</v>
      </c>
      <c r="E26" s="102">
        <v>0</v>
      </c>
      <c r="F26" s="102">
        <v>0</v>
      </c>
      <c r="G26" s="102">
        <v>3151.45</v>
      </c>
    </row>
    <row r="27" spans="1:7" x14ac:dyDescent="0.25">
      <c r="A27" s="2" t="s">
        <v>12</v>
      </c>
      <c r="B27" s="102">
        <v>9889660</v>
      </c>
      <c r="C27" s="102">
        <v>9515920</v>
      </c>
      <c r="D27" s="102">
        <v>34260</v>
      </c>
      <c r="E27" s="102">
        <v>1020</v>
      </c>
      <c r="F27" s="102">
        <v>420</v>
      </c>
      <c r="G27" s="102">
        <v>338040</v>
      </c>
    </row>
    <row r="28" spans="1:7" x14ac:dyDescent="0.25">
      <c r="A28" s="2" t="s">
        <v>13</v>
      </c>
      <c r="B28" s="102">
        <v>14497010.640000001</v>
      </c>
      <c r="C28" s="102">
        <v>1807461.15</v>
      </c>
      <c r="D28" s="102">
        <v>1933843.71</v>
      </c>
      <c r="E28" s="102">
        <v>1918138.27</v>
      </c>
      <c r="F28" s="102">
        <v>8752810.1500000004</v>
      </c>
      <c r="G28" s="102">
        <v>84757.36</v>
      </c>
    </row>
    <row r="29" spans="1:7" x14ac:dyDescent="0.25">
      <c r="A29" s="2" t="s">
        <v>14</v>
      </c>
      <c r="B29" s="102">
        <v>31411420.620000001</v>
      </c>
      <c r="C29" s="102">
        <v>5379809.6699999999</v>
      </c>
      <c r="D29" s="102">
        <v>7748530.8399999999</v>
      </c>
      <c r="E29" s="102">
        <v>8181799.7999999998</v>
      </c>
      <c r="F29" s="102">
        <v>9615131.4000000004</v>
      </c>
      <c r="G29" s="102">
        <v>486148.91</v>
      </c>
    </row>
    <row r="30" spans="1:7" x14ac:dyDescent="0.25">
      <c r="A30" s="2" t="s">
        <v>15</v>
      </c>
      <c r="B30" s="102">
        <v>927165</v>
      </c>
      <c r="C30" s="102">
        <v>893565</v>
      </c>
      <c r="D30" s="102">
        <v>2100</v>
      </c>
      <c r="E30" s="102">
        <v>0</v>
      </c>
      <c r="F30" s="102">
        <v>0</v>
      </c>
      <c r="G30" s="102">
        <v>31500</v>
      </c>
    </row>
    <row r="31" spans="1:7" x14ac:dyDescent="0.25">
      <c r="A31" s="2" t="s">
        <v>16</v>
      </c>
      <c r="B31" s="102">
        <v>109620</v>
      </c>
      <c r="C31" s="102">
        <v>10920</v>
      </c>
      <c r="D31" s="102">
        <v>420</v>
      </c>
      <c r="E31" s="102">
        <v>0</v>
      </c>
      <c r="F31" s="102">
        <v>0</v>
      </c>
      <c r="G31" s="102">
        <v>98280</v>
      </c>
    </row>
    <row r="32" spans="1:7" x14ac:dyDescent="0.25">
      <c r="A32" s="31" t="s">
        <v>195</v>
      </c>
      <c r="B32" s="104">
        <v>56896610.280000001</v>
      </c>
      <c r="C32" s="104">
        <v>17657478.989999998</v>
      </c>
      <c r="D32" s="104">
        <v>9727933.9499999993</v>
      </c>
      <c r="E32" s="104">
        <v>10100958.07</v>
      </c>
      <c r="F32" s="104">
        <v>18368361.550000001</v>
      </c>
      <c r="G32" s="104">
        <v>1041877.72</v>
      </c>
    </row>
    <row r="34" spans="1:3" x14ac:dyDescent="0.25">
      <c r="A34" s="192" t="str">
        <f>HYPERLINK("#'Vysvetlivky'!A2", "Vysvetlivky ku kategóriám veľkosti podniku")</f>
        <v>Vysvetlivky ku kategóriám veľkosti podniku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187" t="s">
        <v>203</v>
      </c>
      <c r="B2" s="187"/>
      <c r="C2" s="187"/>
      <c r="D2" s="187"/>
      <c r="E2" s="187"/>
      <c r="F2" s="187"/>
      <c r="G2" s="187"/>
    </row>
    <row r="3" spans="1:7" x14ac:dyDescent="0.25">
      <c r="A3" s="208" t="s">
        <v>186</v>
      </c>
      <c r="B3" s="208"/>
      <c r="C3" s="208"/>
      <c r="D3" s="208"/>
      <c r="E3" s="208"/>
      <c r="F3" s="208"/>
      <c r="G3" s="208"/>
    </row>
    <row r="5" spans="1:7" ht="25.15" customHeight="1" x14ac:dyDescent="0.25">
      <c r="A5" s="191" t="s">
        <v>2</v>
      </c>
      <c r="B5" s="191"/>
      <c r="C5" s="191"/>
      <c r="D5" s="191"/>
      <c r="E5" s="191"/>
      <c r="F5" s="191"/>
      <c r="G5" s="191"/>
    </row>
    <row r="7" spans="1:7" x14ac:dyDescent="0.25">
      <c r="A7" s="199" t="s">
        <v>4</v>
      </c>
      <c r="B7" s="199" t="s">
        <v>187</v>
      </c>
      <c r="C7" s="201" t="s">
        <v>188</v>
      </c>
      <c r="D7" s="201"/>
      <c r="E7" s="201"/>
      <c r="F7" s="201"/>
      <c r="G7" s="201"/>
    </row>
    <row r="8" spans="1:7" x14ac:dyDescent="0.25">
      <c r="A8" s="199"/>
      <c r="B8" s="199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09" t="s">
        <v>194</v>
      </c>
      <c r="B9" s="210"/>
      <c r="C9" s="210"/>
      <c r="D9" s="210"/>
      <c r="E9" s="210"/>
      <c r="F9" s="210"/>
      <c r="G9" s="210"/>
    </row>
    <row r="10" spans="1:7" x14ac:dyDescent="0.25">
      <c r="A10" s="2" t="s">
        <v>11</v>
      </c>
      <c r="B10" s="105">
        <v>72</v>
      </c>
      <c r="C10" s="105">
        <v>59</v>
      </c>
      <c r="D10" s="105">
        <v>9</v>
      </c>
      <c r="E10" s="105">
        <v>1</v>
      </c>
      <c r="F10" s="105">
        <v>0</v>
      </c>
      <c r="G10" s="105">
        <v>3</v>
      </c>
    </row>
    <row r="11" spans="1:7" x14ac:dyDescent="0.25">
      <c r="A11" s="2" t="s">
        <v>12</v>
      </c>
      <c r="B11" s="105">
        <v>24109</v>
      </c>
      <c r="C11" s="105">
        <v>23185</v>
      </c>
      <c r="D11" s="105">
        <v>120</v>
      </c>
      <c r="E11" s="105">
        <v>4</v>
      </c>
      <c r="F11" s="105">
        <v>1</v>
      </c>
      <c r="G11" s="105">
        <v>799</v>
      </c>
    </row>
    <row r="12" spans="1:7" x14ac:dyDescent="0.25">
      <c r="A12" s="2" t="s">
        <v>13</v>
      </c>
      <c r="B12" s="105">
        <v>2614</v>
      </c>
      <c r="C12" s="105">
        <v>1817</v>
      </c>
      <c r="D12" s="105">
        <v>541</v>
      </c>
      <c r="E12" s="105">
        <v>136</v>
      </c>
      <c r="F12" s="105">
        <v>86</v>
      </c>
      <c r="G12" s="105">
        <v>34</v>
      </c>
    </row>
    <row r="13" spans="1:7" x14ac:dyDescent="0.25">
      <c r="A13" s="2" t="s">
        <v>14</v>
      </c>
      <c r="B13" s="105">
        <v>10874</v>
      </c>
      <c r="C13" s="105">
        <v>7747</v>
      </c>
      <c r="D13" s="105">
        <v>2376</v>
      </c>
      <c r="E13" s="105">
        <v>459</v>
      </c>
      <c r="F13" s="105">
        <v>98</v>
      </c>
      <c r="G13" s="105">
        <v>194</v>
      </c>
    </row>
    <row r="14" spans="1:7" x14ac:dyDescent="0.25">
      <c r="A14" s="2" t="s">
        <v>15</v>
      </c>
      <c r="B14" s="105">
        <v>4657</v>
      </c>
      <c r="C14" s="105">
        <v>4499</v>
      </c>
      <c r="D14" s="105">
        <v>9</v>
      </c>
      <c r="E14" s="105">
        <v>0</v>
      </c>
      <c r="F14" s="105">
        <v>0</v>
      </c>
      <c r="G14" s="105">
        <v>149</v>
      </c>
    </row>
    <row r="15" spans="1:7" x14ac:dyDescent="0.25">
      <c r="A15" s="2" t="s">
        <v>16</v>
      </c>
      <c r="B15" s="105">
        <v>583</v>
      </c>
      <c r="C15" s="105">
        <v>55</v>
      </c>
      <c r="D15" s="105">
        <v>3</v>
      </c>
      <c r="E15" s="105">
        <v>0</v>
      </c>
      <c r="F15" s="105">
        <v>0</v>
      </c>
      <c r="G15" s="105">
        <v>525</v>
      </c>
    </row>
    <row r="16" spans="1:7" x14ac:dyDescent="0.25">
      <c r="A16" s="31" t="s">
        <v>195</v>
      </c>
      <c r="B16" s="107">
        <v>42909</v>
      </c>
      <c r="C16" s="107">
        <v>37362</v>
      </c>
      <c r="D16" s="107">
        <v>3058</v>
      </c>
      <c r="E16" s="107">
        <v>600</v>
      </c>
      <c r="F16" s="107">
        <v>185</v>
      </c>
      <c r="G16" s="107">
        <v>1704</v>
      </c>
    </row>
    <row r="17" spans="1:7" x14ac:dyDescent="0.25">
      <c r="A17" s="209" t="s">
        <v>196</v>
      </c>
      <c r="B17" s="210"/>
      <c r="C17" s="210"/>
      <c r="D17" s="210"/>
      <c r="E17" s="210"/>
      <c r="F17" s="210"/>
      <c r="G17" s="210"/>
    </row>
    <row r="18" spans="1:7" x14ac:dyDescent="0.25">
      <c r="A18" s="2" t="s">
        <v>11</v>
      </c>
      <c r="B18" s="105">
        <v>207</v>
      </c>
      <c r="C18" s="105">
        <v>142</v>
      </c>
      <c r="D18" s="105">
        <v>52</v>
      </c>
      <c r="E18" s="105">
        <v>7</v>
      </c>
      <c r="F18" s="105">
        <v>0</v>
      </c>
      <c r="G18" s="105">
        <v>6</v>
      </c>
    </row>
    <row r="19" spans="1:7" x14ac:dyDescent="0.25">
      <c r="A19" s="2" t="s">
        <v>12</v>
      </c>
      <c r="B19" s="105">
        <v>24092</v>
      </c>
      <c r="C19" s="105">
        <v>23144</v>
      </c>
      <c r="D19" s="105">
        <v>144</v>
      </c>
      <c r="E19" s="105">
        <v>4</v>
      </c>
      <c r="F19" s="105">
        <v>1</v>
      </c>
      <c r="G19" s="105">
        <v>799</v>
      </c>
    </row>
    <row r="20" spans="1:7" x14ac:dyDescent="0.25">
      <c r="A20" s="2" t="s">
        <v>13</v>
      </c>
      <c r="B20" s="105">
        <v>43705</v>
      </c>
      <c r="C20" s="105">
        <v>4424</v>
      </c>
      <c r="D20" s="105">
        <v>4766</v>
      </c>
      <c r="E20" s="105">
        <v>5004</v>
      </c>
      <c r="F20" s="105">
        <v>29162</v>
      </c>
      <c r="G20" s="105">
        <v>349</v>
      </c>
    </row>
    <row r="21" spans="1:7" x14ac:dyDescent="0.25">
      <c r="A21" s="2" t="s">
        <v>14</v>
      </c>
      <c r="B21" s="105">
        <v>112727</v>
      </c>
      <c r="C21" s="105">
        <v>20848</v>
      </c>
      <c r="D21" s="105">
        <v>30624</v>
      </c>
      <c r="E21" s="105">
        <v>28567</v>
      </c>
      <c r="F21" s="105">
        <v>31175</v>
      </c>
      <c r="G21" s="105">
        <v>1513</v>
      </c>
    </row>
    <row r="22" spans="1:7" x14ac:dyDescent="0.25">
      <c r="A22" s="2" t="s">
        <v>15</v>
      </c>
      <c r="B22" s="105">
        <v>4654</v>
      </c>
      <c r="C22" s="105">
        <v>4496</v>
      </c>
      <c r="D22" s="105">
        <v>9</v>
      </c>
      <c r="E22" s="105">
        <v>0</v>
      </c>
      <c r="F22" s="105">
        <v>0</v>
      </c>
      <c r="G22" s="105">
        <v>149</v>
      </c>
    </row>
    <row r="23" spans="1:7" x14ac:dyDescent="0.25">
      <c r="A23" s="2" t="s">
        <v>16</v>
      </c>
      <c r="B23" s="105">
        <v>583</v>
      </c>
      <c r="C23" s="105">
        <v>55</v>
      </c>
      <c r="D23" s="105">
        <v>3</v>
      </c>
      <c r="E23" s="105">
        <v>0</v>
      </c>
      <c r="F23" s="105">
        <v>0</v>
      </c>
      <c r="G23" s="105">
        <v>525</v>
      </c>
    </row>
    <row r="24" spans="1:7" x14ac:dyDescent="0.25">
      <c r="A24" s="31" t="s">
        <v>195</v>
      </c>
      <c r="B24" s="107">
        <v>185968</v>
      </c>
      <c r="C24" s="107">
        <v>53109</v>
      </c>
      <c r="D24" s="107">
        <v>35598</v>
      </c>
      <c r="E24" s="107">
        <v>33582</v>
      </c>
      <c r="F24" s="107">
        <v>60338</v>
      </c>
      <c r="G24" s="107">
        <v>3341</v>
      </c>
    </row>
    <row r="25" spans="1:7" x14ac:dyDescent="0.25">
      <c r="A25" s="209" t="s">
        <v>197</v>
      </c>
      <c r="B25" s="210"/>
      <c r="C25" s="210"/>
      <c r="D25" s="210"/>
      <c r="E25" s="210"/>
      <c r="F25" s="210"/>
      <c r="G25" s="210"/>
    </row>
    <row r="26" spans="1:7" x14ac:dyDescent="0.25">
      <c r="A26" s="2" t="s">
        <v>11</v>
      </c>
      <c r="B26" s="106">
        <v>79460.639999999999</v>
      </c>
      <c r="C26" s="106">
        <v>55524.08</v>
      </c>
      <c r="D26" s="106">
        <v>16089.63</v>
      </c>
      <c r="E26" s="106">
        <v>6158.48</v>
      </c>
      <c r="F26" s="106">
        <v>0</v>
      </c>
      <c r="G26" s="106">
        <v>1688.45</v>
      </c>
    </row>
    <row r="27" spans="1:7" x14ac:dyDescent="0.25">
      <c r="A27" s="2" t="s">
        <v>12</v>
      </c>
      <c r="B27" s="106">
        <v>10365396.939999999</v>
      </c>
      <c r="C27" s="106">
        <v>9968331.1999999993</v>
      </c>
      <c r="D27" s="106">
        <v>44775.74</v>
      </c>
      <c r="E27" s="106">
        <v>1080</v>
      </c>
      <c r="F27" s="106">
        <v>420</v>
      </c>
      <c r="G27" s="106">
        <v>350790</v>
      </c>
    </row>
    <row r="28" spans="1:7" x14ac:dyDescent="0.25">
      <c r="A28" s="2" t="s">
        <v>13</v>
      </c>
      <c r="B28" s="106">
        <v>10311478.5</v>
      </c>
      <c r="C28" s="106">
        <v>1807904.28</v>
      </c>
      <c r="D28" s="106">
        <v>1956858.46</v>
      </c>
      <c r="E28" s="106">
        <v>1420103.6</v>
      </c>
      <c r="F28" s="106">
        <v>5063997.2</v>
      </c>
      <c r="G28" s="106">
        <v>62614.96</v>
      </c>
    </row>
    <row r="29" spans="1:7" x14ac:dyDescent="0.25">
      <c r="A29" s="2" t="s">
        <v>14</v>
      </c>
      <c r="B29" s="106">
        <v>28561431.370000001</v>
      </c>
      <c r="C29" s="106">
        <v>5601006.0499999998</v>
      </c>
      <c r="D29" s="106">
        <v>8114759.6200000001</v>
      </c>
      <c r="E29" s="106">
        <v>7359159.1200000001</v>
      </c>
      <c r="F29" s="106">
        <v>7041937.79</v>
      </c>
      <c r="G29" s="106">
        <v>444568.79</v>
      </c>
    </row>
    <row r="30" spans="1:7" x14ac:dyDescent="0.25">
      <c r="A30" s="2" t="s">
        <v>15</v>
      </c>
      <c r="B30" s="106">
        <v>977985</v>
      </c>
      <c r="C30" s="106">
        <v>944700</v>
      </c>
      <c r="D30" s="106">
        <v>1890</v>
      </c>
      <c r="E30" s="106">
        <v>0</v>
      </c>
      <c r="F30" s="106">
        <v>0</v>
      </c>
      <c r="G30" s="106">
        <v>31395</v>
      </c>
    </row>
    <row r="31" spans="1:7" x14ac:dyDescent="0.25">
      <c r="A31" s="2" t="s">
        <v>16</v>
      </c>
      <c r="B31" s="106">
        <v>122430</v>
      </c>
      <c r="C31" s="106">
        <v>11550</v>
      </c>
      <c r="D31" s="106">
        <v>630</v>
      </c>
      <c r="E31" s="106">
        <v>0</v>
      </c>
      <c r="F31" s="106">
        <v>0</v>
      </c>
      <c r="G31" s="106">
        <v>110250</v>
      </c>
    </row>
    <row r="32" spans="1:7" x14ac:dyDescent="0.25">
      <c r="A32" s="31" t="s">
        <v>195</v>
      </c>
      <c r="B32" s="108">
        <v>50418182.450000003</v>
      </c>
      <c r="C32" s="108">
        <v>18389015.609999999</v>
      </c>
      <c r="D32" s="108">
        <v>10135003.449999999</v>
      </c>
      <c r="E32" s="108">
        <v>8786501.1999999993</v>
      </c>
      <c r="F32" s="108">
        <v>12106354.99</v>
      </c>
      <c r="G32" s="108">
        <v>1001307.2</v>
      </c>
    </row>
    <row r="34" spans="1:3" x14ac:dyDescent="0.25">
      <c r="A34" s="192" t="str">
        <f>HYPERLINK("#'Vysvetlivky'!A2", "Vysvetlivky ku kategóriám veľkosti podniku")</f>
        <v>Vysvetlivky ku kategóriám veľkosti podniku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187" t="s">
        <v>204</v>
      </c>
      <c r="B2" s="187"/>
      <c r="C2" s="187"/>
      <c r="D2" s="187"/>
      <c r="E2" s="187"/>
      <c r="F2" s="187"/>
      <c r="G2" s="187"/>
    </row>
    <row r="3" spans="1:7" x14ac:dyDescent="0.25">
      <c r="A3" s="208" t="s">
        <v>186</v>
      </c>
      <c r="B3" s="208"/>
      <c r="C3" s="208"/>
      <c r="D3" s="208"/>
      <c r="E3" s="208"/>
      <c r="F3" s="208"/>
      <c r="G3" s="208"/>
    </row>
    <row r="5" spans="1:7" ht="25.15" customHeight="1" x14ac:dyDescent="0.25">
      <c r="A5" s="191" t="s">
        <v>2</v>
      </c>
      <c r="B5" s="191"/>
      <c r="C5" s="191"/>
      <c r="D5" s="191"/>
      <c r="E5" s="191"/>
      <c r="F5" s="191"/>
      <c r="G5" s="191"/>
    </row>
    <row r="7" spans="1:7" x14ac:dyDescent="0.25">
      <c r="A7" s="199" t="s">
        <v>4</v>
      </c>
      <c r="B7" s="199" t="s">
        <v>187</v>
      </c>
      <c r="C7" s="201" t="s">
        <v>188</v>
      </c>
      <c r="D7" s="201"/>
      <c r="E7" s="201"/>
      <c r="F7" s="201"/>
      <c r="G7" s="201"/>
    </row>
    <row r="8" spans="1:7" x14ac:dyDescent="0.25">
      <c r="A8" s="199"/>
      <c r="B8" s="199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09" t="s">
        <v>194</v>
      </c>
      <c r="B9" s="210"/>
      <c r="C9" s="210"/>
      <c r="D9" s="210"/>
      <c r="E9" s="210"/>
      <c r="F9" s="210"/>
      <c r="G9" s="210"/>
    </row>
    <row r="10" spans="1:7" x14ac:dyDescent="0.25">
      <c r="A10" s="2" t="s">
        <v>11</v>
      </c>
      <c r="B10" s="109">
        <v>1009</v>
      </c>
      <c r="C10" s="109">
        <v>781</v>
      </c>
      <c r="D10" s="109">
        <v>176</v>
      </c>
      <c r="E10" s="109">
        <v>16</v>
      </c>
      <c r="F10" s="109">
        <v>0</v>
      </c>
      <c r="G10" s="109">
        <v>36</v>
      </c>
    </row>
    <row r="11" spans="1:7" x14ac:dyDescent="0.25">
      <c r="A11" s="2" t="s">
        <v>12</v>
      </c>
      <c r="B11" s="109">
        <v>39719</v>
      </c>
      <c r="C11" s="109">
        <v>38012</v>
      </c>
      <c r="D11" s="109">
        <v>308</v>
      </c>
      <c r="E11" s="109">
        <v>9</v>
      </c>
      <c r="F11" s="109">
        <v>1</v>
      </c>
      <c r="G11" s="109">
        <v>1389</v>
      </c>
    </row>
    <row r="12" spans="1:7" x14ac:dyDescent="0.25">
      <c r="A12" s="2" t="s">
        <v>13</v>
      </c>
      <c r="B12" s="109">
        <v>4785</v>
      </c>
      <c r="C12" s="109">
        <v>3355</v>
      </c>
      <c r="D12" s="109">
        <v>1030</v>
      </c>
      <c r="E12" s="109">
        <v>182</v>
      </c>
      <c r="F12" s="109">
        <v>109</v>
      </c>
      <c r="G12" s="109">
        <v>109</v>
      </c>
    </row>
    <row r="13" spans="1:7" x14ac:dyDescent="0.25">
      <c r="A13" s="2" t="s">
        <v>14</v>
      </c>
      <c r="B13" s="109">
        <v>17355</v>
      </c>
      <c r="C13" s="109">
        <v>12692</v>
      </c>
      <c r="D13" s="109">
        <v>3530</v>
      </c>
      <c r="E13" s="109">
        <v>610</v>
      </c>
      <c r="F13" s="109">
        <v>123</v>
      </c>
      <c r="G13" s="109">
        <v>400</v>
      </c>
    </row>
    <row r="14" spans="1:7" x14ac:dyDescent="0.25">
      <c r="A14" s="2" t="s">
        <v>15</v>
      </c>
      <c r="B14" s="109">
        <v>8069</v>
      </c>
      <c r="C14" s="109">
        <v>7727</v>
      </c>
      <c r="D14" s="109">
        <v>13</v>
      </c>
      <c r="E14" s="109">
        <v>0</v>
      </c>
      <c r="F14" s="109">
        <v>0</v>
      </c>
      <c r="G14" s="109">
        <v>329</v>
      </c>
    </row>
    <row r="15" spans="1:7" x14ac:dyDescent="0.25">
      <c r="A15" s="2" t="s">
        <v>16</v>
      </c>
      <c r="B15" s="109">
        <v>876</v>
      </c>
      <c r="C15" s="109">
        <v>111</v>
      </c>
      <c r="D15" s="109">
        <v>2</v>
      </c>
      <c r="E15" s="109">
        <v>0</v>
      </c>
      <c r="F15" s="109">
        <v>0</v>
      </c>
      <c r="G15" s="109">
        <v>763</v>
      </c>
    </row>
    <row r="16" spans="1:7" x14ac:dyDescent="0.25">
      <c r="A16" s="31" t="s">
        <v>195</v>
      </c>
      <c r="B16" s="111">
        <v>71818</v>
      </c>
      <c r="C16" s="111">
        <v>62682</v>
      </c>
      <c r="D16" s="111">
        <v>5059</v>
      </c>
      <c r="E16" s="111">
        <v>817</v>
      </c>
      <c r="F16" s="111">
        <v>233</v>
      </c>
      <c r="G16" s="111">
        <v>3027</v>
      </c>
    </row>
    <row r="17" spans="1:7" x14ac:dyDescent="0.25">
      <c r="A17" s="209" t="s">
        <v>196</v>
      </c>
      <c r="B17" s="210"/>
      <c r="C17" s="210"/>
      <c r="D17" s="210"/>
      <c r="E17" s="210"/>
      <c r="F17" s="210"/>
      <c r="G17" s="210"/>
    </row>
    <row r="18" spans="1:7" x14ac:dyDescent="0.25">
      <c r="A18" s="2" t="s">
        <v>11</v>
      </c>
      <c r="B18" s="109">
        <v>3871</v>
      </c>
      <c r="C18" s="109">
        <v>1733</v>
      </c>
      <c r="D18" s="109">
        <v>1503</v>
      </c>
      <c r="E18" s="109">
        <v>458</v>
      </c>
      <c r="F18" s="109">
        <v>0</v>
      </c>
      <c r="G18" s="109">
        <v>177</v>
      </c>
    </row>
    <row r="19" spans="1:7" x14ac:dyDescent="0.25">
      <c r="A19" s="2" t="s">
        <v>12</v>
      </c>
      <c r="B19" s="109">
        <v>39654</v>
      </c>
      <c r="C19" s="109">
        <v>37937</v>
      </c>
      <c r="D19" s="109">
        <v>308</v>
      </c>
      <c r="E19" s="109">
        <v>11</v>
      </c>
      <c r="F19" s="109">
        <v>1</v>
      </c>
      <c r="G19" s="109">
        <v>1397</v>
      </c>
    </row>
    <row r="20" spans="1:7" x14ac:dyDescent="0.25">
      <c r="A20" s="2" t="s">
        <v>13</v>
      </c>
      <c r="B20" s="109">
        <v>74080</v>
      </c>
      <c r="C20" s="109">
        <v>8078</v>
      </c>
      <c r="D20" s="109">
        <v>8851</v>
      </c>
      <c r="E20" s="109">
        <v>7824</v>
      </c>
      <c r="F20" s="109">
        <v>48684</v>
      </c>
      <c r="G20" s="109">
        <v>643</v>
      </c>
    </row>
    <row r="21" spans="1:7" x14ac:dyDescent="0.25">
      <c r="A21" s="2" t="s">
        <v>14</v>
      </c>
      <c r="B21" s="109">
        <v>146964</v>
      </c>
      <c r="C21" s="109">
        <v>32318</v>
      </c>
      <c r="D21" s="109">
        <v>41105</v>
      </c>
      <c r="E21" s="109">
        <v>37475</v>
      </c>
      <c r="F21" s="109">
        <v>32275</v>
      </c>
      <c r="G21" s="109">
        <v>3791</v>
      </c>
    </row>
    <row r="22" spans="1:7" x14ac:dyDescent="0.25">
      <c r="A22" s="2" t="s">
        <v>15</v>
      </c>
      <c r="B22" s="109">
        <v>8052</v>
      </c>
      <c r="C22" s="109">
        <v>7712</v>
      </c>
      <c r="D22" s="109">
        <v>13</v>
      </c>
      <c r="E22" s="109">
        <v>0</v>
      </c>
      <c r="F22" s="109">
        <v>0</v>
      </c>
      <c r="G22" s="109">
        <v>327</v>
      </c>
    </row>
    <row r="23" spans="1:7" x14ac:dyDescent="0.25">
      <c r="A23" s="2" t="s">
        <v>16</v>
      </c>
      <c r="B23" s="109">
        <v>875</v>
      </c>
      <c r="C23" s="109">
        <v>111</v>
      </c>
      <c r="D23" s="109">
        <v>2</v>
      </c>
      <c r="E23" s="109">
        <v>0</v>
      </c>
      <c r="F23" s="109">
        <v>0</v>
      </c>
      <c r="G23" s="109">
        <v>762</v>
      </c>
    </row>
    <row r="24" spans="1:7" x14ac:dyDescent="0.25">
      <c r="A24" s="31" t="s">
        <v>195</v>
      </c>
      <c r="B24" s="111">
        <v>273510</v>
      </c>
      <c r="C24" s="111">
        <v>87902</v>
      </c>
      <c r="D24" s="111">
        <v>51782</v>
      </c>
      <c r="E24" s="111">
        <v>45768</v>
      </c>
      <c r="F24" s="111">
        <v>80960</v>
      </c>
      <c r="G24" s="111">
        <v>7098</v>
      </c>
    </row>
    <row r="25" spans="1:7" x14ac:dyDescent="0.25">
      <c r="A25" s="209" t="s">
        <v>197</v>
      </c>
      <c r="B25" s="210"/>
      <c r="C25" s="210"/>
      <c r="D25" s="210"/>
      <c r="E25" s="210"/>
      <c r="F25" s="210"/>
      <c r="G25" s="210"/>
    </row>
    <row r="26" spans="1:7" x14ac:dyDescent="0.25">
      <c r="A26" s="2" t="s">
        <v>11</v>
      </c>
      <c r="B26" s="110">
        <v>1323579.8500000001</v>
      </c>
      <c r="C26" s="110">
        <v>632962.64</v>
      </c>
      <c r="D26" s="110">
        <v>540047.85</v>
      </c>
      <c r="E26" s="110">
        <v>125826.47</v>
      </c>
      <c r="F26" s="110">
        <v>0</v>
      </c>
      <c r="G26" s="110">
        <v>24742.89</v>
      </c>
    </row>
    <row r="27" spans="1:7" x14ac:dyDescent="0.25">
      <c r="A27" s="2" t="s">
        <v>12</v>
      </c>
      <c r="B27" s="110">
        <v>24760891.530000001</v>
      </c>
      <c r="C27" s="110">
        <v>23738512.129999999</v>
      </c>
      <c r="D27" s="110">
        <v>155758.43</v>
      </c>
      <c r="E27" s="110">
        <v>4230</v>
      </c>
      <c r="F27" s="110">
        <v>702</v>
      </c>
      <c r="G27" s="110">
        <v>861688.97</v>
      </c>
    </row>
    <row r="28" spans="1:7" x14ac:dyDescent="0.25">
      <c r="A28" s="2" t="s">
        <v>13</v>
      </c>
      <c r="B28" s="110">
        <v>13990744.140000001</v>
      </c>
      <c r="C28" s="110">
        <v>3713340.33</v>
      </c>
      <c r="D28" s="110">
        <v>4226674.01</v>
      </c>
      <c r="E28" s="110">
        <v>2252556.88</v>
      </c>
      <c r="F28" s="110">
        <v>3617303.38</v>
      </c>
      <c r="G28" s="110">
        <v>180869.54</v>
      </c>
    </row>
    <row r="29" spans="1:7" x14ac:dyDescent="0.25">
      <c r="A29" s="2" t="s">
        <v>14</v>
      </c>
      <c r="B29" s="110">
        <v>62881602.229999997</v>
      </c>
      <c r="C29" s="110">
        <v>14133791.49</v>
      </c>
      <c r="D29" s="110">
        <v>19104855.07</v>
      </c>
      <c r="E29" s="110">
        <v>15758479.82</v>
      </c>
      <c r="F29" s="110">
        <v>12488902.300000001</v>
      </c>
      <c r="G29" s="110">
        <v>1395573.55</v>
      </c>
    </row>
    <row r="30" spans="1:7" x14ac:dyDescent="0.25">
      <c r="A30" s="2" t="s">
        <v>15</v>
      </c>
      <c r="B30" s="110">
        <v>2435248.9900000002</v>
      </c>
      <c r="C30" s="110">
        <v>2330624.79</v>
      </c>
      <c r="D30" s="110">
        <v>3618</v>
      </c>
      <c r="E30" s="110">
        <v>0</v>
      </c>
      <c r="F30" s="110">
        <v>0</v>
      </c>
      <c r="G30" s="110">
        <v>101006.2</v>
      </c>
    </row>
    <row r="31" spans="1:7" x14ac:dyDescent="0.25">
      <c r="A31" s="2" t="s">
        <v>16</v>
      </c>
      <c r="B31" s="110">
        <v>267144.18</v>
      </c>
      <c r="C31" s="110">
        <v>33318.839999999997</v>
      </c>
      <c r="D31" s="110">
        <v>454.64</v>
      </c>
      <c r="E31" s="110">
        <v>0</v>
      </c>
      <c r="F31" s="110">
        <v>0</v>
      </c>
      <c r="G31" s="110">
        <v>233370.7</v>
      </c>
    </row>
    <row r="32" spans="1:7" x14ac:dyDescent="0.25">
      <c r="A32" s="31" t="s">
        <v>195</v>
      </c>
      <c r="B32" s="112">
        <v>105667508.31999999</v>
      </c>
      <c r="C32" s="112">
        <v>44589928.280000001</v>
      </c>
      <c r="D32" s="112">
        <v>24031408</v>
      </c>
      <c r="E32" s="112">
        <v>18141093.170000002</v>
      </c>
      <c r="F32" s="112">
        <v>16106907.68</v>
      </c>
      <c r="G32" s="112">
        <v>2798171.19</v>
      </c>
    </row>
    <row r="34" spans="1:3" x14ac:dyDescent="0.25">
      <c r="A34" s="192" t="str">
        <f>HYPERLINK("#'Vysvetlivky'!A2", "Vysvetlivky ku kategóriám veľkosti podniku")</f>
        <v>Vysvetlivky ku kategóriám veľkosti podniku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187" t="s">
        <v>205</v>
      </c>
      <c r="B2" s="187"/>
      <c r="C2" s="187"/>
      <c r="D2" s="187"/>
      <c r="E2" s="187"/>
      <c r="F2" s="187"/>
      <c r="G2" s="187"/>
    </row>
    <row r="3" spans="1:7" x14ac:dyDescent="0.25">
      <c r="A3" s="208" t="s">
        <v>186</v>
      </c>
      <c r="B3" s="208"/>
      <c r="C3" s="208"/>
      <c r="D3" s="208"/>
      <c r="E3" s="208"/>
      <c r="F3" s="208"/>
      <c r="G3" s="208"/>
    </row>
    <row r="5" spans="1:7" ht="25.15" customHeight="1" x14ac:dyDescent="0.25">
      <c r="A5" s="191" t="s">
        <v>2</v>
      </c>
      <c r="B5" s="191"/>
      <c r="C5" s="191"/>
      <c r="D5" s="191"/>
      <c r="E5" s="191"/>
      <c r="F5" s="191"/>
      <c r="G5" s="191"/>
    </row>
    <row r="7" spans="1:7" x14ac:dyDescent="0.25">
      <c r="A7" s="199" t="s">
        <v>4</v>
      </c>
      <c r="B7" s="199" t="s">
        <v>187</v>
      </c>
      <c r="C7" s="201" t="s">
        <v>188</v>
      </c>
      <c r="D7" s="201"/>
      <c r="E7" s="201"/>
      <c r="F7" s="201"/>
      <c r="G7" s="201"/>
    </row>
    <row r="8" spans="1:7" x14ac:dyDescent="0.25">
      <c r="A8" s="199"/>
      <c r="B8" s="199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09" t="s">
        <v>194</v>
      </c>
      <c r="B9" s="210"/>
      <c r="C9" s="210"/>
      <c r="D9" s="210"/>
      <c r="E9" s="210"/>
      <c r="F9" s="210"/>
      <c r="G9" s="210"/>
    </row>
    <row r="10" spans="1:7" x14ac:dyDescent="0.25">
      <c r="A10" s="2" t="s">
        <v>11</v>
      </c>
      <c r="B10" s="113">
        <v>1010</v>
      </c>
      <c r="C10" s="113">
        <v>776</v>
      </c>
      <c r="D10" s="113">
        <v>183</v>
      </c>
      <c r="E10" s="113">
        <v>17</v>
      </c>
      <c r="F10" s="113">
        <v>4</v>
      </c>
      <c r="G10" s="113">
        <v>30</v>
      </c>
    </row>
    <row r="11" spans="1:7" x14ac:dyDescent="0.25">
      <c r="A11" s="2" t="s">
        <v>12</v>
      </c>
      <c r="B11" s="113">
        <v>45184</v>
      </c>
      <c r="C11" s="113">
        <v>43201</v>
      </c>
      <c r="D11" s="113">
        <v>324</v>
      </c>
      <c r="E11" s="113">
        <v>12</v>
      </c>
      <c r="F11" s="113">
        <v>2</v>
      </c>
      <c r="G11" s="113">
        <v>1645</v>
      </c>
    </row>
    <row r="12" spans="1:7" x14ac:dyDescent="0.25">
      <c r="A12" s="2" t="s">
        <v>13</v>
      </c>
      <c r="B12" s="113">
        <v>5037</v>
      </c>
      <c r="C12" s="113">
        <v>3524</v>
      </c>
      <c r="D12" s="113">
        <v>1094</v>
      </c>
      <c r="E12" s="113">
        <v>194</v>
      </c>
      <c r="F12" s="113">
        <v>96</v>
      </c>
      <c r="G12" s="113">
        <v>129</v>
      </c>
    </row>
    <row r="13" spans="1:7" x14ac:dyDescent="0.25">
      <c r="A13" s="2" t="s">
        <v>14</v>
      </c>
      <c r="B13" s="113">
        <v>18254</v>
      </c>
      <c r="C13" s="113">
        <v>13544</v>
      </c>
      <c r="D13" s="113">
        <v>3568</v>
      </c>
      <c r="E13" s="113">
        <v>568</v>
      </c>
      <c r="F13" s="113">
        <v>122</v>
      </c>
      <c r="G13" s="113">
        <v>452</v>
      </c>
    </row>
    <row r="14" spans="1:7" x14ac:dyDescent="0.25">
      <c r="A14" s="2" t="s">
        <v>15</v>
      </c>
      <c r="B14" s="113">
        <v>10576</v>
      </c>
      <c r="C14" s="113">
        <v>10114</v>
      </c>
      <c r="D14" s="113">
        <v>14</v>
      </c>
      <c r="E14" s="113">
        <v>0</v>
      </c>
      <c r="F14" s="113">
        <v>0</v>
      </c>
      <c r="G14" s="113">
        <v>448</v>
      </c>
    </row>
    <row r="15" spans="1:7" x14ac:dyDescent="0.25">
      <c r="A15" s="2" t="s">
        <v>16</v>
      </c>
      <c r="B15" s="113">
        <v>1067</v>
      </c>
      <c r="C15" s="113">
        <v>128</v>
      </c>
      <c r="D15" s="113">
        <v>2</v>
      </c>
      <c r="E15" s="113">
        <v>0</v>
      </c>
      <c r="F15" s="113">
        <v>0</v>
      </c>
      <c r="G15" s="113">
        <v>937</v>
      </c>
    </row>
    <row r="16" spans="1:7" x14ac:dyDescent="0.25">
      <c r="A16" s="31" t="s">
        <v>195</v>
      </c>
      <c r="B16" s="115">
        <v>81128</v>
      </c>
      <c r="C16" s="115">
        <v>71287</v>
      </c>
      <c r="D16" s="115">
        <v>5185</v>
      </c>
      <c r="E16" s="115">
        <v>791</v>
      </c>
      <c r="F16" s="115">
        <v>224</v>
      </c>
      <c r="G16" s="115">
        <v>3641</v>
      </c>
    </row>
    <row r="17" spans="1:7" x14ac:dyDescent="0.25">
      <c r="A17" s="209" t="s">
        <v>196</v>
      </c>
      <c r="B17" s="210"/>
      <c r="C17" s="210"/>
      <c r="D17" s="210"/>
      <c r="E17" s="210"/>
      <c r="F17" s="210"/>
      <c r="G17" s="210"/>
    </row>
    <row r="18" spans="1:7" x14ac:dyDescent="0.25">
      <c r="A18" s="2" t="s">
        <v>11</v>
      </c>
      <c r="B18" s="113">
        <v>5488</v>
      </c>
      <c r="C18" s="113">
        <v>1664</v>
      </c>
      <c r="D18" s="113">
        <v>1420</v>
      </c>
      <c r="E18" s="113">
        <v>351</v>
      </c>
      <c r="F18" s="113">
        <v>1996</v>
      </c>
      <c r="G18" s="113">
        <v>57</v>
      </c>
    </row>
    <row r="19" spans="1:7" x14ac:dyDescent="0.25">
      <c r="A19" s="2" t="s">
        <v>12</v>
      </c>
      <c r="B19" s="113">
        <v>45093</v>
      </c>
      <c r="C19" s="113">
        <v>43112</v>
      </c>
      <c r="D19" s="113">
        <v>325</v>
      </c>
      <c r="E19" s="113">
        <v>11</v>
      </c>
      <c r="F19" s="113">
        <v>2</v>
      </c>
      <c r="G19" s="113">
        <v>1643</v>
      </c>
    </row>
    <row r="20" spans="1:7" x14ac:dyDescent="0.25">
      <c r="A20" s="2" t="s">
        <v>13</v>
      </c>
      <c r="B20" s="113">
        <v>73429</v>
      </c>
      <c r="C20" s="113">
        <v>8633</v>
      </c>
      <c r="D20" s="113">
        <v>9938</v>
      </c>
      <c r="E20" s="113">
        <v>8969</v>
      </c>
      <c r="F20" s="113">
        <v>44997</v>
      </c>
      <c r="G20" s="113">
        <v>892</v>
      </c>
    </row>
    <row r="21" spans="1:7" x14ac:dyDescent="0.25">
      <c r="A21" s="2" t="s">
        <v>14</v>
      </c>
      <c r="B21" s="113">
        <v>135856</v>
      </c>
      <c r="C21" s="113">
        <v>34028</v>
      </c>
      <c r="D21" s="113">
        <v>39188</v>
      </c>
      <c r="E21" s="113">
        <v>34030</v>
      </c>
      <c r="F21" s="113">
        <v>25324</v>
      </c>
      <c r="G21" s="113">
        <v>3286</v>
      </c>
    </row>
    <row r="22" spans="1:7" x14ac:dyDescent="0.25">
      <c r="A22" s="2" t="s">
        <v>15</v>
      </c>
      <c r="B22" s="113">
        <v>10568</v>
      </c>
      <c r="C22" s="113">
        <v>10106</v>
      </c>
      <c r="D22" s="113">
        <v>14</v>
      </c>
      <c r="E22" s="113">
        <v>0</v>
      </c>
      <c r="F22" s="113">
        <v>0</v>
      </c>
      <c r="G22" s="113">
        <v>448</v>
      </c>
    </row>
    <row r="23" spans="1:7" x14ac:dyDescent="0.25">
      <c r="A23" s="2" t="s">
        <v>16</v>
      </c>
      <c r="B23" s="113">
        <v>1067</v>
      </c>
      <c r="C23" s="113">
        <v>128</v>
      </c>
      <c r="D23" s="113">
        <v>2</v>
      </c>
      <c r="E23" s="113">
        <v>0</v>
      </c>
      <c r="F23" s="113">
        <v>0</v>
      </c>
      <c r="G23" s="113">
        <v>937</v>
      </c>
    </row>
    <row r="24" spans="1:7" x14ac:dyDescent="0.25">
      <c r="A24" s="31" t="s">
        <v>195</v>
      </c>
      <c r="B24" s="115">
        <v>271501</v>
      </c>
      <c r="C24" s="115">
        <v>97671</v>
      </c>
      <c r="D24" s="115">
        <v>50887</v>
      </c>
      <c r="E24" s="115">
        <v>43361</v>
      </c>
      <c r="F24" s="115">
        <v>72319</v>
      </c>
      <c r="G24" s="115">
        <v>7263</v>
      </c>
    </row>
    <row r="25" spans="1:7" x14ac:dyDescent="0.25">
      <c r="A25" s="209" t="s">
        <v>197</v>
      </c>
      <c r="B25" s="210"/>
      <c r="C25" s="210"/>
      <c r="D25" s="210"/>
      <c r="E25" s="210"/>
      <c r="F25" s="210"/>
      <c r="G25" s="210"/>
    </row>
    <row r="26" spans="1:7" x14ac:dyDescent="0.25">
      <c r="A26" s="2" t="s">
        <v>11</v>
      </c>
      <c r="B26" s="114">
        <v>1864939.5</v>
      </c>
      <c r="C26" s="114">
        <v>806849.79</v>
      </c>
      <c r="D26" s="114">
        <v>811387.44</v>
      </c>
      <c r="E26" s="114">
        <v>176980.63</v>
      </c>
      <c r="F26" s="114">
        <v>39549.870000000003</v>
      </c>
      <c r="G26" s="114">
        <v>30171.77</v>
      </c>
    </row>
    <row r="27" spans="1:7" x14ac:dyDescent="0.25">
      <c r="A27" s="2" t="s">
        <v>12</v>
      </c>
      <c r="B27" s="114">
        <v>29893910.710000001</v>
      </c>
      <c r="C27" s="114">
        <v>28599529.699999999</v>
      </c>
      <c r="D27" s="114">
        <v>190241.25</v>
      </c>
      <c r="E27" s="114">
        <v>16571.61</v>
      </c>
      <c r="F27" s="114">
        <v>1080</v>
      </c>
      <c r="G27" s="114">
        <v>1086488.1499999999</v>
      </c>
    </row>
    <row r="28" spans="1:7" x14ac:dyDescent="0.25">
      <c r="A28" s="2" t="s">
        <v>13</v>
      </c>
      <c r="B28" s="114">
        <v>14524914.57</v>
      </c>
      <c r="C28" s="114">
        <v>4155505.43</v>
      </c>
      <c r="D28" s="114">
        <v>5164718.82</v>
      </c>
      <c r="E28" s="114">
        <v>2938540.67</v>
      </c>
      <c r="F28" s="114">
        <v>1939056.23</v>
      </c>
      <c r="G28" s="114">
        <v>327093.42</v>
      </c>
    </row>
    <row r="29" spans="1:7" x14ac:dyDescent="0.25">
      <c r="A29" s="2" t="s">
        <v>14</v>
      </c>
      <c r="B29" s="114">
        <v>60676194.439999998</v>
      </c>
      <c r="C29" s="114">
        <v>15175231.529999999</v>
      </c>
      <c r="D29" s="114">
        <v>18529912.66</v>
      </c>
      <c r="E29" s="114">
        <v>14201797.76</v>
      </c>
      <c r="F29" s="114">
        <v>11363770.16</v>
      </c>
      <c r="G29" s="114">
        <v>1405482.33</v>
      </c>
    </row>
    <row r="30" spans="1:7" x14ac:dyDescent="0.25">
      <c r="A30" s="2" t="s">
        <v>15</v>
      </c>
      <c r="B30" s="114">
        <v>3218344.11</v>
      </c>
      <c r="C30" s="114">
        <v>3077382.05</v>
      </c>
      <c r="D30" s="114">
        <v>4235</v>
      </c>
      <c r="E30" s="114">
        <v>0</v>
      </c>
      <c r="F30" s="114">
        <v>0</v>
      </c>
      <c r="G30" s="114">
        <v>136727.06</v>
      </c>
    </row>
    <row r="31" spans="1:7" x14ac:dyDescent="0.25">
      <c r="A31" s="2" t="s">
        <v>16</v>
      </c>
      <c r="B31" s="114">
        <v>326064.83</v>
      </c>
      <c r="C31" s="114">
        <v>39351.96</v>
      </c>
      <c r="D31" s="114">
        <v>454.98</v>
      </c>
      <c r="E31" s="114">
        <v>0</v>
      </c>
      <c r="F31" s="114">
        <v>0</v>
      </c>
      <c r="G31" s="114">
        <v>286257.89</v>
      </c>
    </row>
    <row r="32" spans="1:7" x14ac:dyDescent="0.25">
      <c r="A32" s="31" t="s">
        <v>195</v>
      </c>
      <c r="B32" s="116">
        <v>110504368.16</v>
      </c>
      <c r="C32" s="116">
        <v>51853850.460000001</v>
      </c>
      <c r="D32" s="116">
        <v>24700950.149999999</v>
      </c>
      <c r="E32" s="116">
        <v>17333890.670000002</v>
      </c>
      <c r="F32" s="116">
        <v>13343456.26</v>
      </c>
      <c r="G32" s="116">
        <v>3272220.62</v>
      </c>
    </row>
    <row r="34" spans="1:3" x14ac:dyDescent="0.25">
      <c r="A34" s="192" t="str">
        <f>HYPERLINK("#'Vysvetlivky'!A2", "Vysvetlivky ku kategóriám veľkosti podniku")</f>
        <v>Vysvetlivky ku kategóriám veľkosti podniku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"/>
  <sheetViews>
    <sheetView showGridLines="0" workbookViewId="0"/>
  </sheetViews>
  <sheetFormatPr defaultColWidth="11.3984375" defaultRowHeight="13.5" x14ac:dyDescent="0.25"/>
  <cols>
    <col min="1" max="1" width="15.796875" customWidth="1"/>
    <col min="2" max="6" width="22.796875" customWidth="1"/>
  </cols>
  <sheetData>
    <row r="2" spans="1:6" ht="15.75" x14ac:dyDescent="0.25">
      <c r="A2" s="187" t="s">
        <v>1</v>
      </c>
      <c r="B2" s="187"/>
      <c r="C2" s="187"/>
      <c r="D2" s="187"/>
      <c r="E2" s="187"/>
      <c r="F2" s="187"/>
    </row>
    <row r="4" spans="1:6" ht="25.15" customHeight="1" x14ac:dyDescent="0.25">
      <c r="A4" s="191" t="s">
        <v>2</v>
      </c>
      <c r="B4" s="191"/>
      <c r="C4" s="191"/>
      <c r="D4" s="191"/>
      <c r="E4" s="191"/>
      <c r="F4" s="191"/>
    </row>
    <row r="6" spans="1:6" ht="27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</row>
    <row r="7" spans="1:6" x14ac:dyDescent="0.25">
      <c r="A7" s="7" t="s">
        <v>10</v>
      </c>
      <c r="B7" s="5">
        <v>80062</v>
      </c>
      <c r="C7" s="5">
        <v>371001</v>
      </c>
      <c r="D7" s="6">
        <v>82993250.760000005</v>
      </c>
      <c r="E7" s="6">
        <v>223.700881560966</v>
      </c>
      <c r="F7" s="6">
        <v>83025829.258000001</v>
      </c>
    </row>
    <row r="8" spans="1:6" x14ac:dyDescent="0.25">
      <c r="A8" s="2" t="s">
        <v>11</v>
      </c>
      <c r="B8" s="3">
        <v>13692</v>
      </c>
      <c r="C8" s="3">
        <v>65582</v>
      </c>
      <c r="D8" s="4">
        <v>18718750.239999998</v>
      </c>
      <c r="E8" s="4">
        <v>285.42512030740102</v>
      </c>
      <c r="F8" s="4"/>
    </row>
    <row r="9" spans="1:6" x14ac:dyDescent="0.25">
      <c r="A9" s="2" t="s">
        <v>12</v>
      </c>
      <c r="B9" s="3">
        <v>39576</v>
      </c>
      <c r="C9" s="3">
        <v>39576</v>
      </c>
      <c r="D9" s="4">
        <v>9922048.5700000003</v>
      </c>
      <c r="E9" s="4">
        <v>250.708726753588</v>
      </c>
      <c r="F9" s="4"/>
    </row>
    <row r="10" spans="1:6" x14ac:dyDescent="0.25">
      <c r="A10" s="2" t="s">
        <v>13</v>
      </c>
      <c r="B10" s="3">
        <v>2647</v>
      </c>
      <c r="C10" s="3">
        <v>68192</v>
      </c>
      <c r="D10" s="4">
        <v>18367447.350000001</v>
      </c>
      <c r="E10" s="4">
        <v>269.34900501525101</v>
      </c>
      <c r="F10" s="4"/>
    </row>
    <row r="11" spans="1:6" x14ac:dyDescent="0.25">
      <c r="A11" s="2" t="s">
        <v>14</v>
      </c>
      <c r="B11" s="3">
        <v>12588</v>
      </c>
      <c r="C11" s="3">
        <v>186112</v>
      </c>
      <c r="D11" s="4">
        <v>34771444.600000001</v>
      </c>
      <c r="E11" s="4">
        <v>186.83075030089401</v>
      </c>
      <c r="F11" s="4"/>
    </row>
    <row r="12" spans="1:6" x14ac:dyDescent="0.25">
      <c r="A12" s="2" t="s">
        <v>15</v>
      </c>
      <c r="B12" s="3">
        <v>10573</v>
      </c>
      <c r="C12" s="3">
        <v>10573</v>
      </c>
      <c r="D12" s="4">
        <v>1112025</v>
      </c>
      <c r="E12" s="4">
        <v>105.17591979570599</v>
      </c>
      <c r="F12" s="4"/>
    </row>
    <row r="13" spans="1:6" x14ac:dyDescent="0.25">
      <c r="A13" s="8" t="s">
        <v>16</v>
      </c>
      <c r="B13" s="9">
        <v>966</v>
      </c>
      <c r="C13" s="9">
        <v>966</v>
      </c>
      <c r="D13" s="10">
        <v>101535</v>
      </c>
      <c r="E13" s="10">
        <v>105.10869565217401</v>
      </c>
      <c r="F13" s="10"/>
    </row>
    <row r="14" spans="1:6" x14ac:dyDescent="0.25">
      <c r="A14" s="7" t="s">
        <v>17</v>
      </c>
      <c r="B14" s="5">
        <v>94549</v>
      </c>
      <c r="C14" s="5">
        <v>466086</v>
      </c>
      <c r="D14" s="6">
        <v>176954379.09999999</v>
      </c>
      <c r="E14" s="6">
        <v>379.66036117798001</v>
      </c>
      <c r="F14" s="6">
        <v>177022540.699</v>
      </c>
    </row>
    <row r="15" spans="1:6" x14ac:dyDescent="0.25">
      <c r="A15" s="2" t="s">
        <v>11</v>
      </c>
      <c r="B15" s="3">
        <v>11259</v>
      </c>
      <c r="C15" s="3">
        <v>56532</v>
      </c>
      <c r="D15" s="4">
        <v>28021463.620000001</v>
      </c>
      <c r="E15" s="4">
        <v>495.67437239085803</v>
      </c>
      <c r="F15" s="4"/>
    </row>
    <row r="16" spans="1:6" x14ac:dyDescent="0.25">
      <c r="A16" s="2" t="s">
        <v>12</v>
      </c>
      <c r="B16" s="3">
        <v>47451</v>
      </c>
      <c r="C16" s="3">
        <v>47451</v>
      </c>
      <c r="D16" s="4">
        <v>22355443.260000002</v>
      </c>
      <c r="E16" s="4">
        <v>471.12691534424999</v>
      </c>
      <c r="F16" s="4"/>
    </row>
    <row r="17" spans="1:6" x14ac:dyDescent="0.25">
      <c r="A17" s="2" t="s">
        <v>13</v>
      </c>
      <c r="B17" s="3">
        <v>4546</v>
      </c>
      <c r="C17" s="3">
        <v>103158</v>
      </c>
      <c r="D17" s="4">
        <v>44085668.840000004</v>
      </c>
      <c r="E17" s="4">
        <v>427.36063940751097</v>
      </c>
      <c r="F17" s="4"/>
    </row>
    <row r="18" spans="1:6" x14ac:dyDescent="0.25">
      <c r="A18" s="2" t="s">
        <v>14</v>
      </c>
      <c r="B18" s="3">
        <v>17820</v>
      </c>
      <c r="C18" s="3">
        <v>245553</v>
      </c>
      <c r="D18" s="4">
        <v>79674743.379999995</v>
      </c>
      <c r="E18" s="4">
        <v>324.47065757697902</v>
      </c>
      <c r="F18" s="4"/>
    </row>
    <row r="19" spans="1:6" x14ac:dyDescent="0.25">
      <c r="A19" s="2" t="s">
        <v>15</v>
      </c>
      <c r="B19" s="3">
        <v>12265</v>
      </c>
      <c r="C19" s="3">
        <v>12265</v>
      </c>
      <c r="D19" s="4">
        <v>2580075</v>
      </c>
      <c r="E19" s="4">
        <v>210.360782715043</v>
      </c>
      <c r="F19" s="4"/>
    </row>
    <row r="20" spans="1:6" x14ac:dyDescent="0.25">
      <c r="A20" s="8" t="s">
        <v>16</v>
      </c>
      <c r="B20" s="9">
        <v>1127</v>
      </c>
      <c r="C20" s="9">
        <v>1127</v>
      </c>
      <c r="D20" s="10">
        <v>236985</v>
      </c>
      <c r="E20" s="10">
        <v>210.27950310559001</v>
      </c>
      <c r="F20" s="10"/>
    </row>
    <row r="21" spans="1:6" x14ac:dyDescent="0.25">
      <c r="A21" s="7" t="s">
        <v>18</v>
      </c>
      <c r="B21" s="5">
        <v>77218</v>
      </c>
      <c r="C21" s="5">
        <v>459238</v>
      </c>
      <c r="D21" s="6">
        <v>145978930.03999999</v>
      </c>
      <c r="E21" s="6">
        <v>317.87206206803398</v>
      </c>
      <c r="F21" s="6">
        <v>146056343.68599999</v>
      </c>
    </row>
    <row r="22" spans="1:6" x14ac:dyDescent="0.25">
      <c r="A22" s="2" t="s">
        <v>11</v>
      </c>
      <c r="B22" s="3">
        <v>4049</v>
      </c>
      <c r="C22" s="3">
        <v>24836</v>
      </c>
      <c r="D22" s="4">
        <v>10342823.060000001</v>
      </c>
      <c r="E22" s="4">
        <v>416.44480028990199</v>
      </c>
      <c r="F22" s="4"/>
    </row>
    <row r="23" spans="1:6" x14ac:dyDescent="0.25">
      <c r="A23" s="2" t="s">
        <v>12</v>
      </c>
      <c r="B23" s="3">
        <v>41427</v>
      </c>
      <c r="C23" s="3">
        <v>41427</v>
      </c>
      <c r="D23" s="4">
        <v>18562981.850000001</v>
      </c>
      <c r="E23" s="4">
        <v>448.08897216791001</v>
      </c>
      <c r="F23" s="4"/>
    </row>
    <row r="24" spans="1:6" x14ac:dyDescent="0.25">
      <c r="A24" s="2" t="s">
        <v>13</v>
      </c>
      <c r="B24" s="3">
        <v>4477</v>
      </c>
      <c r="C24" s="3">
        <v>109470</v>
      </c>
      <c r="D24" s="4">
        <v>41462341.009999998</v>
      </c>
      <c r="E24" s="4">
        <v>378.755284644195</v>
      </c>
      <c r="F24" s="4"/>
    </row>
    <row r="25" spans="1:6" x14ac:dyDescent="0.25">
      <c r="A25" s="2" t="s">
        <v>14</v>
      </c>
      <c r="B25" s="3">
        <v>17597</v>
      </c>
      <c r="C25" s="3">
        <v>273892</v>
      </c>
      <c r="D25" s="4">
        <v>73590929.120000005</v>
      </c>
      <c r="E25" s="4">
        <v>268.68593869116302</v>
      </c>
      <c r="F25" s="4"/>
    </row>
    <row r="26" spans="1:6" x14ac:dyDescent="0.25">
      <c r="A26" s="2" t="s">
        <v>15</v>
      </c>
      <c r="B26" s="3">
        <v>8646</v>
      </c>
      <c r="C26" s="3">
        <v>8646</v>
      </c>
      <c r="D26" s="4">
        <v>1816830</v>
      </c>
      <c r="E26" s="4">
        <v>210.13532269257499</v>
      </c>
      <c r="F26" s="4"/>
    </row>
    <row r="27" spans="1:6" x14ac:dyDescent="0.25">
      <c r="A27" s="8" t="s">
        <v>16</v>
      </c>
      <c r="B27" s="9">
        <v>967</v>
      </c>
      <c r="C27" s="9">
        <v>967</v>
      </c>
      <c r="D27" s="10">
        <v>203025</v>
      </c>
      <c r="E27" s="10">
        <v>209.95346432264699</v>
      </c>
      <c r="F27" s="10"/>
    </row>
    <row r="28" spans="1:6" x14ac:dyDescent="0.25">
      <c r="A28" s="7" t="s">
        <v>19</v>
      </c>
      <c r="B28" s="5">
        <v>52452</v>
      </c>
      <c r="C28" s="5">
        <v>277805</v>
      </c>
      <c r="D28" s="6">
        <v>80869508.799999997</v>
      </c>
      <c r="E28" s="6">
        <v>291.10170371303599</v>
      </c>
      <c r="F28" s="6">
        <v>80900746.180000007</v>
      </c>
    </row>
    <row r="29" spans="1:6" x14ac:dyDescent="0.25">
      <c r="A29" s="2" t="s">
        <v>11</v>
      </c>
      <c r="B29" s="3">
        <v>351</v>
      </c>
      <c r="C29" s="3">
        <v>2106</v>
      </c>
      <c r="D29" s="4">
        <v>809098.53</v>
      </c>
      <c r="E29" s="4">
        <v>384.18733618233603</v>
      </c>
      <c r="F29" s="4"/>
    </row>
    <row r="30" spans="1:6" x14ac:dyDescent="0.25">
      <c r="A30" s="2" t="s">
        <v>12</v>
      </c>
      <c r="B30" s="3">
        <v>29934</v>
      </c>
      <c r="C30" s="3">
        <v>29934</v>
      </c>
      <c r="D30" s="4">
        <v>13093564.17</v>
      </c>
      <c r="E30" s="4">
        <v>437.41445079174201</v>
      </c>
      <c r="F30" s="4"/>
    </row>
    <row r="31" spans="1:6" x14ac:dyDescent="0.25">
      <c r="A31" s="2" t="s">
        <v>13</v>
      </c>
      <c r="B31" s="3">
        <v>3245</v>
      </c>
      <c r="C31" s="3">
        <v>79417</v>
      </c>
      <c r="D31" s="4">
        <v>24684598.66</v>
      </c>
      <c r="E31" s="4">
        <v>310.82260296913802</v>
      </c>
      <c r="F31" s="4"/>
    </row>
    <row r="32" spans="1:6" x14ac:dyDescent="0.25">
      <c r="A32" s="2" t="s">
        <v>14</v>
      </c>
      <c r="B32" s="3">
        <v>12204</v>
      </c>
      <c r="C32" s="3">
        <v>159690</v>
      </c>
      <c r="D32" s="4">
        <v>40881817.439999998</v>
      </c>
      <c r="E32" s="4">
        <v>256.00737328574098</v>
      </c>
      <c r="F32" s="4"/>
    </row>
    <row r="33" spans="1:6" x14ac:dyDescent="0.25">
      <c r="A33" s="2" t="s">
        <v>15</v>
      </c>
      <c r="B33" s="3">
        <v>5977</v>
      </c>
      <c r="C33" s="3">
        <v>5977</v>
      </c>
      <c r="D33" s="4">
        <v>1257420</v>
      </c>
      <c r="E33" s="4">
        <v>210.37644303162099</v>
      </c>
      <c r="F33" s="4"/>
    </row>
    <row r="34" spans="1:6" x14ac:dyDescent="0.25">
      <c r="A34" s="8" t="s">
        <v>16</v>
      </c>
      <c r="B34" s="9">
        <v>681</v>
      </c>
      <c r="C34" s="9">
        <v>681</v>
      </c>
      <c r="D34" s="10">
        <v>143010</v>
      </c>
      <c r="E34" s="10">
        <v>210</v>
      </c>
      <c r="F34" s="10"/>
    </row>
    <row r="35" spans="1:6" x14ac:dyDescent="0.25">
      <c r="A35" s="7" t="s">
        <v>20</v>
      </c>
      <c r="B35" s="5">
        <v>41790</v>
      </c>
      <c r="C35" s="5">
        <v>225241</v>
      </c>
      <c r="D35" s="6">
        <v>63387010.049999997</v>
      </c>
      <c r="E35" s="6">
        <v>281.41861406227099</v>
      </c>
      <c r="F35" s="6">
        <v>63391069.329999998</v>
      </c>
    </row>
    <row r="36" spans="1:6" x14ac:dyDescent="0.25">
      <c r="A36" s="2" t="s">
        <v>11</v>
      </c>
      <c r="B36" s="3">
        <v>78</v>
      </c>
      <c r="C36" s="3">
        <v>471</v>
      </c>
      <c r="D36" s="4">
        <v>291817.64</v>
      </c>
      <c r="E36" s="4">
        <v>619.57036093418299</v>
      </c>
      <c r="F36" s="4"/>
    </row>
    <row r="37" spans="1:6" x14ac:dyDescent="0.25">
      <c r="A37" s="2" t="s">
        <v>12</v>
      </c>
      <c r="B37" s="3">
        <v>23811</v>
      </c>
      <c r="C37" s="3">
        <v>23811</v>
      </c>
      <c r="D37" s="4">
        <v>10425121.98</v>
      </c>
      <c r="E37" s="4">
        <v>437.827977825375</v>
      </c>
      <c r="F37" s="4"/>
    </row>
    <row r="38" spans="1:6" x14ac:dyDescent="0.25">
      <c r="A38" s="2" t="s">
        <v>13</v>
      </c>
      <c r="B38" s="3">
        <v>2702</v>
      </c>
      <c r="C38" s="3">
        <v>73736</v>
      </c>
      <c r="D38" s="4">
        <v>20115172.120000001</v>
      </c>
      <c r="E38" s="4">
        <v>272.799882282738</v>
      </c>
      <c r="F38" s="4"/>
    </row>
    <row r="39" spans="1:6" x14ac:dyDescent="0.25">
      <c r="A39" s="2" t="s">
        <v>14</v>
      </c>
      <c r="B39" s="3">
        <v>9747</v>
      </c>
      <c r="C39" s="3">
        <v>121811</v>
      </c>
      <c r="D39" s="4">
        <v>31416893.309999999</v>
      </c>
      <c r="E39" s="4">
        <v>257.91507589626599</v>
      </c>
      <c r="F39" s="4"/>
    </row>
    <row r="40" spans="1:6" x14ac:dyDescent="0.25">
      <c r="A40" s="2" t="s">
        <v>15</v>
      </c>
      <c r="B40" s="3">
        <v>4854</v>
      </c>
      <c r="C40" s="3">
        <v>4854</v>
      </c>
      <c r="D40" s="4">
        <v>1021245</v>
      </c>
      <c r="E40" s="4">
        <v>210.392459826947</v>
      </c>
      <c r="F40" s="4"/>
    </row>
    <row r="41" spans="1:6" x14ac:dyDescent="0.25">
      <c r="A41" s="8" t="s">
        <v>16</v>
      </c>
      <c r="B41" s="9">
        <v>558</v>
      </c>
      <c r="C41" s="9">
        <v>558</v>
      </c>
      <c r="D41" s="10">
        <v>116760</v>
      </c>
      <c r="E41" s="10">
        <v>209.24731182795699</v>
      </c>
      <c r="F41" s="10"/>
    </row>
    <row r="42" spans="1:6" x14ac:dyDescent="0.25">
      <c r="A42" s="7" t="s">
        <v>21</v>
      </c>
      <c r="B42" s="5">
        <v>40536</v>
      </c>
      <c r="C42" s="5">
        <v>201191</v>
      </c>
      <c r="D42" s="6">
        <v>56896610.280000001</v>
      </c>
      <c r="E42" s="6">
        <v>282.79898345353399</v>
      </c>
      <c r="F42" s="6">
        <v>56906938.280000001</v>
      </c>
    </row>
    <row r="43" spans="1:6" x14ac:dyDescent="0.25">
      <c r="A43" s="2" t="s">
        <v>11</v>
      </c>
      <c r="B43" s="3">
        <v>53</v>
      </c>
      <c r="C43" s="3">
        <v>135</v>
      </c>
      <c r="D43" s="4">
        <v>61734.02</v>
      </c>
      <c r="E43" s="4">
        <v>457.28903703703702</v>
      </c>
      <c r="F43" s="4"/>
    </row>
    <row r="44" spans="1:6" x14ac:dyDescent="0.25">
      <c r="A44" s="2" t="s">
        <v>12</v>
      </c>
      <c r="B44" s="3">
        <v>22614</v>
      </c>
      <c r="C44" s="3">
        <v>22614</v>
      </c>
      <c r="D44" s="4">
        <v>9889660</v>
      </c>
      <c r="E44" s="4">
        <v>437.32466613602202</v>
      </c>
      <c r="F44" s="4"/>
    </row>
    <row r="45" spans="1:6" x14ac:dyDescent="0.25">
      <c r="A45" s="2" t="s">
        <v>13</v>
      </c>
      <c r="B45" s="3">
        <v>2560</v>
      </c>
      <c r="C45" s="3">
        <v>52832</v>
      </c>
      <c r="D45" s="4">
        <v>14497010.640000001</v>
      </c>
      <c r="E45" s="4">
        <v>274.39829345851001</v>
      </c>
      <c r="F45" s="4"/>
    </row>
    <row r="46" spans="1:6" x14ac:dyDescent="0.25">
      <c r="A46" s="2" t="s">
        <v>14</v>
      </c>
      <c r="B46" s="3">
        <v>10353</v>
      </c>
      <c r="C46" s="3">
        <v>120692</v>
      </c>
      <c r="D46" s="4">
        <v>31411420.620000001</v>
      </c>
      <c r="E46" s="4">
        <v>260.261000066284</v>
      </c>
      <c r="F46" s="4"/>
    </row>
    <row r="47" spans="1:6" x14ac:dyDescent="0.25">
      <c r="A47" s="2" t="s">
        <v>15</v>
      </c>
      <c r="B47" s="3">
        <v>4395</v>
      </c>
      <c r="C47" s="3">
        <v>4395</v>
      </c>
      <c r="D47" s="4">
        <v>927165</v>
      </c>
      <c r="E47" s="4">
        <v>210.95904436860101</v>
      </c>
      <c r="F47" s="4"/>
    </row>
    <row r="48" spans="1:6" x14ac:dyDescent="0.25">
      <c r="A48" s="8" t="s">
        <v>16</v>
      </c>
      <c r="B48" s="9">
        <v>523</v>
      </c>
      <c r="C48" s="9">
        <v>523</v>
      </c>
      <c r="D48" s="10">
        <v>109620</v>
      </c>
      <c r="E48" s="10">
        <v>209.59847036328901</v>
      </c>
      <c r="F48" s="10"/>
    </row>
    <row r="49" spans="1:6" x14ac:dyDescent="0.25">
      <c r="A49" s="7" t="s">
        <v>22</v>
      </c>
      <c r="B49" s="5">
        <v>42909</v>
      </c>
      <c r="C49" s="5">
        <v>185968</v>
      </c>
      <c r="D49" s="6">
        <v>50418182.450000003</v>
      </c>
      <c r="E49" s="6">
        <v>271.11213999182701</v>
      </c>
      <c r="F49" s="6">
        <v>50427875.684</v>
      </c>
    </row>
    <row r="50" spans="1:6" x14ac:dyDescent="0.25">
      <c r="A50" s="2" t="s">
        <v>11</v>
      </c>
      <c r="B50" s="3">
        <v>72</v>
      </c>
      <c r="C50" s="3">
        <v>207</v>
      </c>
      <c r="D50" s="4">
        <v>79460.639999999999</v>
      </c>
      <c r="E50" s="4">
        <v>383.867826086957</v>
      </c>
      <c r="F50" s="4"/>
    </row>
    <row r="51" spans="1:6" x14ac:dyDescent="0.25">
      <c r="A51" s="2" t="s">
        <v>12</v>
      </c>
      <c r="B51" s="3">
        <v>24092</v>
      </c>
      <c r="C51" s="3">
        <v>24092</v>
      </c>
      <c r="D51" s="4">
        <v>10365396.939999999</v>
      </c>
      <c r="E51" s="4">
        <v>430.24227710443301</v>
      </c>
      <c r="F51" s="4"/>
    </row>
    <row r="52" spans="1:6" x14ac:dyDescent="0.25">
      <c r="A52" s="2" t="s">
        <v>13</v>
      </c>
      <c r="B52" s="3">
        <v>2614</v>
      </c>
      <c r="C52" s="3">
        <v>43705</v>
      </c>
      <c r="D52" s="4">
        <v>10311478.5</v>
      </c>
      <c r="E52" s="4">
        <v>235.93361171490699</v>
      </c>
      <c r="F52" s="4"/>
    </row>
    <row r="53" spans="1:6" x14ac:dyDescent="0.25">
      <c r="A53" s="2" t="s">
        <v>14</v>
      </c>
      <c r="B53" s="3">
        <v>10874</v>
      </c>
      <c r="C53" s="3">
        <v>112727</v>
      </c>
      <c r="D53" s="4">
        <v>28561431.370000001</v>
      </c>
      <c r="E53" s="4">
        <v>253.36814933423199</v>
      </c>
      <c r="F53" s="4"/>
    </row>
    <row r="54" spans="1:6" x14ac:dyDescent="0.25">
      <c r="A54" s="2" t="s">
        <v>15</v>
      </c>
      <c r="B54" s="3">
        <v>4654</v>
      </c>
      <c r="C54" s="3">
        <v>4654</v>
      </c>
      <c r="D54" s="4">
        <v>977985</v>
      </c>
      <c r="E54" s="4">
        <v>210.13859045981999</v>
      </c>
      <c r="F54" s="4"/>
    </row>
    <row r="55" spans="1:6" x14ac:dyDescent="0.25">
      <c r="A55" s="8" t="s">
        <v>16</v>
      </c>
      <c r="B55" s="9">
        <v>583</v>
      </c>
      <c r="C55" s="9">
        <v>583</v>
      </c>
      <c r="D55" s="10">
        <v>122430</v>
      </c>
      <c r="E55" s="10">
        <v>210</v>
      </c>
      <c r="F55" s="10"/>
    </row>
    <row r="56" spans="1:6" x14ac:dyDescent="0.25">
      <c r="A56" s="7" t="s">
        <v>23</v>
      </c>
      <c r="B56" s="5">
        <v>71813</v>
      </c>
      <c r="C56" s="5">
        <v>273496</v>
      </c>
      <c r="D56" s="6">
        <v>105659210.92</v>
      </c>
      <c r="E56" s="6">
        <v>386.32817635358498</v>
      </c>
      <c r="F56" s="6">
        <v>105717134.92</v>
      </c>
    </row>
    <row r="57" spans="1:6" x14ac:dyDescent="0.25">
      <c r="A57" s="2" t="s">
        <v>11</v>
      </c>
      <c r="B57" s="3">
        <v>1009</v>
      </c>
      <c r="C57" s="3">
        <v>3871</v>
      </c>
      <c r="D57" s="4">
        <v>1323579.8500000001</v>
      </c>
      <c r="E57" s="4">
        <v>341.92194523378998</v>
      </c>
      <c r="F57" s="4"/>
    </row>
    <row r="58" spans="1:6" x14ac:dyDescent="0.25">
      <c r="A58" s="2" t="s">
        <v>12</v>
      </c>
      <c r="B58" s="3">
        <v>39654</v>
      </c>
      <c r="C58" s="3">
        <v>39654</v>
      </c>
      <c r="D58" s="4">
        <v>24760891.530000001</v>
      </c>
      <c r="E58" s="4">
        <v>624.42355197458005</v>
      </c>
      <c r="F58" s="4"/>
    </row>
    <row r="59" spans="1:6" x14ac:dyDescent="0.25">
      <c r="A59" s="2" t="s">
        <v>13</v>
      </c>
      <c r="B59" s="3">
        <v>4785</v>
      </c>
      <c r="C59" s="3">
        <v>74080</v>
      </c>
      <c r="D59" s="4">
        <v>13990744.140000001</v>
      </c>
      <c r="E59" s="4">
        <v>188.859937095032</v>
      </c>
      <c r="F59" s="4"/>
    </row>
    <row r="60" spans="1:6" x14ac:dyDescent="0.25">
      <c r="A60" s="2" t="s">
        <v>14</v>
      </c>
      <c r="B60" s="3">
        <v>17355</v>
      </c>
      <c r="C60" s="3">
        <v>146964</v>
      </c>
      <c r="D60" s="4">
        <v>62881602.229999997</v>
      </c>
      <c r="E60" s="4">
        <v>427.87078624697199</v>
      </c>
      <c r="F60" s="4"/>
    </row>
    <row r="61" spans="1:6" x14ac:dyDescent="0.25">
      <c r="A61" s="2" t="s">
        <v>15</v>
      </c>
      <c r="B61" s="3">
        <v>8052</v>
      </c>
      <c r="C61" s="3">
        <v>8052</v>
      </c>
      <c r="D61" s="4">
        <v>2435248.9900000002</v>
      </c>
      <c r="E61" s="4">
        <v>302.44026204669598</v>
      </c>
      <c r="F61" s="4"/>
    </row>
    <row r="62" spans="1:6" x14ac:dyDescent="0.25">
      <c r="A62" s="8" t="s">
        <v>16</v>
      </c>
      <c r="B62" s="9">
        <v>875</v>
      </c>
      <c r="C62" s="9">
        <v>875</v>
      </c>
      <c r="D62" s="10">
        <v>267144.18</v>
      </c>
      <c r="E62" s="10">
        <v>305.30763428571402</v>
      </c>
      <c r="F62" s="10"/>
    </row>
    <row r="63" spans="1:6" x14ac:dyDescent="0.25">
      <c r="A63" s="7" t="s">
        <v>24</v>
      </c>
      <c r="B63" s="5">
        <v>81128</v>
      </c>
      <c r="C63" s="5">
        <v>271501</v>
      </c>
      <c r="D63" s="6">
        <v>110504368.16</v>
      </c>
      <c r="E63" s="6">
        <v>407.012748240338</v>
      </c>
      <c r="F63" s="6">
        <v>111276397.0449</v>
      </c>
    </row>
    <row r="64" spans="1:6" x14ac:dyDescent="0.25">
      <c r="A64" s="2" t="s">
        <v>11</v>
      </c>
      <c r="B64" s="3">
        <v>1010</v>
      </c>
      <c r="C64" s="3">
        <v>5488</v>
      </c>
      <c r="D64" s="4">
        <v>1864939.5</v>
      </c>
      <c r="E64" s="4">
        <v>339.82133746355697</v>
      </c>
      <c r="F64" s="4"/>
    </row>
    <row r="65" spans="1:6" x14ac:dyDescent="0.25">
      <c r="A65" s="2" t="s">
        <v>12</v>
      </c>
      <c r="B65" s="3">
        <v>45093</v>
      </c>
      <c r="C65" s="3">
        <v>45093</v>
      </c>
      <c r="D65" s="4">
        <v>29893910.710000001</v>
      </c>
      <c r="E65" s="4">
        <v>662.93905284634002</v>
      </c>
      <c r="F65" s="4"/>
    </row>
    <row r="66" spans="1:6" x14ac:dyDescent="0.25">
      <c r="A66" s="2" t="s">
        <v>13</v>
      </c>
      <c r="B66" s="3">
        <v>5037</v>
      </c>
      <c r="C66" s="3">
        <v>73429</v>
      </c>
      <c r="D66" s="4">
        <v>14524914.57</v>
      </c>
      <c r="E66" s="4">
        <v>197.80896607607301</v>
      </c>
      <c r="F66" s="4"/>
    </row>
    <row r="67" spans="1:6" x14ac:dyDescent="0.25">
      <c r="A67" s="2" t="s">
        <v>14</v>
      </c>
      <c r="B67" s="3">
        <v>18254</v>
      </c>
      <c r="C67" s="3">
        <v>135856</v>
      </c>
      <c r="D67" s="4">
        <v>60676194.439999998</v>
      </c>
      <c r="E67" s="4">
        <v>446.62138175715501</v>
      </c>
      <c r="F67" s="4"/>
    </row>
    <row r="68" spans="1:6" x14ac:dyDescent="0.25">
      <c r="A68" s="2" t="s">
        <v>15</v>
      </c>
      <c r="B68" s="3">
        <v>10568</v>
      </c>
      <c r="C68" s="3">
        <v>10568</v>
      </c>
      <c r="D68" s="4">
        <v>3218344.11</v>
      </c>
      <c r="E68" s="4">
        <v>304.53672501892498</v>
      </c>
      <c r="F68" s="4"/>
    </row>
    <row r="69" spans="1:6" x14ac:dyDescent="0.25">
      <c r="A69" s="8" t="s">
        <v>16</v>
      </c>
      <c r="B69" s="9">
        <v>1067</v>
      </c>
      <c r="C69" s="9">
        <v>1067</v>
      </c>
      <c r="D69" s="10">
        <v>326064.83</v>
      </c>
      <c r="E69" s="10">
        <v>305.59028116213699</v>
      </c>
      <c r="F69" s="10"/>
    </row>
    <row r="70" spans="1:6" x14ac:dyDescent="0.25">
      <c r="A70" s="7" t="s">
        <v>25</v>
      </c>
      <c r="B70" s="5">
        <v>82033</v>
      </c>
      <c r="C70" s="5">
        <v>288255</v>
      </c>
      <c r="D70" s="6">
        <v>118220596.54000001</v>
      </c>
      <c r="E70" s="6">
        <v>410.125050875093</v>
      </c>
      <c r="F70" s="6">
        <v>118865778.8097</v>
      </c>
    </row>
    <row r="71" spans="1:6" x14ac:dyDescent="0.25">
      <c r="A71" s="2" t="s">
        <v>11</v>
      </c>
      <c r="B71" s="3">
        <v>1946</v>
      </c>
      <c r="C71" s="3">
        <v>10531</v>
      </c>
      <c r="D71" s="4">
        <v>3436483.7</v>
      </c>
      <c r="E71" s="4">
        <v>326.32073877124702</v>
      </c>
      <c r="F71" s="4"/>
    </row>
    <row r="72" spans="1:6" x14ac:dyDescent="0.25">
      <c r="A72" s="2" t="s">
        <v>12</v>
      </c>
      <c r="B72" s="3">
        <v>46162</v>
      </c>
      <c r="C72" s="3">
        <v>46162</v>
      </c>
      <c r="D72" s="4">
        <v>30777641.690000001</v>
      </c>
      <c r="E72" s="4">
        <v>666.73111411983905</v>
      </c>
      <c r="F72" s="4"/>
    </row>
    <row r="73" spans="1:6" x14ac:dyDescent="0.25">
      <c r="A73" s="2" t="s">
        <v>13</v>
      </c>
      <c r="B73" s="3">
        <v>5772</v>
      </c>
      <c r="C73" s="3">
        <v>71670</v>
      </c>
      <c r="D73" s="4">
        <v>16084905.32</v>
      </c>
      <c r="E73" s="4">
        <v>224.43010073950001</v>
      </c>
      <c r="F73" s="4"/>
    </row>
    <row r="74" spans="1:6" x14ac:dyDescent="0.25">
      <c r="A74" s="2" t="s">
        <v>14</v>
      </c>
      <c r="B74" s="3">
        <v>17405</v>
      </c>
      <c r="C74" s="3">
        <v>149239</v>
      </c>
      <c r="D74" s="4">
        <v>64668028.479999997</v>
      </c>
      <c r="E74" s="4">
        <v>433.31855935780902</v>
      </c>
      <c r="F74" s="4"/>
    </row>
    <row r="75" spans="1:6" x14ac:dyDescent="0.25">
      <c r="A75" s="2" t="s">
        <v>15</v>
      </c>
      <c r="B75" s="3">
        <v>9625</v>
      </c>
      <c r="C75" s="3">
        <v>9625</v>
      </c>
      <c r="D75" s="4">
        <v>2938889.11</v>
      </c>
      <c r="E75" s="4">
        <v>305.339128311688</v>
      </c>
      <c r="F75" s="4"/>
    </row>
    <row r="76" spans="1:6" x14ac:dyDescent="0.25">
      <c r="A76" s="8" t="s">
        <v>16</v>
      </c>
      <c r="B76" s="9">
        <v>1028</v>
      </c>
      <c r="C76" s="9">
        <v>1028</v>
      </c>
      <c r="D76" s="10">
        <v>314648.24</v>
      </c>
      <c r="E76" s="10">
        <v>306.07805447470798</v>
      </c>
      <c r="F76" s="10"/>
    </row>
    <row r="77" spans="1:6" x14ac:dyDescent="0.25">
      <c r="A77" s="7" t="s">
        <v>26</v>
      </c>
      <c r="B77" s="5">
        <v>105252</v>
      </c>
      <c r="C77" s="5">
        <v>352136</v>
      </c>
      <c r="D77" s="6">
        <v>167263127.43000001</v>
      </c>
      <c r="E77" s="6">
        <v>474.99581817820399</v>
      </c>
      <c r="F77" s="6">
        <v>167498421.91299999</v>
      </c>
    </row>
    <row r="78" spans="1:6" x14ac:dyDescent="0.25">
      <c r="A78" s="2" t="s">
        <v>11</v>
      </c>
      <c r="B78" s="3">
        <v>2943</v>
      </c>
      <c r="C78" s="3">
        <v>14838</v>
      </c>
      <c r="D78" s="4">
        <v>10469328.689999999</v>
      </c>
      <c r="E78" s="4">
        <v>705.575460978568</v>
      </c>
      <c r="F78" s="4"/>
    </row>
    <row r="79" spans="1:6" x14ac:dyDescent="0.25">
      <c r="A79" s="2" t="s">
        <v>12</v>
      </c>
      <c r="B79" s="3">
        <v>59613</v>
      </c>
      <c r="C79" s="3">
        <v>59613</v>
      </c>
      <c r="D79" s="4">
        <v>43857280.289999999</v>
      </c>
      <c r="E79" s="4">
        <v>735.69993608776599</v>
      </c>
      <c r="F79" s="4"/>
    </row>
    <row r="80" spans="1:6" x14ac:dyDescent="0.25">
      <c r="A80" s="2" t="s">
        <v>13</v>
      </c>
      <c r="B80" s="3">
        <v>6701</v>
      </c>
      <c r="C80" s="3">
        <v>88522</v>
      </c>
      <c r="D80" s="4">
        <v>19421069.760000002</v>
      </c>
      <c r="E80" s="4">
        <v>219.39257766430899</v>
      </c>
      <c r="F80" s="4"/>
    </row>
    <row r="81" spans="1:6" x14ac:dyDescent="0.25">
      <c r="A81" s="2" t="s">
        <v>14</v>
      </c>
      <c r="B81" s="3">
        <v>20976</v>
      </c>
      <c r="C81" s="3">
        <v>174252</v>
      </c>
      <c r="D81" s="4">
        <v>88910933.340000004</v>
      </c>
      <c r="E81" s="4">
        <v>510.24340231388999</v>
      </c>
      <c r="F81" s="4"/>
    </row>
    <row r="82" spans="1:6" x14ac:dyDescent="0.25">
      <c r="A82" s="2" t="s">
        <v>15</v>
      </c>
      <c r="B82" s="3">
        <v>13744</v>
      </c>
      <c r="C82" s="3">
        <v>13744</v>
      </c>
      <c r="D82" s="4">
        <v>4245149.0999999996</v>
      </c>
      <c r="E82" s="4">
        <v>308.87289726426098</v>
      </c>
      <c r="F82" s="4"/>
    </row>
    <row r="83" spans="1:6" x14ac:dyDescent="0.25">
      <c r="A83" s="8" t="s">
        <v>16</v>
      </c>
      <c r="B83" s="9">
        <v>1167</v>
      </c>
      <c r="C83" s="9">
        <v>1167</v>
      </c>
      <c r="D83" s="10">
        <v>359366.25</v>
      </c>
      <c r="E83" s="10">
        <v>307.94023136246801</v>
      </c>
      <c r="F83" s="10"/>
    </row>
    <row r="84" spans="1:6" x14ac:dyDescent="0.25">
      <c r="A84" s="7" t="s">
        <v>27</v>
      </c>
      <c r="B84" s="5">
        <v>75964</v>
      </c>
      <c r="C84" s="5">
        <v>157802</v>
      </c>
      <c r="D84" s="6">
        <v>104603460.08</v>
      </c>
      <c r="E84" s="6">
        <v>662.87791079961005</v>
      </c>
      <c r="F84" s="6">
        <v>104607998.66</v>
      </c>
    </row>
    <row r="85" spans="1:6" x14ac:dyDescent="0.25">
      <c r="A85" s="2" t="s">
        <v>11</v>
      </c>
      <c r="B85" s="3">
        <v>1182</v>
      </c>
      <c r="C85" s="3">
        <v>7857</v>
      </c>
      <c r="D85" s="4">
        <v>6650124.9900000002</v>
      </c>
      <c r="E85" s="4">
        <v>846.39493318060295</v>
      </c>
      <c r="F85" s="4"/>
    </row>
    <row r="86" spans="1:6" x14ac:dyDescent="0.25">
      <c r="A86" s="2" t="s">
        <v>12</v>
      </c>
      <c r="B86" s="3">
        <v>53444</v>
      </c>
      <c r="C86" s="3">
        <v>53444</v>
      </c>
      <c r="D86" s="4">
        <v>43225646.25</v>
      </c>
      <c r="E86" s="4">
        <v>808.80260178878802</v>
      </c>
      <c r="F86" s="4"/>
    </row>
    <row r="87" spans="1:6" x14ac:dyDescent="0.25">
      <c r="A87" s="2" t="s">
        <v>13</v>
      </c>
      <c r="B87" s="3">
        <v>3057</v>
      </c>
      <c r="C87" s="3">
        <v>21761</v>
      </c>
      <c r="D87" s="4">
        <v>12859436.83</v>
      </c>
      <c r="E87" s="4">
        <v>590.93960893341296</v>
      </c>
      <c r="F87" s="4"/>
    </row>
    <row r="88" spans="1:6" x14ac:dyDescent="0.25">
      <c r="A88" s="2" t="s">
        <v>14</v>
      </c>
      <c r="B88" s="3">
        <v>7823</v>
      </c>
      <c r="C88" s="3">
        <v>64300</v>
      </c>
      <c r="D88" s="4">
        <v>38180030.460000001</v>
      </c>
      <c r="E88" s="4">
        <v>593.77963390357695</v>
      </c>
      <c r="F88" s="4"/>
    </row>
    <row r="89" spans="1:6" x14ac:dyDescent="0.25">
      <c r="A89" s="2" t="s">
        <v>15</v>
      </c>
      <c r="B89" s="3">
        <v>9457</v>
      </c>
      <c r="C89" s="3">
        <v>9457</v>
      </c>
      <c r="D89" s="4">
        <v>3341629.61</v>
      </c>
      <c r="E89" s="4">
        <v>353.34985830601698</v>
      </c>
      <c r="F89" s="4"/>
    </row>
    <row r="90" spans="1:6" x14ac:dyDescent="0.25">
      <c r="A90" s="8" t="s">
        <v>16</v>
      </c>
      <c r="B90" s="9">
        <v>983</v>
      </c>
      <c r="C90" s="9">
        <v>983</v>
      </c>
      <c r="D90" s="10">
        <v>346591.94</v>
      </c>
      <c r="E90" s="10">
        <v>352.58590030518798</v>
      </c>
      <c r="F90" s="10"/>
    </row>
    <row r="91" spans="1:6" ht="25.15" customHeight="1" x14ac:dyDescent="0.25">
      <c r="A91" s="191" t="s">
        <v>3</v>
      </c>
      <c r="B91" s="191"/>
      <c r="C91" s="191"/>
      <c r="D91" s="191"/>
      <c r="E91" s="191"/>
      <c r="F91" s="191"/>
    </row>
    <row r="93" spans="1:6" x14ac:dyDescent="0.25">
      <c r="A93" s="192" t="str">
        <f>HYPERLINK("#'Obsah'!A1", "Späť na obsah dátovej prílohy")</f>
        <v>Späť na obsah dátovej prílohy</v>
      </c>
      <c r="B93" s="193"/>
    </row>
  </sheetData>
  <mergeCells count="4">
    <mergeCell ref="A2:F2"/>
    <mergeCell ref="A4:F4"/>
    <mergeCell ref="A91:F91"/>
    <mergeCell ref="A93:B93"/>
  </mergeCells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187" t="s">
        <v>206</v>
      </c>
      <c r="B2" s="187"/>
      <c r="C2" s="187"/>
      <c r="D2" s="187"/>
      <c r="E2" s="187"/>
      <c r="F2" s="187"/>
      <c r="G2" s="187"/>
    </row>
    <row r="3" spans="1:7" x14ac:dyDescent="0.25">
      <c r="A3" s="208" t="s">
        <v>186</v>
      </c>
      <c r="B3" s="208"/>
      <c r="C3" s="208"/>
      <c r="D3" s="208"/>
      <c r="E3" s="208"/>
      <c r="F3" s="208"/>
      <c r="G3" s="208"/>
    </row>
    <row r="5" spans="1:7" ht="25.15" customHeight="1" x14ac:dyDescent="0.25">
      <c r="A5" s="191" t="s">
        <v>2</v>
      </c>
      <c r="B5" s="191"/>
      <c r="C5" s="191"/>
      <c r="D5" s="191"/>
      <c r="E5" s="191"/>
      <c r="F5" s="191"/>
      <c r="G5" s="191"/>
    </row>
    <row r="7" spans="1:7" x14ac:dyDescent="0.25">
      <c r="A7" s="199" t="s">
        <v>4</v>
      </c>
      <c r="B7" s="199" t="s">
        <v>187</v>
      </c>
      <c r="C7" s="201" t="s">
        <v>188</v>
      </c>
      <c r="D7" s="201"/>
      <c r="E7" s="201"/>
      <c r="F7" s="201"/>
      <c r="G7" s="201"/>
    </row>
    <row r="8" spans="1:7" x14ac:dyDescent="0.25">
      <c r="A8" s="199"/>
      <c r="B8" s="199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09" t="s">
        <v>194</v>
      </c>
      <c r="B9" s="210"/>
      <c r="C9" s="210"/>
      <c r="D9" s="210"/>
      <c r="E9" s="210"/>
      <c r="F9" s="210"/>
      <c r="G9" s="210"/>
    </row>
    <row r="10" spans="1:7" x14ac:dyDescent="0.25">
      <c r="A10" s="2" t="s">
        <v>11</v>
      </c>
      <c r="B10" s="117">
        <v>1946</v>
      </c>
      <c r="C10" s="117">
        <v>1510</v>
      </c>
      <c r="D10" s="117">
        <v>315</v>
      </c>
      <c r="E10" s="117">
        <v>50</v>
      </c>
      <c r="F10" s="117">
        <v>13</v>
      </c>
      <c r="G10" s="117">
        <v>58</v>
      </c>
    </row>
    <row r="11" spans="1:7" x14ac:dyDescent="0.25">
      <c r="A11" s="2" t="s">
        <v>12</v>
      </c>
      <c r="B11" s="117">
        <v>46249</v>
      </c>
      <c r="C11" s="117">
        <v>44286</v>
      </c>
      <c r="D11" s="117">
        <v>325</v>
      </c>
      <c r="E11" s="117">
        <v>8</v>
      </c>
      <c r="F11" s="117">
        <v>2</v>
      </c>
      <c r="G11" s="117">
        <v>1628</v>
      </c>
    </row>
    <row r="12" spans="1:7" x14ac:dyDescent="0.25">
      <c r="A12" s="2" t="s">
        <v>13</v>
      </c>
      <c r="B12" s="117">
        <v>5772</v>
      </c>
      <c r="C12" s="117">
        <v>4074</v>
      </c>
      <c r="D12" s="117">
        <v>1237</v>
      </c>
      <c r="E12" s="117">
        <v>213</v>
      </c>
      <c r="F12" s="117">
        <v>98</v>
      </c>
      <c r="G12" s="117">
        <v>150</v>
      </c>
    </row>
    <row r="13" spans="1:7" x14ac:dyDescent="0.25">
      <c r="A13" s="2" t="s">
        <v>14</v>
      </c>
      <c r="B13" s="117">
        <v>17405</v>
      </c>
      <c r="C13" s="117">
        <v>12836</v>
      </c>
      <c r="D13" s="117">
        <v>3448</v>
      </c>
      <c r="E13" s="117">
        <v>570</v>
      </c>
      <c r="F13" s="117">
        <v>133</v>
      </c>
      <c r="G13" s="117">
        <v>418</v>
      </c>
    </row>
    <row r="14" spans="1:7" x14ac:dyDescent="0.25">
      <c r="A14" s="2" t="s">
        <v>15</v>
      </c>
      <c r="B14" s="117">
        <v>9633</v>
      </c>
      <c r="C14" s="117">
        <v>9222</v>
      </c>
      <c r="D14" s="117">
        <v>14</v>
      </c>
      <c r="E14" s="117">
        <v>0</v>
      </c>
      <c r="F14" s="117">
        <v>0</v>
      </c>
      <c r="G14" s="117">
        <v>397</v>
      </c>
    </row>
    <row r="15" spans="1:7" x14ac:dyDescent="0.25">
      <c r="A15" s="2" t="s">
        <v>16</v>
      </c>
      <c r="B15" s="117">
        <v>1028</v>
      </c>
      <c r="C15" s="117">
        <v>132</v>
      </c>
      <c r="D15" s="117">
        <v>2</v>
      </c>
      <c r="E15" s="117">
        <v>0</v>
      </c>
      <c r="F15" s="117">
        <v>0</v>
      </c>
      <c r="G15" s="117">
        <v>894</v>
      </c>
    </row>
    <row r="16" spans="1:7" x14ac:dyDescent="0.25">
      <c r="A16" s="31" t="s">
        <v>195</v>
      </c>
      <c r="B16" s="119">
        <v>82037</v>
      </c>
      <c r="C16" s="119">
        <v>72063</v>
      </c>
      <c r="D16" s="119">
        <v>5342</v>
      </c>
      <c r="E16" s="119">
        <v>841</v>
      </c>
      <c r="F16" s="119">
        <v>246</v>
      </c>
      <c r="G16" s="119">
        <v>3545</v>
      </c>
    </row>
    <row r="17" spans="1:7" x14ac:dyDescent="0.25">
      <c r="A17" s="209" t="s">
        <v>196</v>
      </c>
      <c r="B17" s="210"/>
      <c r="C17" s="210"/>
      <c r="D17" s="210"/>
      <c r="E17" s="210"/>
      <c r="F17" s="210"/>
      <c r="G17" s="210"/>
    </row>
    <row r="18" spans="1:7" x14ac:dyDescent="0.25">
      <c r="A18" s="2" t="s">
        <v>11</v>
      </c>
      <c r="B18" s="117">
        <v>10531</v>
      </c>
      <c r="C18" s="117">
        <v>3424</v>
      </c>
      <c r="D18" s="117">
        <v>2540</v>
      </c>
      <c r="E18" s="117">
        <v>1764</v>
      </c>
      <c r="F18" s="117">
        <v>2659</v>
      </c>
      <c r="G18" s="117">
        <v>144</v>
      </c>
    </row>
    <row r="19" spans="1:7" x14ac:dyDescent="0.25">
      <c r="A19" s="2" t="s">
        <v>12</v>
      </c>
      <c r="B19" s="117">
        <v>46162</v>
      </c>
      <c r="C19" s="117">
        <v>44206</v>
      </c>
      <c r="D19" s="117">
        <v>323</v>
      </c>
      <c r="E19" s="117">
        <v>8</v>
      </c>
      <c r="F19" s="117">
        <v>2</v>
      </c>
      <c r="G19" s="117">
        <v>1623</v>
      </c>
    </row>
    <row r="20" spans="1:7" x14ac:dyDescent="0.25">
      <c r="A20" s="2" t="s">
        <v>13</v>
      </c>
      <c r="B20" s="117">
        <v>71670</v>
      </c>
      <c r="C20" s="117">
        <v>9889</v>
      </c>
      <c r="D20" s="117">
        <v>11372</v>
      </c>
      <c r="E20" s="117">
        <v>10336</v>
      </c>
      <c r="F20" s="117">
        <v>39093</v>
      </c>
      <c r="G20" s="117">
        <v>980</v>
      </c>
    </row>
    <row r="21" spans="1:7" x14ac:dyDescent="0.25">
      <c r="A21" s="2" t="s">
        <v>14</v>
      </c>
      <c r="B21" s="117">
        <v>149239</v>
      </c>
      <c r="C21" s="117">
        <v>32437</v>
      </c>
      <c r="D21" s="117">
        <v>38308</v>
      </c>
      <c r="E21" s="117">
        <v>35247</v>
      </c>
      <c r="F21" s="117">
        <v>39714</v>
      </c>
      <c r="G21" s="117">
        <v>3533</v>
      </c>
    </row>
    <row r="22" spans="1:7" x14ac:dyDescent="0.25">
      <c r="A22" s="2" t="s">
        <v>15</v>
      </c>
      <c r="B22" s="117">
        <v>9625</v>
      </c>
      <c r="C22" s="117">
        <v>9214</v>
      </c>
      <c r="D22" s="117">
        <v>14</v>
      </c>
      <c r="E22" s="117">
        <v>0</v>
      </c>
      <c r="F22" s="117">
        <v>0</v>
      </c>
      <c r="G22" s="117">
        <v>397</v>
      </c>
    </row>
    <row r="23" spans="1:7" x14ac:dyDescent="0.25">
      <c r="A23" s="2" t="s">
        <v>16</v>
      </c>
      <c r="B23" s="117">
        <v>1028</v>
      </c>
      <c r="C23" s="117">
        <v>132</v>
      </c>
      <c r="D23" s="117">
        <v>2</v>
      </c>
      <c r="E23" s="117">
        <v>0</v>
      </c>
      <c r="F23" s="117">
        <v>0</v>
      </c>
      <c r="G23" s="117">
        <v>894</v>
      </c>
    </row>
    <row r="24" spans="1:7" x14ac:dyDescent="0.25">
      <c r="A24" s="31" t="s">
        <v>195</v>
      </c>
      <c r="B24" s="119">
        <v>288260</v>
      </c>
      <c r="C24" s="119">
        <v>99305</v>
      </c>
      <c r="D24" s="119">
        <v>52561</v>
      </c>
      <c r="E24" s="119">
        <v>47355</v>
      </c>
      <c r="F24" s="119">
        <v>81468</v>
      </c>
      <c r="G24" s="119">
        <v>7571</v>
      </c>
    </row>
    <row r="25" spans="1:7" x14ac:dyDescent="0.25">
      <c r="A25" s="209" t="s">
        <v>197</v>
      </c>
      <c r="B25" s="210"/>
      <c r="C25" s="210"/>
      <c r="D25" s="210"/>
      <c r="E25" s="210"/>
      <c r="F25" s="210"/>
      <c r="G25" s="210"/>
    </row>
    <row r="26" spans="1:7" x14ac:dyDescent="0.25">
      <c r="A26" s="2" t="s">
        <v>11</v>
      </c>
      <c r="B26" s="118">
        <v>3436483.7</v>
      </c>
      <c r="C26" s="118">
        <v>1198598.79</v>
      </c>
      <c r="D26" s="118">
        <v>1131747.8400000001</v>
      </c>
      <c r="E26" s="118">
        <v>617241.78</v>
      </c>
      <c r="F26" s="118">
        <v>445876.27</v>
      </c>
      <c r="G26" s="118">
        <v>43019.02</v>
      </c>
    </row>
    <row r="27" spans="1:7" x14ac:dyDescent="0.25">
      <c r="A27" s="2" t="s">
        <v>12</v>
      </c>
      <c r="B27" s="118">
        <v>30777641.690000001</v>
      </c>
      <c r="C27" s="118">
        <v>29504550.699999999</v>
      </c>
      <c r="D27" s="118">
        <v>191892.45</v>
      </c>
      <c r="E27" s="118">
        <v>4500</v>
      </c>
      <c r="F27" s="118">
        <v>1080</v>
      </c>
      <c r="G27" s="118">
        <v>1075618.54</v>
      </c>
    </row>
    <row r="28" spans="1:7" x14ac:dyDescent="0.25">
      <c r="A28" s="2" t="s">
        <v>13</v>
      </c>
      <c r="B28" s="118">
        <v>16084905.32</v>
      </c>
      <c r="C28" s="118">
        <v>4554152.96</v>
      </c>
      <c r="D28" s="118">
        <v>5435716.6600000001</v>
      </c>
      <c r="E28" s="118">
        <v>3327262.28</v>
      </c>
      <c r="F28" s="118">
        <v>2408455.6800000002</v>
      </c>
      <c r="G28" s="118">
        <v>359317.74</v>
      </c>
    </row>
    <row r="29" spans="1:7" x14ac:dyDescent="0.25">
      <c r="A29" s="2" t="s">
        <v>14</v>
      </c>
      <c r="B29" s="118">
        <v>64668028.479999997</v>
      </c>
      <c r="C29" s="118">
        <v>14760129.83</v>
      </c>
      <c r="D29" s="118">
        <v>17911090.850000001</v>
      </c>
      <c r="E29" s="118">
        <v>14815323.35</v>
      </c>
      <c r="F29" s="118">
        <v>15762474.27</v>
      </c>
      <c r="G29" s="118">
        <v>1419010.18</v>
      </c>
    </row>
    <row r="30" spans="1:7" x14ac:dyDescent="0.25">
      <c r="A30" s="2" t="s">
        <v>15</v>
      </c>
      <c r="B30" s="118">
        <v>2938889.11</v>
      </c>
      <c r="C30" s="118">
        <v>2813619.05</v>
      </c>
      <c r="D30" s="118">
        <v>4235</v>
      </c>
      <c r="E30" s="118">
        <v>0</v>
      </c>
      <c r="F30" s="118">
        <v>0</v>
      </c>
      <c r="G30" s="118">
        <v>121035.06</v>
      </c>
    </row>
    <row r="31" spans="1:7" x14ac:dyDescent="0.25">
      <c r="A31" s="2" t="s">
        <v>16</v>
      </c>
      <c r="B31" s="118">
        <v>314648.24</v>
      </c>
      <c r="C31" s="118">
        <v>40231.47</v>
      </c>
      <c r="D31" s="118">
        <v>630</v>
      </c>
      <c r="E31" s="118">
        <v>0</v>
      </c>
      <c r="F31" s="118">
        <v>0</v>
      </c>
      <c r="G31" s="118">
        <v>273786.77</v>
      </c>
    </row>
    <row r="32" spans="1:7" x14ac:dyDescent="0.25">
      <c r="A32" s="31" t="s">
        <v>195</v>
      </c>
      <c r="B32" s="120">
        <v>118221353.65000001</v>
      </c>
      <c r="C32" s="120">
        <v>52871888.490000002</v>
      </c>
      <c r="D32" s="120">
        <v>24675464.219999999</v>
      </c>
      <c r="E32" s="120">
        <v>18764327.41</v>
      </c>
      <c r="F32" s="120">
        <v>18617886.219999999</v>
      </c>
      <c r="G32" s="120">
        <v>3291787.31</v>
      </c>
    </row>
    <row r="34" spans="1:3" x14ac:dyDescent="0.25">
      <c r="A34" s="192" t="str">
        <f>HYPERLINK("#'Vysvetlivky'!A2", "Vysvetlivky ku kategóriám veľkosti podniku")</f>
        <v>Vysvetlivky ku kategóriám veľkosti podniku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187" t="s">
        <v>207</v>
      </c>
      <c r="B2" s="187"/>
      <c r="C2" s="187"/>
      <c r="D2" s="187"/>
      <c r="E2" s="187"/>
      <c r="F2" s="187"/>
      <c r="G2" s="187"/>
    </row>
    <row r="3" spans="1:7" x14ac:dyDescent="0.25">
      <c r="A3" s="208" t="s">
        <v>186</v>
      </c>
      <c r="B3" s="208"/>
      <c r="C3" s="208"/>
      <c r="D3" s="208"/>
      <c r="E3" s="208"/>
      <c r="F3" s="208"/>
      <c r="G3" s="208"/>
    </row>
    <row r="5" spans="1:7" ht="25.15" customHeight="1" x14ac:dyDescent="0.25">
      <c r="A5" s="191" t="s">
        <v>2</v>
      </c>
      <c r="B5" s="191"/>
      <c r="C5" s="191"/>
      <c r="D5" s="191"/>
      <c r="E5" s="191"/>
      <c r="F5" s="191"/>
      <c r="G5" s="191"/>
    </row>
    <row r="7" spans="1:7" x14ac:dyDescent="0.25">
      <c r="A7" s="199" t="s">
        <v>4</v>
      </c>
      <c r="B7" s="199" t="s">
        <v>187</v>
      </c>
      <c r="C7" s="201" t="s">
        <v>188</v>
      </c>
      <c r="D7" s="201"/>
      <c r="E7" s="201"/>
      <c r="F7" s="201"/>
      <c r="G7" s="201"/>
    </row>
    <row r="8" spans="1:7" x14ac:dyDescent="0.25">
      <c r="A8" s="199"/>
      <c r="B8" s="199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09" t="s">
        <v>194</v>
      </c>
      <c r="B9" s="210"/>
      <c r="C9" s="210"/>
      <c r="D9" s="210"/>
      <c r="E9" s="210"/>
      <c r="F9" s="210"/>
      <c r="G9" s="210"/>
    </row>
    <row r="10" spans="1:7" x14ac:dyDescent="0.25">
      <c r="A10" s="2" t="s">
        <v>11</v>
      </c>
      <c r="B10" s="121">
        <v>2943</v>
      </c>
      <c r="C10" s="121">
        <v>2290</v>
      </c>
      <c r="D10" s="121">
        <v>474</v>
      </c>
      <c r="E10" s="121">
        <v>75</v>
      </c>
      <c r="F10" s="121">
        <v>21</v>
      </c>
      <c r="G10" s="121">
        <v>83</v>
      </c>
    </row>
    <row r="11" spans="1:7" x14ac:dyDescent="0.25">
      <c r="A11" s="2" t="s">
        <v>12</v>
      </c>
      <c r="B11" s="121">
        <v>59714</v>
      </c>
      <c r="C11" s="121">
        <v>57185</v>
      </c>
      <c r="D11" s="121">
        <v>412</v>
      </c>
      <c r="E11" s="121">
        <v>12</v>
      </c>
      <c r="F11" s="121">
        <v>2</v>
      </c>
      <c r="G11" s="121">
        <v>2103</v>
      </c>
    </row>
    <row r="12" spans="1:7" x14ac:dyDescent="0.25">
      <c r="A12" s="2" t="s">
        <v>13</v>
      </c>
      <c r="B12" s="121">
        <v>6701</v>
      </c>
      <c r="C12" s="121">
        <v>4815</v>
      </c>
      <c r="D12" s="121">
        <v>1407</v>
      </c>
      <c r="E12" s="121">
        <v>240</v>
      </c>
      <c r="F12" s="121">
        <v>79</v>
      </c>
      <c r="G12" s="121">
        <v>160</v>
      </c>
    </row>
    <row r="13" spans="1:7" x14ac:dyDescent="0.25">
      <c r="A13" s="2" t="s">
        <v>14</v>
      </c>
      <c r="B13" s="121">
        <v>20976</v>
      </c>
      <c r="C13" s="121">
        <v>15302</v>
      </c>
      <c r="D13" s="121">
        <v>4285</v>
      </c>
      <c r="E13" s="121">
        <v>727</v>
      </c>
      <c r="F13" s="121">
        <v>149</v>
      </c>
      <c r="G13" s="121">
        <v>513</v>
      </c>
    </row>
    <row r="14" spans="1:7" x14ac:dyDescent="0.25">
      <c r="A14" s="2" t="s">
        <v>15</v>
      </c>
      <c r="B14" s="121">
        <v>13751</v>
      </c>
      <c r="C14" s="121">
        <v>13188</v>
      </c>
      <c r="D14" s="121">
        <v>21</v>
      </c>
      <c r="E14" s="121">
        <v>0</v>
      </c>
      <c r="F14" s="121">
        <v>0</v>
      </c>
      <c r="G14" s="121">
        <v>542</v>
      </c>
    </row>
    <row r="15" spans="1:7" x14ac:dyDescent="0.25">
      <c r="A15" s="2" t="s">
        <v>16</v>
      </c>
      <c r="B15" s="121">
        <v>1167</v>
      </c>
      <c r="C15" s="121">
        <v>150</v>
      </c>
      <c r="D15" s="121">
        <v>3</v>
      </c>
      <c r="E15" s="121">
        <v>0</v>
      </c>
      <c r="F15" s="121">
        <v>0</v>
      </c>
      <c r="G15" s="121">
        <v>1014</v>
      </c>
    </row>
    <row r="16" spans="1:7" x14ac:dyDescent="0.25">
      <c r="A16" s="31" t="s">
        <v>195</v>
      </c>
      <c r="B16" s="123">
        <v>105253</v>
      </c>
      <c r="C16" s="123">
        <v>92930</v>
      </c>
      <c r="D16" s="123">
        <v>6603</v>
      </c>
      <c r="E16" s="123">
        <v>1054</v>
      </c>
      <c r="F16" s="123">
        <v>251</v>
      </c>
      <c r="G16" s="123">
        <v>4415</v>
      </c>
    </row>
    <row r="17" spans="1:7" x14ac:dyDescent="0.25">
      <c r="A17" s="209" t="s">
        <v>196</v>
      </c>
      <c r="B17" s="210"/>
      <c r="C17" s="210"/>
      <c r="D17" s="210"/>
      <c r="E17" s="210"/>
      <c r="F17" s="210"/>
      <c r="G17" s="210"/>
    </row>
    <row r="18" spans="1:7" x14ac:dyDescent="0.25">
      <c r="A18" s="2" t="s">
        <v>11</v>
      </c>
      <c r="B18" s="121">
        <v>14838</v>
      </c>
      <c r="C18" s="121">
        <v>4993</v>
      </c>
      <c r="D18" s="121">
        <v>3243</v>
      </c>
      <c r="E18" s="121">
        <v>2111</v>
      </c>
      <c r="F18" s="121">
        <v>4194</v>
      </c>
      <c r="G18" s="121">
        <v>297</v>
      </c>
    </row>
    <row r="19" spans="1:7" x14ac:dyDescent="0.25">
      <c r="A19" s="2" t="s">
        <v>12</v>
      </c>
      <c r="B19" s="121">
        <v>59613</v>
      </c>
      <c r="C19" s="121">
        <v>57089</v>
      </c>
      <c r="D19" s="121">
        <v>414</v>
      </c>
      <c r="E19" s="121">
        <v>12</v>
      </c>
      <c r="F19" s="121">
        <v>2</v>
      </c>
      <c r="G19" s="121">
        <v>2096</v>
      </c>
    </row>
    <row r="20" spans="1:7" x14ac:dyDescent="0.25">
      <c r="A20" s="2" t="s">
        <v>13</v>
      </c>
      <c r="B20" s="121">
        <v>88522</v>
      </c>
      <c r="C20" s="121">
        <v>10911</v>
      </c>
      <c r="D20" s="121">
        <v>11379</v>
      </c>
      <c r="E20" s="121">
        <v>9310</v>
      </c>
      <c r="F20" s="121">
        <v>32465</v>
      </c>
      <c r="G20" s="121">
        <v>24457</v>
      </c>
    </row>
    <row r="21" spans="1:7" x14ac:dyDescent="0.25">
      <c r="A21" s="2" t="s">
        <v>14</v>
      </c>
      <c r="B21" s="121">
        <v>174252</v>
      </c>
      <c r="C21" s="121">
        <v>39367</v>
      </c>
      <c r="D21" s="121">
        <v>49125</v>
      </c>
      <c r="E21" s="121">
        <v>43811</v>
      </c>
      <c r="F21" s="121">
        <v>37694</v>
      </c>
      <c r="G21" s="121">
        <v>4255</v>
      </c>
    </row>
    <row r="22" spans="1:7" x14ac:dyDescent="0.25">
      <c r="A22" s="2" t="s">
        <v>15</v>
      </c>
      <c r="B22" s="121">
        <v>13744</v>
      </c>
      <c r="C22" s="121">
        <v>13182</v>
      </c>
      <c r="D22" s="121">
        <v>21</v>
      </c>
      <c r="E22" s="121">
        <v>0</v>
      </c>
      <c r="F22" s="121">
        <v>0</v>
      </c>
      <c r="G22" s="121">
        <v>541</v>
      </c>
    </row>
    <row r="23" spans="1:7" x14ac:dyDescent="0.25">
      <c r="A23" s="2" t="s">
        <v>16</v>
      </c>
      <c r="B23" s="121">
        <v>1167</v>
      </c>
      <c r="C23" s="121">
        <v>150</v>
      </c>
      <c r="D23" s="121">
        <v>3</v>
      </c>
      <c r="E23" s="121">
        <v>0</v>
      </c>
      <c r="F23" s="121">
        <v>0</v>
      </c>
      <c r="G23" s="121">
        <v>1014</v>
      </c>
    </row>
    <row r="24" spans="1:7" x14ac:dyDescent="0.25">
      <c r="A24" s="31" t="s">
        <v>195</v>
      </c>
      <c r="B24" s="123">
        <v>352136</v>
      </c>
      <c r="C24" s="123">
        <v>125692</v>
      </c>
      <c r="D24" s="123">
        <v>64185</v>
      </c>
      <c r="E24" s="123">
        <v>55244</v>
      </c>
      <c r="F24" s="123">
        <v>74355</v>
      </c>
      <c r="G24" s="123">
        <v>32660</v>
      </c>
    </row>
    <row r="25" spans="1:7" x14ac:dyDescent="0.25">
      <c r="A25" s="209" t="s">
        <v>197</v>
      </c>
      <c r="B25" s="210"/>
      <c r="C25" s="210"/>
      <c r="D25" s="210"/>
      <c r="E25" s="210"/>
      <c r="F25" s="210"/>
      <c r="G25" s="210"/>
    </row>
    <row r="26" spans="1:7" x14ac:dyDescent="0.25">
      <c r="A26" s="2" t="s">
        <v>11</v>
      </c>
      <c r="B26" s="122">
        <v>10469328.689999999</v>
      </c>
      <c r="C26" s="122">
        <v>2704513.36</v>
      </c>
      <c r="D26" s="122">
        <v>2161885.21</v>
      </c>
      <c r="E26" s="122">
        <v>1843648.05</v>
      </c>
      <c r="F26" s="122">
        <v>3649960.9</v>
      </c>
      <c r="G26" s="122">
        <v>109321.17</v>
      </c>
    </row>
    <row r="27" spans="1:7" x14ac:dyDescent="0.25">
      <c r="A27" s="2" t="s">
        <v>12</v>
      </c>
      <c r="B27" s="122">
        <v>43857280.289999999</v>
      </c>
      <c r="C27" s="122">
        <v>42022433.770000003</v>
      </c>
      <c r="D27" s="122">
        <v>281319.48</v>
      </c>
      <c r="E27" s="122">
        <v>8174.78</v>
      </c>
      <c r="F27" s="122">
        <v>1080</v>
      </c>
      <c r="G27" s="122">
        <v>1544272.26</v>
      </c>
    </row>
    <row r="28" spans="1:7" x14ac:dyDescent="0.25">
      <c r="A28" s="2" t="s">
        <v>13</v>
      </c>
      <c r="B28" s="122">
        <v>19421069.760000002</v>
      </c>
      <c r="C28" s="122">
        <v>5885822.3499999996</v>
      </c>
      <c r="D28" s="122">
        <v>6441279.8399999999</v>
      </c>
      <c r="E28" s="122">
        <v>3972234.7</v>
      </c>
      <c r="F28" s="122">
        <v>2872289.56</v>
      </c>
      <c r="G28" s="122">
        <v>249443.31</v>
      </c>
    </row>
    <row r="29" spans="1:7" x14ac:dyDescent="0.25">
      <c r="A29" s="2" t="s">
        <v>14</v>
      </c>
      <c r="B29" s="122">
        <v>88910933.340000004</v>
      </c>
      <c r="C29" s="122">
        <v>20644123.800000001</v>
      </c>
      <c r="D29" s="122">
        <v>26743492.460000001</v>
      </c>
      <c r="E29" s="122">
        <v>21361928.629999999</v>
      </c>
      <c r="F29" s="122">
        <v>18027998.649999999</v>
      </c>
      <c r="G29" s="122">
        <v>2133389.7999999998</v>
      </c>
    </row>
    <row r="30" spans="1:7" x14ac:dyDescent="0.25">
      <c r="A30" s="2" t="s">
        <v>15</v>
      </c>
      <c r="B30" s="122">
        <v>4245149.0999999996</v>
      </c>
      <c r="C30" s="122">
        <v>4072350.41</v>
      </c>
      <c r="D30" s="122">
        <v>6071.39</v>
      </c>
      <c r="E30" s="122">
        <v>0</v>
      </c>
      <c r="F30" s="122">
        <v>0</v>
      </c>
      <c r="G30" s="122">
        <v>166727.29999999999</v>
      </c>
    </row>
    <row r="31" spans="1:7" x14ac:dyDescent="0.25">
      <c r="A31" s="2" t="s">
        <v>16</v>
      </c>
      <c r="B31" s="122">
        <v>359366.25</v>
      </c>
      <c r="C31" s="122">
        <v>46682.35</v>
      </c>
      <c r="D31" s="122">
        <v>945</v>
      </c>
      <c r="E31" s="122">
        <v>0</v>
      </c>
      <c r="F31" s="122">
        <v>0</v>
      </c>
      <c r="G31" s="122">
        <v>311738.90000000002</v>
      </c>
    </row>
    <row r="32" spans="1:7" x14ac:dyDescent="0.25">
      <c r="A32" s="31" t="s">
        <v>195</v>
      </c>
      <c r="B32" s="124">
        <v>167263127.43000001</v>
      </c>
      <c r="C32" s="124">
        <v>75375926.040000007</v>
      </c>
      <c r="D32" s="124">
        <v>35634993.380000003</v>
      </c>
      <c r="E32" s="124">
        <v>27185986.16</v>
      </c>
      <c r="F32" s="124">
        <v>24551329.109999999</v>
      </c>
      <c r="G32" s="124">
        <v>4514892.74</v>
      </c>
    </row>
    <row r="34" spans="1:3" x14ac:dyDescent="0.25">
      <c r="A34" s="192" t="str">
        <f>HYPERLINK("#'Vysvetlivky'!A2", "Vysvetlivky ku kategóriám veľkosti podniku")</f>
        <v>Vysvetlivky ku kategóriám veľkosti podniku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187" t="s">
        <v>208</v>
      </c>
      <c r="B2" s="187"/>
      <c r="C2" s="187"/>
      <c r="D2" s="187"/>
      <c r="E2" s="187"/>
      <c r="F2" s="187"/>
      <c r="G2" s="187"/>
    </row>
    <row r="3" spans="1:7" x14ac:dyDescent="0.25">
      <c r="A3" s="208" t="s">
        <v>186</v>
      </c>
      <c r="B3" s="208"/>
      <c r="C3" s="208"/>
      <c r="D3" s="208"/>
      <c r="E3" s="208"/>
      <c r="F3" s="208"/>
      <c r="G3" s="208"/>
    </row>
    <row r="5" spans="1:7" ht="25.15" customHeight="1" x14ac:dyDescent="0.25">
      <c r="A5" s="191" t="s">
        <v>2</v>
      </c>
      <c r="B5" s="191"/>
      <c r="C5" s="191"/>
      <c r="D5" s="191"/>
      <c r="E5" s="191"/>
      <c r="F5" s="191"/>
      <c r="G5" s="191"/>
    </row>
    <row r="7" spans="1:7" x14ac:dyDescent="0.25">
      <c r="A7" s="199" t="s">
        <v>4</v>
      </c>
      <c r="B7" s="199" t="s">
        <v>187</v>
      </c>
      <c r="C7" s="201" t="s">
        <v>188</v>
      </c>
      <c r="D7" s="201"/>
      <c r="E7" s="201"/>
      <c r="F7" s="201"/>
      <c r="G7" s="201"/>
    </row>
    <row r="8" spans="1:7" x14ac:dyDescent="0.25">
      <c r="A8" s="199"/>
      <c r="B8" s="199"/>
      <c r="C8" s="1" t="s">
        <v>189</v>
      </c>
      <c r="D8" s="1" t="s">
        <v>190</v>
      </c>
      <c r="E8" s="1" t="s">
        <v>191</v>
      </c>
      <c r="F8" s="1" t="s">
        <v>192</v>
      </c>
      <c r="G8" s="1" t="s">
        <v>193</v>
      </c>
    </row>
    <row r="9" spans="1:7" x14ac:dyDescent="0.25">
      <c r="A9" s="209" t="s">
        <v>194</v>
      </c>
      <c r="B9" s="210"/>
      <c r="C9" s="210"/>
      <c r="D9" s="210"/>
      <c r="E9" s="210"/>
      <c r="F9" s="210"/>
      <c r="G9" s="210"/>
    </row>
    <row r="10" spans="1:7" x14ac:dyDescent="0.25">
      <c r="A10" s="2" t="s">
        <v>11</v>
      </c>
      <c r="B10" s="125">
        <v>1182</v>
      </c>
      <c r="C10" s="125">
        <v>894</v>
      </c>
      <c r="D10" s="125">
        <v>204</v>
      </c>
      <c r="E10" s="125">
        <v>28</v>
      </c>
      <c r="F10" s="125">
        <v>13</v>
      </c>
      <c r="G10" s="125">
        <v>43</v>
      </c>
    </row>
    <row r="11" spans="1:7" x14ac:dyDescent="0.25">
      <c r="A11" s="2" t="s">
        <v>12</v>
      </c>
      <c r="B11" s="125">
        <v>53457</v>
      </c>
      <c r="C11" s="125">
        <v>51357</v>
      </c>
      <c r="D11" s="125">
        <v>311</v>
      </c>
      <c r="E11" s="125">
        <v>7</v>
      </c>
      <c r="F11" s="125">
        <v>1</v>
      </c>
      <c r="G11" s="125">
        <v>1781</v>
      </c>
    </row>
    <row r="12" spans="1:7" x14ac:dyDescent="0.25">
      <c r="A12" s="2" t="s">
        <v>13</v>
      </c>
      <c r="B12" s="125">
        <v>3057</v>
      </c>
      <c r="C12" s="125">
        <v>2192</v>
      </c>
      <c r="D12" s="125">
        <v>660</v>
      </c>
      <c r="E12" s="125">
        <v>100</v>
      </c>
      <c r="F12" s="125">
        <v>26</v>
      </c>
      <c r="G12" s="125">
        <v>79</v>
      </c>
    </row>
    <row r="13" spans="1:7" x14ac:dyDescent="0.25">
      <c r="A13" s="2" t="s">
        <v>14</v>
      </c>
      <c r="B13" s="125">
        <v>7823</v>
      </c>
      <c r="C13" s="125">
        <v>5700</v>
      </c>
      <c r="D13" s="125">
        <v>1594</v>
      </c>
      <c r="E13" s="125">
        <v>262</v>
      </c>
      <c r="F13" s="125">
        <v>53</v>
      </c>
      <c r="G13" s="125">
        <v>214</v>
      </c>
    </row>
    <row r="14" spans="1:7" x14ac:dyDescent="0.25">
      <c r="A14" s="2" t="s">
        <v>15</v>
      </c>
      <c r="B14" s="125">
        <v>9462</v>
      </c>
      <c r="C14" s="125">
        <v>9130</v>
      </c>
      <c r="D14" s="125">
        <v>13</v>
      </c>
      <c r="E14" s="125">
        <v>0</v>
      </c>
      <c r="F14" s="125">
        <v>0</v>
      </c>
      <c r="G14" s="125">
        <v>319</v>
      </c>
    </row>
    <row r="15" spans="1:7" x14ac:dyDescent="0.25">
      <c r="A15" s="2" t="s">
        <v>16</v>
      </c>
      <c r="B15" s="125">
        <v>983</v>
      </c>
      <c r="C15" s="125">
        <v>118</v>
      </c>
      <c r="D15" s="125">
        <v>3</v>
      </c>
      <c r="E15" s="125">
        <v>0</v>
      </c>
      <c r="F15" s="125">
        <v>0</v>
      </c>
      <c r="G15" s="125">
        <v>862</v>
      </c>
    </row>
    <row r="16" spans="1:7" x14ac:dyDescent="0.25">
      <c r="A16" s="31" t="s">
        <v>195</v>
      </c>
      <c r="B16" s="127">
        <v>75968</v>
      </c>
      <c r="C16" s="127">
        <v>69393</v>
      </c>
      <c r="D16" s="127">
        <v>2786</v>
      </c>
      <c r="E16" s="127">
        <v>397</v>
      </c>
      <c r="F16" s="127">
        <v>93</v>
      </c>
      <c r="G16" s="127">
        <v>3299</v>
      </c>
    </row>
    <row r="17" spans="1:7" x14ac:dyDescent="0.25">
      <c r="A17" s="209" t="s">
        <v>196</v>
      </c>
      <c r="B17" s="210"/>
      <c r="C17" s="210"/>
      <c r="D17" s="210"/>
      <c r="E17" s="210"/>
      <c r="F17" s="210"/>
      <c r="G17" s="210"/>
    </row>
    <row r="18" spans="1:7" x14ac:dyDescent="0.25">
      <c r="A18" s="2" t="s">
        <v>11</v>
      </c>
      <c r="B18" s="125">
        <v>7857</v>
      </c>
      <c r="C18" s="125">
        <v>2227</v>
      </c>
      <c r="D18" s="125">
        <v>1678</v>
      </c>
      <c r="E18" s="125">
        <v>1347</v>
      </c>
      <c r="F18" s="125">
        <v>2305</v>
      </c>
      <c r="G18" s="125">
        <v>300</v>
      </c>
    </row>
    <row r="19" spans="1:7" x14ac:dyDescent="0.25">
      <c r="A19" s="2" t="s">
        <v>12</v>
      </c>
      <c r="B19" s="125">
        <v>53444</v>
      </c>
      <c r="C19" s="125">
        <v>51338</v>
      </c>
      <c r="D19" s="125">
        <v>317</v>
      </c>
      <c r="E19" s="125">
        <v>7</v>
      </c>
      <c r="F19" s="125">
        <v>1</v>
      </c>
      <c r="G19" s="125">
        <v>1781</v>
      </c>
    </row>
    <row r="20" spans="1:7" x14ac:dyDescent="0.25">
      <c r="A20" s="2" t="s">
        <v>13</v>
      </c>
      <c r="B20" s="125">
        <v>21761</v>
      </c>
      <c r="C20" s="125">
        <v>5522</v>
      </c>
      <c r="D20" s="125">
        <v>5989</v>
      </c>
      <c r="E20" s="125">
        <v>4509</v>
      </c>
      <c r="F20" s="125">
        <v>5370</v>
      </c>
      <c r="G20" s="125">
        <v>371</v>
      </c>
    </row>
    <row r="21" spans="1:7" x14ac:dyDescent="0.25">
      <c r="A21" s="2" t="s">
        <v>14</v>
      </c>
      <c r="B21" s="125">
        <v>64300</v>
      </c>
      <c r="C21" s="125">
        <v>14686</v>
      </c>
      <c r="D21" s="125">
        <v>18506</v>
      </c>
      <c r="E21" s="125">
        <v>15921</v>
      </c>
      <c r="F21" s="125">
        <v>13331</v>
      </c>
      <c r="G21" s="125">
        <v>1856</v>
      </c>
    </row>
    <row r="22" spans="1:7" x14ac:dyDescent="0.25">
      <c r="A22" s="2" t="s">
        <v>15</v>
      </c>
      <c r="B22" s="125">
        <v>9457</v>
      </c>
      <c r="C22" s="125">
        <v>9126</v>
      </c>
      <c r="D22" s="125">
        <v>12</v>
      </c>
      <c r="E22" s="125">
        <v>0</v>
      </c>
      <c r="F22" s="125">
        <v>0</v>
      </c>
      <c r="G22" s="125">
        <v>319</v>
      </c>
    </row>
    <row r="23" spans="1:7" x14ac:dyDescent="0.25">
      <c r="A23" s="2" t="s">
        <v>16</v>
      </c>
      <c r="B23" s="125">
        <v>983</v>
      </c>
      <c r="C23" s="125">
        <v>118</v>
      </c>
      <c r="D23" s="125">
        <v>3</v>
      </c>
      <c r="E23" s="125">
        <v>0</v>
      </c>
      <c r="F23" s="125">
        <v>0</v>
      </c>
      <c r="G23" s="125">
        <v>862</v>
      </c>
    </row>
    <row r="24" spans="1:7" x14ac:dyDescent="0.25">
      <c r="A24" s="31" t="s">
        <v>195</v>
      </c>
      <c r="B24" s="127">
        <v>157804</v>
      </c>
      <c r="C24" s="127">
        <v>83017</v>
      </c>
      <c r="D24" s="127">
        <v>26505</v>
      </c>
      <c r="E24" s="127">
        <v>21784</v>
      </c>
      <c r="F24" s="127">
        <v>21007</v>
      </c>
      <c r="G24" s="127">
        <v>5491</v>
      </c>
    </row>
    <row r="25" spans="1:7" x14ac:dyDescent="0.25">
      <c r="A25" s="209" t="s">
        <v>197</v>
      </c>
      <c r="B25" s="210"/>
      <c r="C25" s="210"/>
      <c r="D25" s="210"/>
      <c r="E25" s="210"/>
      <c r="F25" s="210"/>
      <c r="G25" s="210"/>
    </row>
    <row r="26" spans="1:7" x14ac:dyDescent="0.25">
      <c r="A26" s="2" t="s">
        <v>11</v>
      </c>
      <c r="B26" s="126">
        <v>6650124.9900000002</v>
      </c>
      <c r="C26" s="126">
        <v>1581283.56</v>
      </c>
      <c r="D26" s="126">
        <v>1404949.19</v>
      </c>
      <c r="E26" s="126">
        <v>1200902.8500000001</v>
      </c>
      <c r="F26" s="126">
        <v>2360470.25</v>
      </c>
      <c r="G26" s="126">
        <v>102519.14</v>
      </c>
    </row>
    <row r="27" spans="1:7" x14ac:dyDescent="0.25">
      <c r="A27" s="2" t="s">
        <v>12</v>
      </c>
      <c r="B27" s="126">
        <v>43225646.25</v>
      </c>
      <c r="C27" s="126">
        <v>41548346.100000001</v>
      </c>
      <c r="D27" s="126">
        <v>239788.16</v>
      </c>
      <c r="E27" s="126">
        <v>5910</v>
      </c>
      <c r="F27" s="126">
        <v>600</v>
      </c>
      <c r="G27" s="126">
        <v>1431001.99</v>
      </c>
    </row>
    <row r="28" spans="1:7" x14ac:dyDescent="0.25">
      <c r="A28" s="2" t="s">
        <v>13</v>
      </c>
      <c r="B28" s="126">
        <v>12859436.83</v>
      </c>
      <c r="C28" s="126">
        <v>3891443.59</v>
      </c>
      <c r="D28" s="126">
        <v>4752843.25</v>
      </c>
      <c r="E28" s="126">
        <v>2652923.38</v>
      </c>
      <c r="F28" s="126">
        <v>1355748.17</v>
      </c>
      <c r="G28" s="126">
        <v>206478.44</v>
      </c>
    </row>
    <row r="29" spans="1:7" x14ac:dyDescent="0.25">
      <c r="A29" s="2" t="s">
        <v>14</v>
      </c>
      <c r="B29" s="126">
        <v>38180030.460000001</v>
      </c>
      <c r="C29" s="126">
        <v>9623903.3699999992</v>
      </c>
      <c r="D29" s="126">
        <v>11628921.390000001</v>
      </c>
      <c r="E29" s="126">
        <v>9344935.3399999999</v>
      </c>
      <c r="F29" s="126">
        <v>6528462.6500000004</v>
      </c>
      <c r="G29" s="126">
        <v>1053807.71</v>
      </c>
    </row>
    <row r="30" spans="1:7" x14ac:dyDescent="0.25">
      <c r="A30" s="2" t="s">
        <v>15</v>
      </c>
      <c r="B30" s="126">
        <v>3341629.61</v>
      </c>
      <c r="C30" s="126">
        <v>3225479.96</v>
      </c>
      <c r="D30" s="126">
        <v>4176.7</v>
      </c>
      <c r="E30" s="126">
        <v>0</v>
      </c>
      <c r="F30" s="126">
        <v>0</v>
      </c>
      <c r="G30" s="126">
        <v>111972.95</v>
      </c>
    </row>
    <row r="31" spans="1:7" x14ac:dyDescent="0.25">
      <c r="A31" s="2" t="s">
        <v>16</v>
      </c>
      <c r="B31" s="126">
        <v>346591.94</v>
      </c>
      <c r="C31" s="126">
        <v>41823.35</v>
      </c>
      <c r="D31" s="126">
        <v>1080</v>
      </c>
      <c r="E31" s="126">
        <v>0</v>
      </c>
      <c r="F31" s="126">
        <v>0</v>
      </c>
      <c r="G31" s="126">
        <v>303688.59000000003</v>
      </c>
    </row>
    <row r="32" spans="1:7" x14ac:dyDescent="0.25">
      <c r="A32" s="31" t="s">
        <v>195</v>
      </c>
      <c r="B32" s="128">
        <v>104604916.39</v>
      </c>
      <c r="C32" s="128">
        <v>59912279.93</v>
      </c>
      <c r="D32" s="128">
        <v>18031758.690000001</v>
      </c>
      <c r="E32" s="128">
        <v>13204671.57</v>
      </c>
      <c r="F32" s="128">
        <v>10245281.07</v>
      </c>
      <c r="G32" s="128">
        <v>3210925.13</v>
      </c>
    </row>
    <row r="34" spans="1:3" x14ac:dyDescent="0.25">
      <c r="A34" s="192" t="str">
        <f>HYPERLINK("#'Vysvetlivky'!A2", "Vysvetlivky ku kategóriám veľkosti podniku")</f>
        <v>Vysvetlivky ku kategóriám veľkosti podniku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187" t="s">
        <v>185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</row>
    <row r="3" spans="1:24" x14ac:dyDescent="0.25">
      <c r="A3" s="208" t="s">
        <v>210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</row>
    <row r="5" spans="1:24" x14ac:dyDescent="0.25">
      <c r="A5" s="191" t="s">
        <v>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7" spans="1:24" x14ac:dyDescent="0.25">
      <c r="A7" s="199" t="s">
        <v>4</v>
      </c>
      <c r="B7" s="199" t="s">
        <v>187</v>
      </c>
      <c r="C7" s="201" t="s">
        <v>211</v>
      </c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</row>
    <row r="8" spans="1:24" x14ac:dyDescent="0.25">
      <c r="A8" s="199"/>
      <c r="B8" s="199"/>
      <c r="C8" s="1" t="s">
        <v>212</v>
      </c>
      <c r="D8" s="1" t="s">
        <v>213</v>
      </c>
      <c r="E8" s="1" t="s">
        <v>214</v>
      </c>
      <c r="F8" s="1" t="s">
        <v>215</v>
      </c>
      <c r="G8" s="1" t="s">
        <v>216</v>
      </c>
      <c r="H8" s="1" t="s">
        <v>217</v>
      </c>
      <c r="I8" s="1" t="s">
        <v>218</v>
      </c>
      <c r="J8" s="1" t="s">
        <v>219</v>
      </c>
      <c r="K8" s="1" t="s">
        <v>220</v>
      </c>
      <c r="L8" s="1" t="s">
        <v>221</v>
      </c>
      <c r="M8" s="1" t="s">
        <v>222</v>
      </c>
      <c r="N8" s="1" t="s">
        <v>223</v>
      </c>
      <c r="O8" s="1" t="s">
        <v>224</v>
      </c>
      <c r="P8" s="1" t="s">
        <v>225</v>
      </c>
      <c r="Q8" s="1" t="s">
        <v>226</v>
      </c>
      <c r="R8" s="1" t="s">
        <v>227</v>
      </c>
      <c r="S8" s="1" t="s">
        <v>228</v>
      </c>
      <c r="T8" s="1" t="s">
        <v>229</v>
      </c>
      <c r="U8" s="1" t="s">
        <v>230</v>
      </c>
      <c r="V8" s="1" t="s">
        <v>231</v>
      </c>
      <c r="W8" s="1" t="s">
        <v>232</v>
      </c>
      <c r="X8" s="1" t="s">
        <v>233</v>
      </c>
    </row>
    <row r="9" spans="1:24" x14ac:dyDescent="0.25">
      <c r="A9" s="209" t="s">
        <v>194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</row>
    <row r="10" spans="1:24" x14ac:dyDescent="0.25">
      <c r="A10" s="2" t="s">
        <v>11</v>
      </c>
      <c r="B10" s="129">
        <v>13692</v>
      </c>
      <c r="C10" s="129">
        <v>74</v>
      </c>
      <c r="D10" s="129">
        <v>2</v>
      </c>
      <c r="E10" s="129">
        <v>663</v>
      </c>
      <c r="F10" s="129">
        <v>7</v>
      </c>
      <c r="G10" s="129">
        <v>22</v>
      </c>
      <c r="H10" s="129">
        <v>415</v>
      </c>
      <c r="I10" s="129">
        <v>4907</v>
      </c>
      <c r="J10" s="129">
        <v>386</v>
      </c>
      <c r="K10" s="129">
        <v>3335</v>
      </c>
      <c r="L10" s="129">
        <v>125</v>
      </c>
      <c r="M10" s="129">
        <v>65</v>
      </c>
      <c r="N10" s="129">
        <v>221</v>
      </c>
      <c r="O10" s="129">
        <v>829</v>
      </c>
      <c r="P10" s="129">
        <v>588</v>
      </c>
      <c r="Q10" s="129">
        <v>6</v>
      </c>
      <c r="R10" s="129">
        <v>371</v>
      </c>
      <c r="S10" s="129">
        <v>212</v>
      </c>
      <c r="T10" s="129">
        <v>477</v>
      </c>
      <c r="U10" s="129">
        <v>972</v>
      </c>
      <c r="V10" s="129">
        <v>0</v>
      </c>
      <c r="W10" s="129">
        <v>0</v>
      </c>
      <c r="X10" s="129">
        <v>15</v>
      </c>
    </row>
    <row r="11" spans="1:24" x14ac:dyDescent="0.25">
      <c r="A11" s="2" t="s">
        <v>12</v>
      </c>
      <c r="B11" s="129">
        <v>39588</v>
      </c>
      <c r="C11" s="129">
        <v>648</v>
      </c>
      <c r="D11" s="129">
        <v>1</v>
      </c>
      <c r="E11" s="129">
        <v>4269</v>
      </c>
      <c r="F11" s="129">
        <v>4</v>
      </c>
      <c r="G11" s="129">
        <v>22</v>
      </c>
      <c r="H11" s="129">
        <v>5773</v>
      </c>
      <c r="I11" s="129">
        <v>9342</v>
      </c>
      <c r="J11" s="129">
        <v>1601</v>
      </c>
      <c r="K11" s="129">
        <v>3717</v>
      </c>
      <c r="L11" s="129">
        <v>857</v>
      </c>
      <c r="M11" s="129">
        <v>579</v>
      </c>
      <c r="N11" s="129">
        <v>214</v>
      </c>
      <c r="O11" s="129">
        <v>3876</v>
      </c>
      <c r="P11" s="129">
        <v>1493</v>
      </c>
      <c r="Q11" s="129">
        <v>24</v>
      </c>
      <c r="R11" s="129">
        <v>1024</v>
      </c>
      <c r="S11" s="129">
        <v>460</v>
      </c>
      <c r="T11" s="129">
        <v>957</v>
      </c>
      <c r="U11" s="129">
        <v>4657</v>
      </c>
      <c r="V11" s="129">
        <v>2</v>
      </c>
      <c r="W11" s="129">
        <v>1</v>
      </c>
      <c r="X11" s="129">
        <v>67</v>
      </c>
    </row>
    <row r="12" spans="1:24" x14ac:dyDescent="0.25">
      <c r="A12" s="2" t="s">
        <v>13</v>
      </c>
      <c r="B12" s="129">
        <v>2647</v>
      </c>
      <c r="C12" s="129">
        <v>42</v>
      </c>
      <c r="D12" s="129">
        <v>3</v>
      </c>
      <c r="E12" s="129">
        <v>329</v>
      </c>
      <c r="F12" s="129">
        <v>3</v>
      </c>
      <c r="G12" s="129">
        <v>6</v>
      </c>
      <c r="H12" s="129">
        <v>245</v>
      </c>
      <c r="I12" s="129">
        <v>642</v>
      </c>
      <c r="J12" s="129">
        <v>146</v>
      </c>
      <c r="K12" s="129">
        <v>219</v>
      </c>
      <c r="L12" s="129">
        <v>61</v>
      </c>
      <c r="M12" s="129">
        <v>17</v>
      </c>
      <c r="N12" s="129">
        <v>68</v>
      </c>
      <c r="O12" s="129">
        <v>296</v>
      </c>
      <c r="P12" s="129">
        <v>185</v>
      </c>
      <c r="Q12" s="129">
        <v>3</v>
      </c>
      <c r="R12" s="129">
        <v>32</v>
      </c>
      <c r="S12" s="129">
        <v>247</v>
      </c>
      <c r="T12" s="129">
        <v>50</v>
      </c>
      <c r="U12" s="129">
        <v>52</v>
      </c>
      <c r="V12" s="129">
        <v>0</v>
      </c>
      <c r="W12" s="129">
        <v>0</v>
      </c>
      <c r="X12" s="129">
        <v>1</v>
      </c>
    </row>
    <row r="13" spans="1:24" x14ac:dyDescent="0.25">
      <c r="A13" s="2" t="s">
        <v>14</v>
      </c>
      <c r="B13" s="129">
        <v>12588</v>
      </c>
      <c r="C13" s="129">
        <v>191</v>
      </c>
      <c r="D13" s="129">
        <v>18</v>
      </c>
      <c r="E13" s="129">
        <v>1737</v>
      </c>
      <c r="F13" s="129">
        <v>2</v>
      </c>
      <c r="G13" s="129">
        <v>60</v>
      </c>
      <c r="H13" s="129">
        <v>1108</v>
      </c>
      <c r="I13" s="129">
        <v>3249</v>
      </c>
      <c r="J13" s="129">
        <v>774</v>
      </c>
      <c r="K13" s="129">
        <v>1113</v>
      </c>
      <c r="L13" s="129">
        <v>401</v>
      </c>
      <c r="M13" s="129">
        <v>51</v>
      </c>
      <c r="N13" s="129">
        <v>239</v>
      </c>
      <c r="O13" s="129">
        <v>1294</v>
      </c>
      <c r="P13" s="129">
        <v>646</v>
      </c>
      <c r="Q13" s="129">
        <v>5</v>
      </c>
      <c r="R13" s="129">
        <v>136</v>
      </c>
      <c r="S13" s="129">
        <v>1138</v>
      </c>
      <c r="T13" s="129">
        <v>153</v>
      </c>
      <c r="U13" s="129">
        <v>261</v>
      </c>
      <c r="V13" s="129">
        <v>0</v>
      </c>
      <c r="W13" s="129">
        <v>0</v>
      </c>
      <c r="X13" s="129">
        <v>12</v>
      </c>
    </row>
    <row r="14" spans="1:24" x14ac:dyDescent="0.25">
      <c r="A14" s="2" t="s">
        <v>15</v>
      </c>
      <c r="B14" s="129">
        <v>10580</v>
      </c>
      <c r="C14" s="129">
        <v>132</v>
      </c>
      <c r="D14" s="129">
        <v>1</v>
      </c>
      <c r="E14" s="129">
        <v>716</v>
      </c>
      <c r="F14" s="129">
        <v>0</v>
      </c>
      <c r="G14" s="129">
        <v>6</v>
      </c>
      <c r="H14" s="129">
        <v>1560</v>
      </c>
      <c r="I14" s="129">
        <v>1393</v>
      </c>
      <c r="J14" s="129">
        <v>584</v>
      </c>
      <c r="K14" s="129">
        <v>302</v>
      </c>
      <c r="L14" s="129">
        <v>189</v>
      </c>
      <c r="M14" s="129">
        <v>89</v>
      </c>
      <c r="N14" s="129">
        <v>45</v>
      </c>
      <c r="O14" s="129">
        <v>758</v>
      </c>
      <c r="P14" s="129">
        <v>371</v>
      </c>
      <c r="Q14" s="129">
        <v>1</v>
      </c>
      <c r="R14" s="129">
        <v>247</v>
      </c>
      <c r="S14" s="129">
        <v>48</v>
      </c>
      <c r="T14" s="129">
        <v>465</v>
      </c>
      <c r="U14" s="129">
        <v>3639</v>
      </c>
      <c r="V14" s="129">
        <v>0</v>
      </c>
      <c r="W14" s="129">
        <v>0</v>
      </c>
      <c r="X14" s="129">
        <v>34</v>
      </c>
    </row>
    <row r="15" spans="1:24" x14ac:dyDescent="0.25">
      <c r="A15" s="2" t="s">
        <v>16</v>
      </c>
      <c r="B15" s="129">
        <v>967</v>
      </c>
      <c r="C15" s="129">
        <v>3</v>
      </c>
      <c r="D15" s="129">
        <v>0</v>
      </c>
      <c r="E15" s="129">
        <v>30</v>
      </c>
      <c r="F15" s="129">
        <v>0</v>
      </c>
      <c r="G15" s="129">
        <v>1</v>
      </c>
      <c r="H15" s="129">
        <v>28</v>
      </c>
      <c r="I15" s="129">
        <v>85</v>
      </c>
      <c r="J15" s="129">
        <v>18</v>
      </c>
      <c r="K15" s="129">
        <v>33</v>
      </c>
      <c r="L15" s="129">
        <v>22</v>
      </c>
      <c r="M15" s="129">
        <v>2</v>
      </c>
      <c r="N15" s="129">
        <v>18</v>
      </c>
      <c r="O15" s="129">
        <v>59</v>
      </c>
      <c r="P15" s="129">
        <v>63</v>
      </c>
      <c r="Q15" s="129">
        <v>0</v>
      </c>
      <c r="R15" s="129">
        <v>16</v>
      </c>
      <c r="S15" s="129">
        <v>2</v>
      </c>
      <c r="T15" s="129">
        <v>16</v>
      </c>
      <c r="U15" s="129">
        <v>30</v>
      </c>
      <c r="V15" s="129">
        <v>0</v>
      </c>
      <c r="W15" s="129">
        <v>0</v>
      </c>
      <c r="X15" s="129">
        <v>541</v>
      </c>
    </row>
    <row r="16" spans="1:24" x14ac:dyDescent="0.25">
      <c r="A16" s="31" t="s">
        <v>195</v>
      </c>
      <c r="B16" s="131">
        <v>80062</v>
      </c>
      <c r="C16" s="131">
        <v>1090</v>
      </c>
      <c r="D16" s="131">
        <v>25</v>
      </c>
      <c r="E16" s="131">
        <v>7744</v>
      </c>
      <c r="F16" s="131">
        <v>16</v>
      </c>
      <c r="G16" s="131">
        <v>117</v>
      </c>
      <c r="H16" s="131">
        <v>9129</v>
      </c>
      <c r="I16" s="131">
        <v>19618</v>
      </c>
      <c r="J16" s="131">
        <v>3509</v>
      </c>
      <c r="K16" s="131">
        <v>8719</v>
      </c>
      <c r="L16" s="131">
        <v>1655</v>
      </c>
      <c r="M16" s="131">
        <v>803</v>
      </c>
      <c r="N16" s="131">
        <v>805</v>
      </c>
      <c r="O16" s="131">
        <v>7112</v>
      </c>
      <c r="P16" s="131">
        <v>3346</v>
      </c>
      <c r="Q16" s="131">
        <v>39</v>
      </c>
      <c r="R16" s="131">
        <v>1826</v>
      </c>
      <c r="S16" s="131">
        <v>2107</v>
      </c>
      <c r="T16" s="131">
        <v>2118</v>
      </c>
      <c r="U16" s="131">
        <v>9611</v>
      </c>
      <c r="V16" s="131">
        <v>2</v>
      </c>
      <c r="W16" s="131">
        <v>1</v>
      </c>
      <c r="X16" s="131">
        <v>670</v>
      </c>
    </row>
    <row r="17" spans="1:24" x14ac:dyDescent="0.25">
      <c r="A17" s="209" t="s">
        <v>196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</row>
    <row r="18" spans="1:24" x14ac:dyDescent="0.25">
      <c r="A18" s="2" t="s">
        <v>11</v>
      </c>
      <c r="B18" s="129">
        <v>65582</v>
      </c>
      <c r="C18" s="129">
        <v>230</v>
      </c>
      <c r="D18" s="129">
        <v>33</v>
      </c>
      <c r="E18" s="129">
        <v>2239</v>
      </c>
      <c r="F18" s="129">
        <v>47</v>
      </c>
      <c r="G18" s="129">
        <v>77</v>
      </c>
      <c r="H18" s="129">
        <v>1223</v>
      </c>
      <c r="I18" s="129">
        <v>26131</v>
      </c>
      <c r="J18" s="129">
        <v>2397</v>
      </c>
      <c r="K18" s="129">
        <v>17021</v>
      </c>
      <c r="L18" s="129">
        <v>498</v>
      </c>
      <c r="M18" s="129">
        <v>259</v>
      </c>
      <c r="N18" s="129">
        <v>1063</v>
      </c>
      <c r="O18" s="129">
        <v>2931</v>
      </c>
      <c r="P18" s="129">
        <v>2561</v>
      </c>
      <c r="Q18" s="129">
        <v>17</v>
      </c>
      <c r="R18" s="129">
        <v>1595</v>
      </c>
      <c r="S18" s="129">
        <v>718</v>
      </c>
      <c r="T18" s="129">
        <v>3994</v>
      </c>
      <c r="U18" s="129">
        <v>2503</v>
      </c>
      <c r="V18" s="129">
        <v>0</v>
      </c>
      <c r="W18" s="129">
        <v>0</v>
      </c>
      <c r="X18" s="129">
        <v>45</v>
      </c>
    </row>
    <row r="19" spans="1:24" x14ac:dyDescent="0.25">
      <c r="A19" s="2" t="s">
        <v>12</v>
      </c>
      <c r="B19" s="129">
        <v>39576</v>
      </c>
      <c r="C19" s="129">
        <v>648</v>
      </c>
      <c r="D19" s="129">
        <v>1</v>
      </c>
      <c r="E19" s="129">
        <v>4284</v>
      </c>
      <c r="F19" s="129">
        <v>4</v>
      </c>
      <c r="G19" s="129">
        <v>22</v>
      </c>
      <c r="H19" s="129">
        <v>5767</v>
      </c>
      <c r="I19" s="129">
        <v>9335</v>
      </c>
      <c r="J19" s="129">
        <v>1599</v>
      </c>
      <c r="K19" s="129">
        <v>3713</v>
      </c>
      <c r="L19" s="129">
        <v>857</v>
      </c>
      <c r="M19" s="129">
        <v>578</v>
      </c>
      <c r="N19" s="129">
        <v>214</v>
      </c>
      <c r="O19" s="129">
        <v>3873</v>
      </c>
      <c r="P19" s="129">
        <v>1492</v>
      </c>
      <c r="Q19" s="129">
        <v>24</v>
      </c>
      <c r="R19" s="129">
        <v>1024</v>
      </c>
      <c r="S19" s="129">
        <v>459</v>
      </c>
      <c r="T19" s="129">
        <v>955</v>
      </c>
      <c r="U19" s="129">
        <v>4657</v>
      </c>
      <c r="V19" s="129">
        <v>2</v>
      </c>
      <c r="W19" s="129">
        <v>1</v>
      </c>
      <c r="X19" s="129">
        <v>67</v>
      </c>
    </row>
    <row r="20" spans="1:24" x14ac:dyDescent="0.25">
      <c r="A20" s="2" t="s">
        <v>13</v>
      </c>
      <c r="B20" s="129">
        <v>68192</v>
      </c>
      <c r="C20" s="129">
        <v>278</v>
      </c>
      <c r="D20" s="129">
        <v>76</v>
      </c>
      <c r="E20" s="129">
        <v>41412</v>
      </c>
      <c r="F20" s="129">
        <v>221</v>
      </c>
      <c r="G20" s="129">
        <v>256</v>
      </c>
      <c r="H20" s="129">
        <v>1059</v>
      </c>
      <c r="I20" s="129">
        <v>3361</v>
      </c>
      <c r="J20" s="129">
        <v>10174</v>
      </c>
      <c r="K20" s="129">
        <v>1049</v>
      </c>
      <c r="L20" s="129">
        <v>386</v>
      </c>
      <c r="M20" s="129">
        <v>1720</v>
      </c>
      <c r="N20" s="129">
        <v>885</v>
      </c>
      <c r="O20" s="129">
        <v>2142</v>
      </c>
      <c r="P20" s="129">
        <v>3568</v>
      </c>
      <c r="Q20" s="129">
        <v>8</v>
      </c>
      <c r="R20" s="129">
        <v>83</v>
      </c>
      <c r="S20" s="129">
        <v>1169</v>
      </c>
      <c r="T20" s="129">
        <v>174</v>
      </c>
      <c r="U20" s="129">
        <v>170</v>
      </c>
      <c r="V20" s="129">
        <v>0</v>
      </c>
      <c r="W20" s="129">
        <v>0</v>
      </c>
      <c r="X20" s="129">
        <v>1</v>
      </c>
    </row>
    <row r="21" spans="1:24" x14ac:dyDescent="0.25">
      <c r="A21" s="2" t="s">
        <v>14</v>
      </c>
      <c r="B21" s="129">
        <v>186112</v>
      </c>
      <c r="C21" s="129">
        <v>2185</v>
      </c>
      <c r="D21" s="129">
        <v>397</v>
      </c>
      <c r="E21" s="129">
        <v>90803</v>
      </c>
      <c r="F21" s="129">
        <v>41</v>
      </c>
      <c r="G21" s="129">
        <v>688</v>
      </c>
      <c r="H21" s="129">
        <v>9620</v>
      </c>
      <c r="I21" s="129">
        <v>31453</v>
      </c>
      <c r="J21" s="129">
        <v>14388</v>
      </c>
      <c r="K21" s="129">
        <v>6348</v>
      </c>
      <c r="L21" s="129">
        <v>3302</v>
      </c>
      <c r="M21" s="129">
        <v>412</v>
      </c>
      <c r="N21" s="129">
        <v>1474</v>
      </c>
      <c r="O21" s="129">
        <v>6834</v>
      </c>
      <c r="P21" s="129">
        <v>7112</v>
      </c>
      <c r="Q21" s="129">
        <v>12</v>
      </c>
      <c r="R21" s="129">
        <v>491</v>
      </c>
      <c r="S21" s="129">
        <v>8399</v>
      </c>
      <c r="T21" s="129">
        <v>1140</v>
      </c>
      <c r="U21" s="129">
        <v>984</v>
      </c>
      <c r="V21" s="129">
        <v>0</v>
      </c>
      <c r="W21" s="129">
        <v>0</v>
      </c>
      <c r="X21" s="129">
        <v>29</v>
      </c>
    </row>
    <row r="22" spans="1:24" x14ac:dyDescent="0.25">
      <c r="A22" s="2" t="s">
        <v>15</v>
      </c>
      <c r="B22" s="129">
        <v>10573</v>
      </c>
      <c r="C22" s="129">
        <v>132</v>
      </c>
      <c r="D22" s="129">
        <v>1</v>
      </c>
      <c r="E22" s="129">
        <v>716</v>
      </c>
      <c r="F22" s="129">
        <v>0</v>
      </c>
      <c r="G22" s="129">
        <v>6</v>
      </c>
      <c r="H22" s="129">
        <v>1560</v>
      </c>
      <c r="I22" s="129">
        <v>1391</v>
      </c>
      <c r="J22" s="129">
        <v>583</v>
      </c>
      <c r="K22" s="129">
        <v>302</v>
      </c>
      <c r="L22" s="129">
        <v>189</v>
      </c>
      <c r="M22" s="129">
        <v>89</v>
      </c>
      <c r="N22" s="129">
        <v>45</v>
      </c>
      <c r="O22" s="129">
        <v>758</v>
      </c>
      <c r="P22" s="129">
        <v>370</v>
      </c>
      <c r="Q22" s="129">
        <v>1</v>
      </c>
      <c r="R22" s="129">
        <v>247</v>
      </c>
      <c r="S22" s="129">
        <v>47</v>
      </c>
      <c r="T22" s="129">
        <v>465</v>
      </c>
      <c r="U22" s="129">
        <v>3637</v>
      </c>
      <c r="V22" s="129">
        <v>0</v>
      </c>
      <c r="W22" s="129">
        <v>0</v>
      </c>
      <c r="X22" s="129">
        <v>34</v>
      </c>
    </row>
    <row r="23" spans="1:24" x14ac:dyDescent="0.25">
      <c r="A23" s="2" t="s">
        <v>16</v>
      </c>
      <c r="B23" s="129">
        <v>966</v>
      </c>
      <c r="C23" s="129">
        <v>3</v>
      </c>
      <c r="D23" s="129">
        <v>0</v>
      </c>
      <c r="E23" s="129">
        <v>30</v>
      </c>
      <c r="F23" s="129">
        <v>0</v>
      </c>
      <c r="G23" s="129">
        <v>1</v>
      </c>
      <c r="H23" s="129">
        <v>28</v>
      </c>
      <c r="I23" s="129">
        <v>85</v>
      </c>
      <c r="J23" s="129">
        <v>18</v>
      </c>
      <c r="K23" s="129">
        <v>33</v>
      </c>
      <c r="L23" s="129">
        <v>22</v>
      </c>
      <c r="M23" s="129">
        <v>2</v>
      </c>
      <c r="N23" s="129">
        <v>18</v>
      </c>
      <c r="O23" s="129">
        <v>59</v>
      </c>
      <c r="P23" s="129">
        <v>63</v>
      </c>
      <c r="Q23" s="129">
        <v>0</v>
      </c>
      <c r="R23" s="129">
        <v>16</v>
      </c>
      <c r="S23" s="129">
        <v>2</v>
      </c>
      <c r="T23" s="129">
        <v>16</v>
      </c>
      <c r="U23" s="129">
        <v>30</v>
      </c>
      <c r="V23" s="129">
        <v>0</v>
      </c>
      <c r="W23" s="129">
        <v>0</v>
      </c>
      <c r="X23" s="129">
        <v>540</v>
      </c>
    </row>
    <row r="24" spans="1:24" x14ac:dyDescent="0.25">
      <c r="A24" s="31" t="s">
        <v>195</v>
      </c>
      <c r="B24" s="131">
        <v>371001</v>
      </c>
      <c r="C24" s="131">
        <v>3476</v>
      </c>
      <c r="D24" s="131">
        <v>508</v>
      </c>
      <c r="E24" s="131">
        <v>139484</v>
      </c>
      <c r="F24" s="131">
        <v>313</v>
      </c>
      <c r="G24" s="131">
        <v>1050</v>
      </c>
      <c r="H24" s="131">
        <v>19257</v>
      </c>
      <c r="I24" s="131">
        <v>71756</v>
      </c>
      <c r="J24" s="131">
        <v>29159</v>
      </c>
      <c r="K24" s="131">
        <v>28466</v>
      </c>
      <c r="L24" s="131">
        <v>5254</v>
      </c>
      <c r="M24" s="131">
        <v>3060</v>
      </c>
      <c r="N24" s="131">
        <v>3699</v>
      </c>
      <c r="O24" s="131">
        <v>16597</v>
      </c>
      <c r="P24" s="131">
        <v>15166</v>
      </c>
      <c r="Q24" s="131">
        <v>62</v>
      </c>
      <c r="R24" s="131">
        <v>3456</v>
      </c>
      <c r="S24" s="131">
        <v>10794</v>
      </c>
      <c r="T24" s="131">
        <v>6744</v>
      </c>
      <c r="U24" s="131">
        <v>11981</v>
      </c>
      <c r="V24" s="131">
        <v>2</v>
      </c>
      <c r="W24" s="131">
        <v>1</v>
      </c>
      <c r="X24" s="131">
        <v>716</v>
      </c>
    </row>
    <row r="25" spans="1:24" x14ac:dyDescent="0.25">
      <c r="A25" s="209" t="s">
        <v>197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</row>
    <row r="26" spans="1:24" x14ac:dyDescent="0.25">
      <c r="A26" s="2" t="s">
        <v>11</v>
      </c>
      <c r="B26" s="130">
        <v>18718750.239999998</v>
      </c>
      <c r="C26" s="130">
        <v>58515.07</v>
      </c>
      <c r="D26" s="130">
        <v>7309.08</v>
      </c>
      <c r="E26" s="130">
        <v>599831.99</v>
      </c>
      <c r="F26" s="130">
        <v>18939.47</v>
      </c>
      <c r="G26" s="130">
        <v>17465.84</v>
      </c>
      <c r="H26" s="130">
        <v>320009.67</v>
      </c>
      <c r="I26" s="130">
        <v>7452465.8300000001</v>
      </c>
      <c r="J26" s="130">
        <v>511013.72</v>
      </c>
      <c r="K26" s="130">
        <v>4630600.04</v>
      </c>
      <c r="L26" s="130">
        <v>152030.32</v>
      </c>
      <c r="M26" s="130">
        <v>88161.81</v>
      </c>
      <c r="N26" s="130">
        <v>335741.69</v>
      </c>
      <c r="O26" s="130">
        <v>953140.59</v>
      </c>
      <c r="P26" s="130">
        <v>848875.59</v>
      </c>
      <c r="Q26" s="130">
        <v>4584.53</v>
      </c>
      <c r="R26" s="130">
        <v>488249.2</v>
      </c>
      <c r="S26" s="130">
        <v>225880.47</v>
      </c>
      <c r="T26" s="130">
        <v>1381647.67</v>
      </c>
      <c r="U26" s="130">
        <v>613230.74</v>
      </c>
      <c r="V26" s="130">
        <v>0</v>
      </c>
      <c r="W26" s="130">
        <v>0</v>
      </c>
      <c r="X26" s="130">
        <v>11056.92</v>
      </c>
    </row>
    <row r="27" spans="1:24" x14ac:dyDescent="0.25">
      <c r="A27" s="2" t="s">
        <v>12</v>
      </c>
      <c r="B27" s="130">
        <v>9922048.5700000003</v>
      </c>
      <c r="C27" s="130">
        <v>159960</v>
      </c>
      <c r="D27" s="130">
        <v>270</v>
      </c>
      <c r="E27" s="130">
        <v>1053462.5</v>
      </c>
      <c r="F27" s="130">
        <v>840</v>
      </c>
      <c r="G27" s="130">
        <v>4920</v>
      </c>
      <c r="H27" s="130">
        <v>1464900</v>
      </c>
      <c r="I27" s="130">
        <v>2352603.9900000002</v>
      </c>
      <c r="J27" s="130">
        <v>396720</v>
      </c>
      <c r="K27" s="130">
        <v>959922.08</v>
      </c>
      <c r="L27" s="130">
        <v>207870</v>
      </c>
      <c r="M27" s="130">
        <v>142080</v>
      </c>
      <c r="N27" s="130">
        <v>53460</v>
      </c>
      <c r="O27" s="130">
        <v>928590</v>
      </c>
      <c r="P27" s="130">
        <v>372510</v>
      </c>
      <c r="Q27" s="130">
        <v>5940</v>
      </c>
      <c r="R27" s="130">
        <v>253560</v>
      </c>
      <c r="S27" s="130">
        <v>106410</v>
      </c>
      <c r="T27" s="130">
        <v>243690</v>
      </c>
      <c r="U27" s="130">
        <v>1196220</v>
      </c>
      <c r="V27" s="130">
        <v>480</v>
      </c>
      <c r="W27" s="130">
        <v>270</v>
      </c>
      <c r="X27" s="130">
        <v>17370</v>
      </c>
    </row>
    <row r="28" spans="1:24" x14ac:dyDescent="0.25">
      <c r="A28" s="2" t="s">
        <v>13</v>
      </c>
      <c r="B28" s="130">
        <v>18367447.350000001</v>
      </c>
      <c r="C28" s="130">
        <v>82188.240000000005</v>
      </c>
      <c r="D28" s="130">
        <v>27512.65</v>
      </c>
      <c r="E28" s="130">
        <v>12356957.890000001</v>
      </c>
      <c r="F28" s="130">
        <v>75624.850000000006</v>
      </c>
      <c r="G28" s="130">
        <v>46321.24</v>
      </c>
      <c r="H28" s="130">
        <v>301450.96000000002</v>
      </c>
      <c r="I28" s="130">
        <v>985303.92</v>
      </c>
      <c r="J28" s="130">
        <v>1528879.21</v>
      </c>
      <c r="K28" s="130">
        <v>249873.51</v>
      </c>
      <c r="L28" s="130">
        <v>142836.93</v>
      </c>
      <c r="M28" s="130">
        <v>497461.25</v>
      </c>
      <c r="N28" s="130">
        <v>203984.85</v>
      </c>
      <c r="O28" s="130">
        <v>527488.17000000004</v>
      </c>
      <c r="P28" s="130">
        <v>823974.81</v>
      </c>
      <c r="Q28" s="130">
        <v>2185.5500000000002</v>
      </c>
      <c r="R28" s="130">
        <v>25204.37</v>
      </c>
      <c r="S28" s="130">
        <v>384490.97</v>
      </c>
      <c r="T28" s="130">
        <v>66108.53</v>
      </c>
      <c r="U28" s="130">
        <v>39359.449999999997</v>
      </c>
      <c r="V28" s="130">
        <v>0</v>
      </c>
      <c r="W28" s="130">
        <v>0</v>
      </c>
      <c r="X28" s="130">
        <v>240</v>
      </c>
    </row>
    <row r="29" spans="1:24" x14ac:dyDescent="0.25">
      <c r="A29" s="2" t="s">
        <v>14</v>
      </c>
      <c r="B29" s="130">
        <v>34771444.600000001</v>
      </c>
      <c r="C29" s="130">
        <v>473621.38</v>
      </c>
      <c r="D29" s="130">
        <v>78211.789999999994</v>
      </c>
      <c r="E29" s="130">
        <v>15610137.130000001</v>
      </c>
      <c r="F29" s="130">
        <v>4650</v>
      </c>
      <c r="G29" s="130">
        <v>113749.05</v>
      </c>
      <c r="H29" s="130">
        <v>2227298.73</v>
      </c>
      <c r="I29" s="130">
        <v>6194821.25</v>
      </c>
      <c r="J29" s="130">
        <v>2774146.91</v>
      </c>
      <c r="K29" s="130">
        <v>1389590.63</v>
      </c>
      <c r="L29" s="130">
        <v>688601.2</v>
      </c>
      <c r="M29" s="130">
        <v>73063.56</v>
      </c>
      <c r="N29" s="130">
        <v>288101.31</v>
      </c>
      <c r="O29" s="130">
        <v>1328079</v>
      </c>
      <c r="P29" s="130">
        <v>1373799.71</v>
      </c>
      <c r="Q29" s="130">
        <v>2040</v>
      </c>
      <c r="R29" s="130">
        <v>102494.34</v>
      </c>
      <c r="S29" s="130">
        <v>1580352.91</v>
      </c>
      <c r="T29" s="130">
        <v>269425.93</v>
      </c>
      <c r="U29" s="130">
        <v>193106.39</v>
      </c>
      <c r="V29" s="130">
        <v>0</v>
      </c>
      <c r="W29" s="130">
        <v>0</v>
      </c>
      <c r="X29" s="130">
        <v>6153.38</v>
      </c>
    </row>
    <row r="30" spans="1:24" x14ac:dyDescent="0.25">
      <c r="A30" s="2" t="s">
        <v>15</v>
      </c>
      <c r="B30" s="130">
        <v>1112025</v>
      </c>
      <c r="C30" s="130">
        <v>13860</v>
      </c>
      <c r="D30" s="130">
        <v>105</v>
      </c>
      <c r="E30" s="130">
        <v>75180</v>
      </c>
      <c r="F30" s="130">
        <v>0</v>
      </c>
      <c r="G30" s="130">
        <v>630</v>
      </c>
      <c r="H30" s="130">
        <v>164010</v>
      </c>
      <c r="I30" s="130">
        <v>146640</v>
      </c>
      <c r="J30" s="130">
        <v>61485</v>
      </c>
      <c r="K30" s="130">
        <v>31710</v>
      </c>
      <c r="L30" s="130">
        <v>19845</v>
      </c>
      <c r="M30" s="130">
        <v>9345</v>
      </c>
      <c r="N30" s="130">
        <v>4725</v>
      </c>
      <c r="O30" s="130">
        <v>79695</v>
      </c>
      <c r="P30" s="130">
        <v>38955</v>
      </c>
      <c r="Q30" s="130">
        <v>105</v>
      </c>
      <c r="R30" s="130">
        <v>25935</v>
      </c>
      <c r="S30" s="130">
        <v>5040</v>
      </c>
      <c r="T30" s="130">
        <v>48930</v>
      </c>
      <c r="U30" s="130">
        <v>382260</v>
      </c>
      <c r="V30" s="130">
        <v>0</v>
      </c>
      <c r="W30" s="130">
        <v>0</v>
      </c>
      <c r="X30" s="130">
        <v>3570</v>
      </c>
    </row>
    <row r="31" spans="1:24" x14ac:dyDescent="0.25">
      <c r="A31" s="2" t="s">
        <v>16</v>
      </c>
      <c r="B31" s="130">
        <v>101535</v>
      </c>
      <c r="C31" s="130">
        <v>315</v>
      </c>
      <c r="D31" s="130">
        <v>0</v>
      </c>
      <c r="E31" s="130">
        <v>3150</v>
      </c>
      <c r="F31" s="130">
        <v>0</v>
      </c>
      <c r="G31" s="130">
        <v>105</v>
      </c>
      <c r="H31" s="130">
        <v>2940</v>
      </c>
      <c r="I31" s="130">
        <v>8925</v>
      </c>
      <c r="J31" s="130">
        <v>1890</v>
      </c>
      <c r="K31" s="130">
        <v>3465</v>
      </c>
      <c r="L31" s="130">
        <v>2310</v>
      </c>
      <c r="M31" s="130">
        <v>210</v>
      </c>
      <c r="N31" s="130">
        <v>1890</v>
      </c>
      <c r="O31" s="130">
        <v>6195</v>
      </c>
      <c r="P31" s="130">
        <v>6615</v>
      </c>
      <c r="Q31" s="130">
        <v>0</v>
      </c>
      <c r="R31" s="130">
        <v>1680</v>
      </c>
      <c r="S31" s="130">
        <v>210</v>
      </c>
      <c r="T31" s="130">
        <v>1680</v>
      </c>
      <c r="U31" s="130">
        <v>3150</v>
      </c>
      <c r="V31" s="130">
        <v>0</v>
      </c>
      <c r="W31" s="130">
        <v>0</v>
      </c>
      <c r="X31" s="130">
        <v>56805</v>
      </c>
    </row>
    <row r="32" spans="1:24" x14ac:dyDescent="0.25">
      <c r="A32" s="31" t="s">
        <v>195</v>
      </c>
      <c r="B32" s="132">
        <v>82993250.760000005</v>
      </c>
      <c r="C32" s="132">
        <v>788459.69</v>
      </c>
      <c r="D32" s="132">
        <v>113408.52</v>
      </c>
      <c r="E32" s="132">
        <v>29698719.510000002</v>
      </c>
      <c r="F32" s="132">
        <v>100054.32</v>
      </c>
      <c r="G32" s="132">
        <v>183191.13</v>
      </c>
      <c r="H32" s="132">
        <v>4480609.3600000003</v>
      </c>
      <c r="I32" s="132">
        <v>17140759.989999998</v>
      </c>
      <c r="J32" s="132">
        <v>5274134.84</v>
      </c>
      <c r="K32" s="132">
        <v>7265161.2599999998</v>
      </c>
      <c r="L32" s="132">
        <v>1213493.45</v>
      </c>
      <c r="M32" s="132">
        <v>810321.62</v>
      </c>
      <c r="N32" s="132">
        <v>887902.85</v>
      </c>
      <c r="O32" s="132">
        <v>3823187.76</v>
      </c>
      <c r="P32" s="132">
        <v>3464730.11</v>
      </c>
      <c r="Q32" s="132">
        <v>14855.08</v>
      </c>
      <c r="R32" s="132">
        <v>897122.91</v>
      </c>
      <c r="S32" s="132">
        <v>2302384.35</v>
      </c>
      <c r="T32" s="132">
        <v>2011482.13</v>
      </c>
      <c r="U32" s="132">
        <v>2427326.58</v>
      </c>
      <c r="V32" s="132">
        <v>480</v>
      </c>
      <c r="W32" s="132">
        <v>270</v>
      </c>
      <c r="X32" s="132">
        <v>95195.3</v>
      </c>
    </row>
    <row r="34" spans="1:3" x14ac:dyDescent="0.25">
      <c r="A34" s="192" t="str">
        <f>HYPERLINK("#'Vysvetlivky'!A15", "Vysvetlivky k sekciám SK-NACE")</f>
        <v>Vysvetlivky k sekciám SK-NACE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  <c r="C35" s="193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187" t="s">
        <v>198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</row>
    <row r="3" spans="1:24" x14ac:dyDescent="0.25">
      <c r="A3" s="208" t="s">
        <v>210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</row>
    <row r="5" spans="1:24" x14ac:dyDescent="0.25">
      <c r="A5" s="191" t="s">
        <v>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7" spans="1:24" x14ac:dyDescent="0.25">
      <c r="A7" s="199" t="s">
        <v>4</v>
      </c>
      <c r="B7" s="199" t="s">
        <v>187</v>
      </c>
      <c r="C7" s="201" t="s">
        <v>211</v>
      </c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</row>
    <row r="8" spans="1:24" x14ac:dyDescent="0.25">
      <c r="A8" s="199"/>
      <c r="B8" s="199"/>
      <c r="C8" s="1" t="s">
        <v>212</v>
      </c>
      <c r="D8" s="1" t="s">
        <v>213</v>
      </c>
      <c r="E8" s="1" t="s">
        <v>214</v>
      </c>
      <c r="F8" s="1" t="s">
        <v>215</v>
      </c>
      <c r="G8" s="1" t="s">
        <v>216</v>
      </c>
      <c r="H8" s="1" t="s">
        <v>217</v>
      </c>
      <c r="I8" s="1" t="s">
        <v>218</v>
      </c>
      <c r="J8" s="1" t="s">
        <v>219</v>
      </c>
      <c r="K8" s="1" t="s">
        <v>220</v>
      </c>
      <c r="L8" s="1" t="s">
        <v>221</v>
      </c>
      <c r="M8" s="1" t="s">
        <v>222</v>
      </c>
      <c r="N8" s="1" t="s">
        <v>223</v>
      </c>
      <c r="O8" s="1" t="s">
        <v>224</v>
      </c>
      <c r="P8" s="1" t="s">
        <v>225</v>
      </c>
      <c r="Q8" s="1" t="s">
        <v>226</v>
      </c>
      <c r="R8" s="1" t="s">
        <v>227</v>
      </c>
      <c r="S8" s="1" t="s">
        <v>228</v>
      </c>
      <c r="T8" s="1" t="s">
        <v>229</v>
      </c>
      <c r="U8" s="1" t="s">
        <v>230</v>
      </c>
      <c r="V8" s="1" t="s">
        <v>231</v>
      </c>
      <c r="W8" s="1" t="s">
        <v>232</v>
      </c>
      <c r="X8" s="1" t="s">
        <v>233</v>
      </c>
    </row>
    <row r="9" spans="1:24" x14ac:dyDescent="0.25">
      <c r="A9" s="209" t="s">
        <v>194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</row>
    <row r="10" spans="1:24" x14ac:dyDescent="0.25">
      <c r="A10" s="2" t="s">
        <v>11</v>
      </c>
      <c r="B10" s="133">
        <v>11259</v>
      </c>
      <c r="C10" s="133">
        <v>60</v>
      </c>
      <c r="D10" s="133">
        <v>2</v>
      </c>
      <c r="E10" s="133">
        <v>489</v>
      </c>
      <c r="F10" s="133">
        <v>8</v>
      </c>
      <c r="G10" s="133">
        <v>12</v>
      </c>
      <c r="H10" s="133">
        <v>290</v>
      </c>
      <c r="I10" s="133">
        <v>3551</v>
      </c>
      <c r="J10" s="133">
        <v>329</v>
      </c>
      <c r="K10" s="133">
        <v>3084</v>
      </c>
      <c r="L10" s="133">
        <v>106</v>
      </c>
      <c r="M10" s="133">
        <v>55</v>
      </c>
      <c r="N10" s="133">
        <v>214</v>
      </c>
      <c r="O10" s="133">
        <v>442</v>
      </c>
      <c r="P10" s="133">
        <v>515</v>
      </c>
      <c r="Q10" s="133">
        <v>3</v>
      </c>
      <c r="R10" s="133">
        <v>421</v>
      </c>
      <c r="S10" s="133">
        <v>219</v>
      </c>
      <c r="T10" s="133">
        <v>499</v>
      </c>
      <c r="U10" s="133">
        <v>947</v>
      </c>
      <c r="V10" s="133">
        <v>0</v>
      </c>
      <c r="W10" s="133">
        <v>0</v>
      </c>
      <c r="X10" s="133">
        <v>13</v>
      </c>
    </row>
    <row r="11" spans="1:24" x14ac:dyDescent="0.25">
      <c r="A11" s="2" t="s">
        <v>12</v>
      </c>
      <c r="B11" s="133">
        <v>47521</v>
      </c>
      <c r="C11" s="133">
        <v>899</v>
      </c>
      <c r="D11" s="133">
        <v>0</v>
      </c>
      <c r="E11" s="133">
        <v>5733</v>
      </c>
      <c r="F11" s="133">
        <v>9</v>
      </c>
      <c r="G11" s="133">
        <v>27</v>
      </c>
      <c r="H11" s="133">
        <v>7772</v>
      </c>
      <c r="I11" s="133">
        <v>9696</v>
      </c>
      <c r="J11" s="133">
        <v>1936</v>
      </c>
      <c r="K11" s="133">
        <v>3933</v>
      </c>
      <c r="L11" s="133">
        <v>1165</v>
      </c>
      <c r="M11" s="133">
        <v>648</v>
      </c>
      <c r="N11" s="133">
        <v>262</v>
      </c>
      <c r="O11" s="133">
        <v>5298</v>
      </c>
      <c r="P11" s="133">
        <v>1921</v>
      </c>
      <c r="Q11" s="133">
        <v>22</v>
      </c>
      <c r="R11" s="133">
        <v>1241</v>
      </c>
      <c r="S11" s="133">
        <v>582</v>
      </c>
      <c r="T11" s="133">
        <v>1206</v>
      </c>
      <c r="U11" s="133">
        <v>5076</v>
      </c>
      <c r="V11" s="133">
        <v>6</v>
      </c>
      <c r="W11" s="133">
        <v>2</v>
      </c>
      <c r="X11" s="133">
        <v>87</v>
      </c>
    </row>
    <row r="12" spans="1:24" x14ac:dyDescent="0.25">
      <c r="A12" s="2" t="s">
        <v>13</v>
      </c>
      <c r="B12" s="133">
        <v>4546</v>
      </c>
      <c r="C12" s="133">
        <v>57</v>
      </c>
      <c r="D12" s="133">
        <v>1</v>
      </c>
      <c r="E12" s="133">
        <v>626</v>
      </c>
      <c r="F12" s="133">
        <v>7</v>
      </c>
      <c r="G12" s="133">
        <v>14</v>
      </c>
      <c r="H12" s="133">
        <v>388</v>
      </c>
      <c r="I12" s="133">
        <v>1050</v>
      </c>
      <c r="J12" s="133">
        <v>267</v>
      </c>
      <c r="K12" s="133">
        <v>339</v>
      </c>
      <c r="L12" s="133">
        <v>136</v>
      </c>
      <c r="M12" s="133">
        <v>27</v>
      </c>
      <c r="N12" s="133">
        <v>122</v>
      </c>
      <c r="O12" s="133">
        <v>565</v>
      </c>
      <c r="P12" s="133">
        <v>306</v>
      </c>
      <c r="Q12" s="133">
        <v>4</v>
      </c>
      <c r="R12" s="133">
        <v>64</v>
      </c>
      <c r="S12" s="133">
        <v>386</v>
      </c>
      <c r="T12" s="133">
        <v>76</v>
      </c>
      <c r="U12" s="133">
        <v>109</v>
      </c>
      <c r="V12" s="133">
        <v>0</v>
      </c>
      <c r="W12" s="133">
        <v>0</v>
      </c>
      <c r="X12" s="133">
        <v>2</v>
      </c>
    </row>
    <row r="13" spans="1:24" x14ac:dyDescent="0.25">
      <c r="A13" s="2" t="s">
        <v>14</v>
      </c>
      <c r="B13" s="133">
        <v>17820</v>
      </c>
      <c r="C13" s="133">
        <v>269</v>
      </c>
      <c r="D13" s="133">
        <v>18</v>
      </c>
      <c r="E13" s="133">
        <v>2627</v>
      </c>
      <c r="F13" s="133">
        <v>9</v>
      </c>
      <c r="G13" s="133">
        <v>96</v>
      </c>
      <c r="H13" s="133">
        <v>1466</v>
      </c>
      <c r="I13" s="133">
        <v>4568</v>
      </c>
      <c r="J13" s="133">
        <v>1281</v>
      </c>
      <c r="K13" s="133">
        <v>1621</v>
      </c>
      <c r="L13" s="133">
        <v>541</v>
      </c>
      <c r="M13" s="133">
        <v>64</v>
      </c>
      <c r="N13" s="133">
        <v>327</v>
      </c>
      <c r="O13" s="133">
        <v>1848</v>
      </c>
      <c r="P13" s="133">
        <v>895</v>
      </c>
      <c r="Q13" s="133">
        <v>6</v>
      </c>
      <c r="R13" s="133">
        <v>191</v>
      </c>
      <c r="S13" s="133">
        <v>1407</v>
      </c>
      <c r="T13" s="133">
        <v>208</v>
      </c>
      <c r="U13" s="133">
        <v>368</v>
      </c>
      <c r="V13" s="133">
        <v>0</v>
      </c>
      <c r="W13" s="133">
        <v>1</v>
      </c>
      <c r="X13" s="133">
        <v>9</v>
      </c>
    </row>
    <row r="14" spans="1:24" x14ac:dyDescent="0.25">
      <c r="A14" s="2" t="s">
        <v>15</v>
      </c>
      <c r="B14" s="133">
        <v>12275</v>
      </c>
      <c r="C14" s="133">
        <v>168</v>
      </c>
      <c r="D14" s="133">
        <v>1</v>
      </c>
      <c r="E14" s="133">
        <v>906</v>
      </c>
      <c r="F14" s="133">
        <v>0</v>
      </c>
      <c r="G14" s="133">
        <v>7</v>
      </c>
      <c r="H14" s="133">
        <v>1965</v>
      </c>
      <c r="I14" s="133">
        <v>1545</v>
      </c>
      <c r="J14" s="133">
        <v>651</v>
      </c>
      <c r="K14" s="133">
        <v>352</v>
      </c>
      <c r="L14" s="133">
        <v>223</v>
      </c>
      <c r="M14" s="133">
        <v>102</v>
      </c>
      <c r="N14" s="133">
        <v>51</v>
      </c>
      <c r="O14" s="133">
        <v>978</v>
      </c>
      <c r="P14" s="133">
        <v>453</v>
      </c>
      <c r="Q14" s="133">
        <v>1</v>
      </c>
      <c r="R14" s="133">
        <v>283</v>
      </c>
      <c r="S14" s="133">
        <v>55</v>
      </c>
      <c r="T14" s="133">
        <v>543</v>
      </c>
      <c r="U14" s="133">
        <v>3951</v>
      </c>
      <c r="V14" s="133">
        <v>0</v>
      </c>
      <c r="W14" s="133">
        <v>0</v>
      </c>
      <c r="X14" s="133">
        <v>40</v>
      </c>
    </row>
    <row r="15" spans="1:24" x14ac:dyDescent="0.25">
      <c r="A15" s="2" t="s">
        <v>16</v>
      </c>
      <c r="B15" s="133">
        <v>1128</v>
      </c>
      <c r="C15" s="133">
        <v>3</v>
      </c>
      <c r="D15" s="133">
        <v>0</v>
      </c>
      <c r="E15" s="133">
        <v>36</v>
      </c>
      <c r="F15" s="133">
        <v>1</v>
      </c>
      <c r="G15" s="133">
        <v>1</v>
      </c>
      <c r="H15" s="133">
        <v>35</v>
      </c>
      <c r="I15" s="133">
        <v>93</v>
      </c>
      <c r="J15" s="133">
        <v>19</v>
      </c>
      <c r="K15" s="133">
        <v>37</v>
      </c>
      <c r="L15" s="133">
        <v>24</v>
      </c>
      <c r="M15" s="133">
        <v>2</v>
      </c>
      <c r="N15" s="133">
        <v>22</v>
      </c>
      <c r="O15" s="133">
        <v>63</v>
      </c>
      <c r="P15" s="133">
        <v>73</v>
      </c>
      <c r="Q15" s="133">
        <v>0</v>
      </c>
      <c r="R15" s="133">
        <v>14</v>
      </c>
      <c r="S15" s="133">
        <v>4</v>
      </c>
      <c r="T15" s="133">
        <v>17</v>
      </c>
      <c r="U15" s="133">
        <v>34</v>
      </c>
      <c r="V15" s="133">
        <v>0</v>
      </c>
      <c r="W15" s="133">
        <v>0</v>
      </c>
      <c r="X15" s="133">
        <v>650</v>
      </c>
    </row>
    <row r="16" spans="1:24" x14ac:dyDescent="0.25">
      <c r="A16" s="31" t="s">
        <v>195</v>
      </c>
      <c r="B16" s="135">
        <v>94549</v>
      </c>
      <c r="C16" s="135">
        <v>1456</v>
      </c>
      <c r="D16" s="135">
        <v>22</v>
      </c>
      <c r="E16" s="135">
        <v>10417</v>
      </c>
      <c r="F16" s="135">
        <v>34</v>
      </c>
      <c r="G16" s="135">
        <v>157</v>
      </c>
      <c r="H16" s="135">
        <v>11916</v>
      </c>
      <c r="I16" s="135">
        <v>20503</v>
      </c>
      <c r="J16" s="135">
        <v>4483</v>
      </c>
      <c r="K16" s="135">
        <v>9366</v>
      </c>
      <c r="L16" s="135">
        <v>2195</v>
      </c>
      <c r="M16" s="135">
        <v>898</v>
      </c>
      <c r="N16" s="135">
        <v>998</v>
      </c>
      <c r="O16" s="135">
        <v>9194</v>
      </c>
      <c r="P16" s="135">
        <v>4163</v>
      </c>
      <c r="Q16" s="135">
        <v>36</v>
      </c>
      <c r="R16" s="135">
        <v>2214</v>
      </c>
      <c r="S16" s="135">
        <v>2653</v>
      </c>
      <c r="T16" s="135">
        <v>2549</v>
      </c>
      <c r="U16" s="135">
        <v>10485</v>
      </c>
      <c r="V16" s="135">
        <v>6</v>
      </c>
      <c r="W16" s="135">
        <v>3</v>
      </c>
      <c r="X16" s="135">
        <v>801</v>
      </c>
    </row>
    <row r="17" spans="1:24" x14ac:dyDescent="0.25">
      <c r="A17" s="209" t="s">
        <v>196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</row>
    <row r="18" spans="1:24" x14ac:dyDescent="0.25">
      <c r="A18" s="2" t="s">
        <v>11</v>
      </c>
      <c r="B18" s="133">
        <v>56532</v>
      </c>
      <c r="C18" s="133">
        <v>184</v>
      </c>
      <c r="D18" s="133">
        <v>52</v>
      </c>
      <c r="E18" s="133">
        <v>1623</v>
      </c>
      <c r="F18" s="133">
        <v>35</v>
      </c>
      <c r="G18" s="133">
        <v>26</v>
      </c>
      <c r="H18" s="133">
        <v>810</v>
      </c>
      <c r="I18" s="133">
        <v>20959</v>
      </c>
      <c r="J18" s="133">
        <v>1530</v>
      </c>
      <c r="K18" s="133">
        <v>16080</v>
      </c>
      <c r="L18" s="133">
        <v>457</v>
      </c>
      <c r="M18" s="133">
        <v>248</v>
      </c>
      <c r="N18" s="133">
        <v>1081</v>
      </c>
      <c r="O18" s="133">
        <v>1630</v>
      </c>
      <c r="P18" s="133">
        <v>2278</v>
      </c>
      <c r="Q18" s="133">
        <v>12</v>
      </c>
      <c r="R18" s="133">
        <v>2036</v>
      </c>
      <c r="S18" s="133">
        <v>755</v>
      </c>
      <c r="T18" s="133">
        <v>4279</v>
      </c>
      <c r="U18" s="133">
        <v>2414</v>
      </c>
      <c r="V18" s="133">
        <v>0</v>
      </c>
      <c r="W18" s="133">
        <v>0</v>
      </c>
      <c r="X18" s="133">
        <v>43</v>
      </c>
    </row>
    <row r="19" spans="1:24" x14ac:dyDescent="0.25">
      <c r="A19" s="2" t="s">
        <v>12</v>
      </c>
      <c r="B19" s="133">
        <v>47451</v>
      </c>
      <c r="C19" s="133">
        <v>898</v>
      </c>
      <c r="D19" s="133">
        <v>0</v>
      </c>
      <c r="E19" s="133">
        <v>5720</v>
      </c>
      <c r="F19" s="133">
        <v>9</v>
      </c>
      <c r="G19" s="133">
        <v>27</v>
      </c>
      <c r="H19" s="133">
        <v>7762</v>
      </c>
      <c r="I19" s="133">
        <v>9684</v>
      </c>
      <c r="J19" s="133">
        <v>1934</v>
      </c>
      <c r="K19" s="133">
        <v>3928</v>
      </c>
      <c r="L19" s="133">
        <v>1163</v>
      </c>
      <c r="M19" s="133">
        <v>647</v>
      </c>
      <c r="N19" s="133">
        <v>262</v>
      </c>
      <c r="O19" s="133">
        <v>5289</v>
      </c>
      <c r="P19" s="133">
        <v>1917</v>
      </c>
      <c r="Q19" s="133">
        <v>21</v>
      </c>
      <c r="R19" s="133">
        <v>1241</v>
      </c>
      <c r="S19" s="133">
        <v>581</v>
      </c>
      <c r="T19" s="133">
        <v>1205</v>
      </c>
      <c r="U19" s="133">
        <v>5069</v>
      </c>
      <c r="V19" s="133">
        <v>5</v>
      </c>
      <c r="W19" s="133">
        <v>2</v>
      </c>
      <c r="X19" s="133">
        <v>87</v>
      </c>
    </row>
    <row r="20" spans="1:24" x14ac:dyDescent="0.25">
      <c r="A20" s="2" t="s">
        <v>13</v>
      </c>
      <c r="B20" s="133">
        <v>103158</v>
      </c>
      <c r="C20" s="133">
        <v>3543</v>
      </c>
      <c r="D20" s="133">
        <v>11</v>
      </c>
      <c r="E20" s="133">
        <v>64766</v>
      </c>
      <c r="F20" s="133">
        <v>337</v>
      </c>
      <c r="G20" s="133">
        <v>372</v>
      </c>
      <c r="H20" s="133">
        <v>1720</v>
      </c>
      <c r="I20" s="133">
        <v>5979</v>
      </c>
      <c r="J20" s="133">
        <v>9912</v>
      </c>
      <c r="K20" s="133">
        <v>1563</v>
      </c>
      <c r="L20" s="133">
        <v>773</v>
      </c>
      <c r="M20" s="133">
        <v>150</v>
      </c>
      <c r="N20" s="133">
        <v>1669</v>
      </c>
      <c r="O20" s="133">
        <v>3788</v>
      </c>
      <c r="P20" s="133">
        <v>5073</v>
      </c>
      <c r="Q20" s="133">
        <v>12</v>
      </c>
      <c r="R20" s="133">
        <v>249</v>
      </c>
      <c r="S20" s="133">
        <v>2494</v>
      </c>
      <c r="T20" s="133">
        <v>377</v>
      </c>
      <c r="U20" s="133">
        <v>368</v>
      </c>
      <c r="V20" s="133">
        <v>0</v>
      </c>
      <c r="W20" s="133">
        <v>0</v>
      </c>
      <c r="X20" s="133">
        <v>2</v>
      </c>
    </row>
    <row r="21" spans="1:24" x14ac:dyDescent="0.25">
      <c r="A21" s="2" t="s">
        <v>14</v>
      </c>
      <c r="B21" s="133">
        <v>245553</v>
      </c>
      <c r="C21" s="133">
        <v>2825</v>
      </c>
      <c r="D21" s="133">
        <v>2265</v>
      </c>
      <c r="E21" s="133">
        <v>122105</v>
      </c>
      <c r="F21" s="133">
        <v>119</v>
      </c>
      <c r="G21" s="133">
        <v>1673</v>
      </c>
      <c r="H21" s="133">
        <v>11885</v>
      </c>
      <c r="I21" s="133">
        <v>38154</v>
      </c>
      <c r="J21" s="133">
        <v>20991</v>
      </c>
      <c r="K21" s="133">
        <v>8542</v>
      </c>
      <c r="L21" s="133">
        <v>4098</v>
      </c>
      <c r="M21" s="133">
        <v>665</v>
      </c>
      <c r="N21" s="133">
        <v>2182</v>
      </c>
      <c r="O21" s="133">
        <v>9751</v>
      </c>
      <c r="P21" s="133">
        <v>8757</v>
      </c>
      <c r="Q21" s="133">
        <v>19</v>
      </c>
      <c r="R21" s="133">
        <v>661</v>
      </c>
      <c r="S21" s="133">
        <v>8164</v>
      </c>
      <c r="T21" s="133">
        <v>1229</v>
      </c>
      <c r="U21" s="133">
        <v>1443</v>
      </c>
      <c r="V21" s="133">
        <v>0</v>
      </c>
      <c r="W21" s="133">
        <v>1</v>
      </c>
      <c r="X21" s="133">
        <v>24</v>
      </c>
    </row>
    <row r="22" spans="1:24" x14ac:dyDescent="0.25">
      <c r="A22" s="2" t="s">
        <v>15</v>
      </c>
      <c r="B22" s="133">
        <v>12265</v>
      </c>
      <c r="C22" s="133">
        <v>168</v>
      </c>
      <c r="D22" s="133">
        <v>1</v>
      </c>
      <c r="E22" s="133">
        <v>906</v>
      </c>
      <c r="F22" s="133">
        <v>0</v>
      </c>
      <c r="G22" s="133">
        <v>7</v>
      </c>
      <c r="H22" s="133">
        <v>1965</v>
      </c>
      <c r="I22" s="133">
        <v>1542</v>
      </c>
      <c r="J22" s="133">
        <v>650</v>
      </c>
      <c r="K22" s="133">
        <v>352</v>
      </c>
      <c r="L22" s="133">
        <v>223</v>
      </c>
      <c r="M22" s="133">
        <v>102</v>
      </c>
      <c r="N22" s="133">
        <v>51</v>
      </c>
      <c r="O22" s="133">
        <v>978</v>
      </c>
      <c r="P22" s="133">
        <v>452</v>
      </c>
      <c r="Q22" s="133">
        <v>1</v>
      </c>
      <c r="R22" s="133">
        <v>282</v>
      </c>
      <c r="S22" s="133">
        <v>55</v>
      </c>
      <c r="T22" s="133">
        <v>543</v>
      </c>
      <c r="U22" s="133">
        <v>3947</v>
      </c>
      <c r="V22" s="133">
        <v>0</v>
      </c>
      <c r="W22" s="133">
        <v>0</v>
      </c>
      <c r="X22" s="133">
        <v>40</v>
      </c>
    </row>
    <row r="23" spans="1:24" x14ac:dyDescent="0.25">
      <c r="A23" s="2" t="s">
        <v>16</v>
      </c>
      <c r="B23" s="133">
        <v>1127</v>
      </c>
      <c r="C23" s="133">
        <v>3</v>
      </c>
      <c r="D23" s="133">
        <v>0</v>
      </c>
      <c r="E23" s="133">
        <v>36</v>
      </c>
      <c r="F23" s="133">
        <v>1</v>
      </c>
      <c r="G23" s="133">
        <v>1</v>
      </c>
      <c r="H23" s="133">
        <v>35</v>
      </c>
      <c r="I23" s="133">
        <v>93</v>
      </c>
      <c r="J23" s="133">
        <v>19</v>
      </c>
      <c r="K23" s="133">
        <v>37</v>
      </c>
      <c r="L23" s="133">
        <v>24</v>
      </c>
      <c r="M23" s="133">
        <v>2</v>
      </c>
      <c r="N23" s="133">
        <v>22</v>
      </c>
      <c r="O23" s="133">
        <v>63</v>
      </c>
      <c r="P23" s="133">
        <v>73</v>
      </c>
      <c r="Q23" s="133">
        <v>0</v>
      </c>
      <c r="R23" s="133">
        <v>14</v>
      </c>
      <c r="S23" s="133">
        <v>4</v>
      </c>
      <c r="T23" s="133">
        <v>17</v>
      </c>
      <c r="U23" s="133">
        <v>34</v>
      </c>
      <c r="V23" s="133">
        <v>0</v>
      </c>
      <c r="W23" s="133">
        <v>0</v>
      </c>
      <c r="X23" s="133">
        <v>649</v>
      </c>
    </row>
    <row r="24" spans="1:24" x14ac:dyDescent="0.25">
      <c r="A24" s="31" t="s">
        <v>195</v>
      </c>
      <c r="B24" s="135">
        <v>466086</v>
      </c>
      <c r="C24" s="135">
        <v>7621</v>
      </c>
      <c r="D24" s="135">
        <v>2329</v>
      </c>
      <c r="E24" s="135">
        <v>195156</v>
      </c>
      <c r="F24" s="135">
        <v>501</v>
      </c>
      <c r="G24" s="135">
        <v>2106</v>
      </c>
      <c r="H24" s="135">
        <v>24177</v>
      </c>
      <c r="I24" s="135">
        <v>76411</v>
      </c>
      <c r="J24" s="135">
        <v>35036</v>
      </c>
      <c r="K24" s="135">
        <v>30502</v>
      </c>
      <c r="L24" s="135">
        <v>6738</v>
      </c>
      <c r="M24" s="135">
        <v>1814</v>
      </c>
      <c r="N24" s="135">
        <v>5267</v>
      </c>
      <c r="O24" s="135">
        <v>21499</v>
      </c>
      <c r="P24" s="135">
        <v>18550</v>
      </c>
      <c r="Q24" s="135">
        <v>65</v>
      </c>
      <c r="R24" s="135">
        <v>4483</v>
      </c>
      <c r="S24" s="135">
        <v>12053</v>
      </c>
      <c r="T24" s="135">
        <v>7650</v>
      </c>
      <c r="U24" s="135">
        <v>13275</v>
      </c>
      <c r="V24" s="135">
        <v>5</v>
      </c>
      <c r="W24" s="135">
        <v>3</v>
      </c>
      <c r="X24" s="135">
        <v>845</v>
      </c>
    </row>
    <row r="25" spans="1:24" x14ac:dyDescent="0.25">
      <c r="A25" s="209" t="s">
        <v>197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</row>
    <row r="26" spans="1:24" x14ac:dyDescent="0.25">
      <c r="A26" s="2" t="s">
        <v>11</v>
      </c>
      <c r="B26" s="134">
        <v>28021463.620000001</v>
      </c>
      <c r="C26" s="134">
        <v>83980.34</v>
      </c>
      <c r="D26" s="134">
        <v>30656.16</v>
      </c>
      <c r="E26" s="134">
        <v>718303.62</v>
      </c>
      <c r="F26" s="134">
        <v>24182.95</v>
      </c>
      <c r="G26" s="134">
        <v>9698.15</v>
      </c>
      <c r="H26" s="134">
        <v>346092.75</v>
      </c>
      <c r="I26" s="134">
        <v>10189469.060000001</v>
      </c>
      <c r="J26" s="134">
        <v>444675</v>
      </c>
      <c r="K26" s="134">
        <v>8155441.1299999999</v>
      </c>
      <c r="L26" s="134">
        <v>240497.69</v>
      </c>
      <c r="M26" s="134">
        <v>100627.18</v>
      </c>
      <c r="N26" s="134">
        <v>544530.52</v>
      </c>
      <c r="O26" s="134">
        <v>856944.47</v>
      </c>
      <c r="P26" s="134">
        <v>1261717.8899999999</v>
      </c>
      <c r="Q26" s="134">
        <v>6223.41</v>
      </c>
      <c r="R26" s="134">
        <v>971666.71</v>
      </c>
      <c r="S26" s="134">
        <v>425545.89</v>
      </c>
      <c r="T26" s="134">
        <v>2600098.2999999998</v>
      </c>
      <c r="U26" s="134">
        <v>996493.9</v>
      </c>
      <c r="V26" s="134">
        <v>0</v>
      </c>
      <c r="W26" s="134">
        <v>0</v>
      </c>
      <c r="X26" s="134">
        <v>14618.5</v>
      </c>
    </row>
    <row r="27" spans="1:24" x14ac:dyDescent="0.25">
      <c r="A27" s="2" t="s">
        <v>12</v>
      </c>
      <c r="B27" s="134">
        <v>22355443.260000002</v>
      </c>
      <c r="C27" s="134">
        <v>423420</v>
      </c>
      <c r="D27" s="134">
        <v>0</v>
      </c>
      <c r="E27" s="134">
        <v>2589210</v>
      </c>
      <c r="F27" s="134">
        <v>4260</v>
      </c>
      <c r="G27" s="134">
        <v>10980</v>
      </c>
      <c r="H27" s="134">
        <v>3759189</v>
      </c>
      <c r="I27" s="134">
        <v>4394391.76</v>
      </c>
      <c r="J27" s="134">
        <v>922890</v>
      </c>
      <c r="K27" s="134">
        <v>1996456.79</v>
      </c>
      <c r="L27" s="134">
        <v>503880</v>
      </c>
      <c r="M27" s="134">
        <v>263670</v>
      </c>
      <c r="N27" s="134">
        <v>121680</v>
      </c>
      <c r="O27" s="134">
        <v>2345730</v>
      </c>
      <c r="P27" s="134">
        <v>890640</v>
      </c>
      <c r="Q27" s="134">
        <v>7140</v>
      </c>
      <c r="R27" s="134">
        <v>583260</v>
      </c>
      <c r="S27" s="134">
        <v>245040</v>
      </c>
      <c r="T27" s="134">
        <v>596010</v>
      </c>
      <c r="U27" s="134">
        <v>2652835.71</v>
      </c>
      <c r="V27" s="134">
        <v>2340</v>
      </c>
      <c r="W27" s="134">
        <v>960</v>
      </c>
      <c r="X27" s="134">
        <v>41460</v>
      </c>
    </row>
    <row r="28" spans="1:24" x14ac:dyDescent="0.25">
      <c r="A28" s="2" t="s">
        <v>13</v>
      </c>
      <c r="B28" s="134">
        <v>44085668.840000004</v>
      </c>
      <c r="C28" s="134">
        <v>655074.22</v>
      </c>
      <c r="D28" s="134">
        <v>6071.43</v>
      </c>
      <c r="E28" s="134">
        <v>29303287.34</v>
      </c>
      <c r="F28" s="134">
        <v>114516.21</v>
      </c>
      <c r="G28" s="134">
        <v>99448.72</v>
      </c>
      <c r="H28" s="134">
        <v>784919.21</v>
      </c>
      <c r="I28" s="134">
        <v>2799562.9</v>
      </c>
      <c r="J28" s="134">
        <v>2732432.11</v>
      </c>
      <c r="K28" s="134">
        <v>606818.42000000004</v>
      </c>
      <c r="L28" s="134">
        <v>468208.47</v>
      </c>
      <c r="M28" s="134">
        <v>69977.23</v>
      </c>
      <c r="N28" s="134">
        <v>851103.49</v>
      </c>
      <c r="O28" s="134">
        <v>1707461.4</v>
      </c>
      <c r="P28" s="134">
        <v>1977522.57</v>
      </c>
      <c r="Q28" s="134">
        <v>4463.2700000000004</v>
      </c>
      <c r="R28" s="134">
        <v>122174.17</v>
      </c>
      <c r="S28" s="134">
        <v>1396518.97</v>
      </c>
      <c r="T28" s="134">
        <v>225345.76</v>
      </c>
      <c r="U28" s="134">
        <v>160055.85999999999</v>
      </c>
      <c r="V28" s="134">
        <v>0</v>
      </c>
      <c r="W28" s="134">
        <v>0</v>
      </c>
      <c r="X28" s="134">
        <v>707.09</v>
      </c>
    </row>
    <row r="29" spans="1:24" x14ac:dyDescent="0.25">
      <c r="A29" s="2" t="s">
        <v>14</v>
      </c>
      <c r="B29" s="134">
        <v>79674743.379999995</v>
      </c>
      <c r="C29" s="134">
        <v>919536.11</v>
      </c>
      <c r="D29" s="134">
        <v>420933.77</v>
      </c>
      <c r="E29" s="134">
        <v>41740767.890000001</v>
      </c>
      <c r="F29" s="134">
        <v>24941.59</v>
      </c>
      <c r="G29" s="134">
        <v>436340.67</v>
      </c>
      <c r="H29" s="134">
        <v>3954924.5</v>
      </c>
      <c r="I29" s="134">
        <v>11134434.300000001</v>
      </c>
      <c r="J29" s="134">
        <v>6803367.8399999999</v>
      </c>
      <c r="K29" s="134">
        <v>2844968.75</v>
      </c>
      <c r="L29" s="134">
        <v>1254725.2</v>
      </c>
      <c r="M29" s="134">
        <v>147651.42000000001</v>
      </c>
      <c r="N29" s="134">
        <v>655839.14</v>
      </c>
      <c r="O29" s="134">
        <v>3106961.02</v>
      </c>
      <c r="P29" s="134">
        <v>2551470.16</v>
      </c>
      <c r="Q29" s="134">
        <v>4590.3900000000003</v>
      </c>
      <c r="R29" s="134">
        <v>212301.27</v>
      </c>
      <c r="S29" s="134">
        <v>2491492.6800000002</v>
      </c>
      <c r="T29" s="134">
        <v>478269.35</v>
      </c>
      <c r="U29" s="134">
        <v>484368.39</v>
      </c>
      <c r="V29" s="134">
        <v>0</v>
      </c>
      <c r="W29" s="134">
        <v>229.12</v>
      </c>
      <c r="X29" s="134">
        <v>6629.82</v>
      </c>
    </row>
    <row r="30" spans="1:24" x14ac:dyDescent="0.25">
      <c r="A30" s="2" t="s">
        <v>15</v>
      </c>
      <c r="B30" s="134">
        <v>2580075</v>
      </c>
      <c r="C30" s="134">
        <v>35490</v>
      </c>
      <c r="D30" s="134">
        <v>210</v>
      </c>
      <c r="E30" s="134">
        <v>190680</v>
      </c>
      <c r="F30" s="134">
        <v>0</v>
      </c>
      <c r="G30" s="134">
        <v>1470</v>
      </c>
      <c r="H30" s="134">
        <v>414120</v>
      </c>
      <c r="I30" s="134">
        <v>324555</v>
      </c>
      <c r="J30" s="134">
        <v>136605</v>
      </c>
      <c r="K30" s="134">
        <v>73920</v>
      </c>
      <c r="L30" s="134">
        <v>46830</v>
      </c>
      <c r="M30" s="134">
        <v>21420</v>
      </c>
      <c r="N30" s="134">
        <v>10710</v>
      </c>
      <c r="O30" s="134">
        <v>205485</v>
      </c>
      <c r="P30" s="134">
        <v>95130</v>
      </c>
      <c r="Q30" s="134">
        <v>210</v>
      </c>
      <c r="R30" s="134">
        <v>59325</v>
      </c>
      <c r="S30" s="134">
        <v>11550</v>
      </c>
      <c r="T30" s="134">
        <v>114135</v>
      </c>
      <c r="U30" s="134">
        <v>829725</v>
      </c>
      <c r="V30" s="134">
        <v>0</v>
      </c>
      <c r="W30" s="134">
        <v>0</v>
      </c>
      <c r="X30" s="134">
        <v>8505</v>
      </c>
    </row>
    <row r="31" spans="1:24" x14ac:dyDescent="0.25">
      <c r="A31" s="2" t="s">
        <v>16</v>
      </c>
      <c r="B31" s="134">
        <v>236985</v>
      </c>
      <c r="C31" s="134">
        <v>630</v>
      </c>
      <c r="D31" s="134">
        <v>0</v>
      </c>
      <c r="E31" s="134">
        <v>7560</v>
      </c>
      <c r="F31" s="134">
        <v>210</v>
      </c>
      <c r="G31" s="134">
        <v>210</v>
      </c>
      <c r="H31" s="134">
        <v>7350</v>
      </c>
      <c r="I31" s="134">
        <v>19530</v>
      </c>
      <c r="J31" s="134">
        <v>3990</v>
      </c>
      <c r="K31" s="134">
        <v>7770</v>
      </c>
      <c r="L31" s="134">
        <v>5040</v>
      </c>
      <c r="M31" s="134">
        <v>420</v>
      </c>
      <c r="N31" s="134">
        <v>4620</v>
      </c>
      <c r="O31" s="134">
        <v>13230</v>
      </c>
      <c r="P31" s="134">
        <v>15330</v>
      </c>
      <c r="Q31" s="134">
        <v>0</v>
      </c>
      <c r="R31" s="134">
        <v>2940</v>
      </c>
      <c r="S31" s="134">
        <v>840</v>
      </c>
      <c r="T31" s="134">
        <v>3570</v>
      </c>
      <c r="U31" s="134">
        <v>7140</v>
      </c>
      <c r="V31" s="134">
        <v>0</v>
      </c>
      <c r="W31" s="134">
        <v>0</v>
      </c>
      <c r="X31" s="134">
        <v>136605</v>
      </c>
    </row>
    <row r="32" spans="1:24" x14ac:dyDescent="0.25">
      <c r="A32" s="31" t="s">
        <v>195</v>
      </c>
      <c r="B32" s="136">
        <v>176954379.09999999</v>
      </c>
      <c r="C32" s="136">
        <v>2118130.67</v>
      </c>
      <c r="D32" s="136">
        <v>457871.35999999999</v>
      </c>
      <c r="E32" s="136">
        <v>74549808.849999994</v>
      </c>
      <c r="F32" s="136">
        <v>168110.75</v>
      </c>
      <c r="G32" s="136">
        <v>558147.54</v>
      </c>
      <c r="H32" s="136">
        <v>9266595.4600000009</v>
      </c>
      <c r="I32" s="136">
        <v>28861943.02</v>
      </c>
      <c r="J32" s="136">
        <v>11043959.949999999</v>
      </c>
      <c r="K32" s="136">
        <v>13685375.09</v>
      </c>
      <c r="L32" s="136">
        <v>2519181.36</v>
      </c>
      <c r="M32" s="136">
        <v>603765.82999999996</v>
      </c>
      <c r="N32" s="136">
        <v>2188483.15</v>
      </c>
      <c r="O32" s="136">
        <v>8235811.8899999997</v>
      </c>
      <c r="P32" s="136">
        <v>6791810.6200000001</v>
      </c>
      <c r="Q32" s="136">
        <v>22627.07</v>
      </c>
      <c r="R32" s="136">
        <v>1951667.15</v>
      </c>
      <c r="S32" s="136">
        <v>4570987.54</v>
      </c>
      <c r="T32" s="136">
        <v>4017428.41</v>
      </c>
      <c r="U32" s="136">
        <v>5130618.8600000003</v>
      </c>
      <c r="V32" s="136">
        <v>2340</v>
      </c>
      <c r="W32" s="136">
        <v>1189.1199999999999</v>
      </c>
      <c r="X32" s="136">
        <v>208525.41</v>
      </c>
    </row>
    <row r="34" spans="1:3" x14ac:dyDescent="0.25">
      <c r="A34" s="192" t="str">
        <f>HYPERLINK("#'Vysvetlivky'!A15", "Vysvetlivky k sekciám SK-NACE")</f>
        <v>Vysvetlivky k sekciám SK-NACE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  <c r="C35" s="193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187" t="s">
        <v>199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</row>
    <row r="3" spans="1:24" x14ac:dyDescent="0.25">
      <c r="A3" s="208" t="s">
        <v>210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</row>
    <row r="5" spans="1:24" x14ac:dyDescent="0.25">
      <c r="A5" s="191" t="s">
        <v>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7" spans="1:24" x14ac:dyDescent="0.25">
      <c r="A7" s="199" t="s">
        <v>4</v>
      </c>
      <c r="B7" s="199" t="s">
        <v>187</v>
      </c>
      <c r="C7" s="201" t="s">
        <v>211</v>
      </c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</row>
    <row r="8" spans="1:24" x14ac:dyDescent="0.25">
      <c r="A8" s="199"/>
      <c r="B8" s="199"/>
      <c r="C8" s="1" t="s">
        <v>212</v>
      </c>
      <c r="D8" s="1" t="s">
        <v>213</v>
      </c>
      <c r="E8" s="1" t="s">
        <v>214</v>
      </c>
      <c r="F8" s="1" t="s">
        <v>215</v>
      </c>
      <c r="G8" s="1" t="s">
        <v>216</v>
      </c>
      <c r="H8" s="1" t="s">
        <v>217</v>
      </c>
      <c r="I8" s="1" t="s">
        <v>218</v>
      </c>
      <c r="J8" s="1" t="s">
        <v>219</v>
      </c>
      <c r="K8" s="1" t="s">
        <v>220</v>
      </c>
      <c r="L8" s="1" t="s">
        <v>221</v>
      </c>
      <c r="M8" s="1" t="s">
        <v>222</v>
      </c>
      <c r="N8" s="1" t="s">
        <v>223</v>
      </c>
      <c r="O8" s="1" t="s">
        <v>224</v>
      </c>
      <c r="P8" s="1" t="s">
        <v>225</v>
      </c>
      <c r="Q8" s="1" t="s">
        <v>226</v>
      </c>
      <c r="R8" s="1" t="s">
        <v>227</v>
      </c>
      <c r="S8" s="1" t="s">
        <v>228</v>
      </c>
      <c r="T8" s="1" t="s">
        <v>229</v>
      </c>
      <c r="U8" s="1" t="s">
        <v>230</v>
      </c>
      <c r="V8" s="1" t="s">
        <v>231</v>
      </c>
      <c r="W8" s="1" t="s">
        <v>232</v>
      </c>
      <c r="X8" s="1" t="s">
        <v>233</v>
      </c>
    </row>
    <row r="9" spans="1:24" x14ac:dyDescent="0.25">
      <c r="A9" s="209" t="s">
        <v>194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</row>
    <row r="10" spans="1:24" x14ac:dyDescent="0.25">
      <c r="A10" s="2" t="s">
        <v>11</v>
      </c>
      <c r="B10" s="137">
        <v>4049</v>
      </c>
      <c r="C10" s="137">
        <v>16</v>
      </c>
      <c r="D10" s="137">
        <v>1</v>
      </c>
      <c r="E10" s="137">
        <v>138</v>
      </c>
      <c r="F10" s="137">
        <v>4</v>
      </c>
      <c r="G10" s="137">
        <v>2</v>
      </c>
      <c r="H10" s="137">
        <v>86</v>
      </c>
      <c r="I10" s="137">
        <v>866</v>
      </c>
      <c r="J10" s="137">
        <v>104</v>
      </c>
      <c r="K10" s="137">
        <v>1196</v>
      </c>
      <c r="L10" s="137">
        <v>41</v>
      </c>
      <c r="M10" s="137">
        <v>9</v>
      </c>
      <c r="N10" s="137">
        <v>88</v>
      </c>
      <c r="O10" s="137">
        <v>160</v>
      </c>
      <c r="P10" s="137">
        <v>190</v>
      </c>
      <c r="Q10" s="137">
        <v>1</v>
      </c>
      <c r="R10" s="137">
        <v>294</v>
      </c>
      <c r="S10" s="137">
        <v>139</v>
      </c>
      <c r="T10" s="137">
        <v>384</v>
      </c>
      <c r="U10" s="137">
        <v>324</v>
      </c>
      <c r="V10" s="137">
        <v>0</v>
      </c>
      <c r="W10" s="137">
        <v>0</v>
      </c>
      <c r="X10" s="137">
        <v>6</v>
      </c>
    </row>
    <row r="11" spans="1:24" x14ac:dyDescent="0.25">
      <c r="A11" s="2" t="s">
        <v>12</v>
      </c>
      <c r="B11" s="137">
        <v>41479</v>
      </c>
      <c r="C11" s="137">
        <v>924</v>
      </c>
      <c r="D11" s="137">
        <v>2</v>
      </c>
      <c r="E11" s="137">
        <v>5832</v>
      </c>
      <c r="F11" s="137">
        <v>8</v>
      </c>
      <c r="G11" s="137">
        <v>18</v>
      </c>
      <c r="H11" s="137">
        <v>7827</v>
      </c>
      <c r="I11" s="137">
        <v>7431</v>
      </c>
      <c r="J11" s="137">
        <v>1768</v>
      </c>
      <c r="K11" s="137">
        <v>3203</v>
      </c>
      <c r="L11" s="137">
        <v>1236</v>
      </c>
      <c r="M11" s="137">
        <v>623</v>
      </c>
      <c r="N11" s="137">
        <v>221</v>
      </c>
      <c r="O11" s="137">
        <v>5230</v>
      </c>
      <c r="P11" s="137">
        <v>1916</v>
      </c>
      <c r="Q11" s="137">
        <v>25</v>
      </c>
      <c r="R11" s="137">
        <v>1092</v>
      </c>
      <c r="S11" s="137">
        <v>557</v>
      </c>
      <c r="T11" s="137">
        <v>1140</v>
      </c>
      <c r="U11" s="137">
        <v>2349</v>
      </c>
      <c r="V11" s="137">
        <v>5</v>
      </c>
      <c r="W11" s="137">
        <v>2</v>
      </c>
      <c r="X11" s="137">
        <v>70</v>
      </c>
    </row>
    <row r="12" spans="1:24" x14ac:dyDescent="0.25">
      <c r="A12" s="2" t="s">
        <v>13</v>
      </c>
      <c r="B12" s="137">
        <v>4477</v>
      </c>
      <c r="C12" s="137">
        <v>48</v>
      </c>
      <c r="D12" s="137">
        <v>1</v>
      </c>
      <c r="E12" s="137">
        <v>650</v>
      </c>
      <c r="F12" s="137">
        <v>9</v>
      </c>
      <c r="G12" s="137">
        <v>14</v>
      </c>
      <c r="H12" s="137">
        <v>321</v>
      </c>
      <c r="I12" s="137">
        <v>964</v>
      </c>
      <c r="J12" s="137">
        <v>270</v>
      </c>
      <c r="K12" s="137">
        <v>513</v>
      </c>
      <c r="L12" s="137">
        <v>129</v>
      </c>
      <c r="M12" s="137">
        <v>24</v>
      </c>
      <c r="N12" s="137">
        <v>115</v>
      </c>
      <c r="O12" s="137">
        <v>508</v>
      </c>
      <c r="P12" s="137">
        <v>313</v>
      </c>
      <c r="Q12" s="137">
        <v>4</v>
      </c>
      <c r="R12" s="137">
        <v>71</v>
      </c>
      <c r="S12" s="137">
        <v>297</v>
      </c>
      <c r="T12" s="137">
        <v>84</v>
      </c>
      <c r="U12" s="137">
        <v>141</v>
      </c>
      <c r="V12" s="137">
        <v>0</v>
      </c>
      <c r="W12" s="137">
        <v>0</v>
      </c>
      <c r="X12" s="137">
        <v>1</v>
      </c>
    </row>
    <row r="13" spans="1:24" x14ac:dyDescent="0.25">
      <c r="A13" s="2" t="s">
        <v>14</v>
      </c>
      <c r="B13" s="137">
        <v>17597</v>
      </c>
      <c r="C13" s="137">
        <v>264</v>
      </c>
      <c r="D13" s="137">
        <v>16</v>
      </c>
      <c r="E13" s="137">
        <v>2549</v>
      </c>
      <c r="F13" s="137">
        <v>12</v>
      </c>
      <c r="G13" s="137">
        <v>79</v>
      </c>
      <c r="H13" s="137">
        <v>1299</v>
      </c>
      <c r="I13" s="137">
        <v>4512</v>
      </c>
      <c r="J13" s="137">
        <v>1224</v>
      </c>
      <c r="K13" s="137">
        <v>2264</v>
      </c>
      <c r="L13" s="137">
        <v>520</v>
      </c>
      <c r="M13" s="137">
        <v>69</v>
      </c>
      <c r="N13" s="137">
        <v>318</v>
      </c>
      <c r="O13" s="137">
        <v>1723</v>
      </c>
      <c r="P13" s="137">
        <v>921</v>
      </c>
      <c r="Q13" s="137">
        <v>7</v>
      </c>
      <c r="R13" s="137">
        <v>188</v>
      </c>
      <c r="S13" s="137">
        <v>933</v>
      </c>
      <c r="T13" s="137">
        <v>239</v>
      </c>
      <c r="U13" s="137">
        <v>451</v>
      </c>
      <c r="V13" s="137">
        <v>0</v>
      </c>
      <c r="W13" s="137">
        <v>1</v>
      </c>
      <c r="X13" s="137">
        <v>8</v>
      </c>
    </row>
    <row r="14" spans="1:24" x14ac:dyDescent="0.25">
      <c r="A14" s="2" t="s">
        <v>15</v>
      </c>
      <c r="B14" s="137">
        <v>8649</v>
      </c>
      <c r="C14" s="137">
        <v>169</v>
      </c>
      <c r="D14" s="137">
        <v>0</v>
      </c>
      <c r="E14" s="137">
        <v>856</v>
      </c>
      <c r="F14" s="137">
        <v>0</v>
      </c>
      <c r="G14" s="137">
        <v>6</v>
      </c>
      <c r="H14" s="137">
        <v>2017</v>
      </c>
      <c r="I14" s="137">
        <v>1083</v>
      </c>
      <c r="J14" s="137">
        <v>492</v>
      </c>
      <c r="K14" s="137">
        <v>254</v>
      </c>
      <c r="L14" s="137">
        <v>224</v>
      </c>
      <c r="M14" s="137">
        <v>83</v>
      </c>
      <c r="N14" s="137">
        <v>48</v>
      </c>
      <c r="O14" s="137">
        <v>951</v>
      </c>
      <c r="P14" s="137">
        <v>431</v>
      </c>
      <c r="Q14" s="137">
        <v>1</v>
      </c>
      <c r="R14" s="137">
        <v>259</v>
      </c>
      <c r="S14" s="137">
        <v>34</v>
      </c>
      <c r="T14" s="137">
        <v>494</v>
      </c>
      <c r="U14" s="137">
        <v>1226</v>
      </c>
      <c r="V14" s="137">
        <v>0</v>
      </c>
      <c r="W14" s="137">
        <v>0</v>
      </c>
      <c r="X14" s="137">
        <v>21</v>
      </c>
    </row>
    <row r="15" spans="1:24" x14ac:dyDescent="0.25">
      <c r="A15" s="2" t="s">
        <v>16</v>
      </c>
      <c r="B15" s="137">
        <v>967</v>
      </c>
      <c r="C15" s="137">
        <v>4</v>
      </c>
      <c r="D15" s="137">
        <v>0</v>
      </c>
      <c r="E15" s="137">
        <v>25</v>
      </c>
      <c r="F15" s="137">
        <v>0</v>
      </c>
      <c r="G15" s="137">
        <v>1</v>
      </c>
      <c r="H15" s="137">
        <v>25</v>
      </c>
      <c r="I15" s="137">
        <v>71</v>
      </c>
      <c r="J15" s="137">
        <v>15</v>
      </c>
      <c r="K15" s="137">
        <v>26</v>
      </c>
      <c r="L15" s="137">
        <v>22</v>
      </c>
      <c r="M15" s="137">
        <v>1</v>
      </c>
      <c r="N15" s="137">
        <v>18</v>
      </c>
      <c r="O15" s="137">
        <v>62</v>
      </c>
      <c r="P15" s="137">
        <v>68</v>
      </c>
      <c r="Q15" s="137">
        <v>0</v>
      </c>
      <c r="R15" s="137">
        <v>12</v>
      </c>
      <c r="S15" s="137">
        <v>3</v>
      </c>
      <c r="T15" s="137">
        <v>16</v>
      </c>
      <c r="U15" s="137">
        <v>20</v>
      </c>
      <c r="V15" s="137">
        <v>0</v>
      </c>
      <c r="W15" s="137">
        <v>0</v>
      </c>
      <c r="X15" s="137">
        <v>578</v>
      </c>
    </row>
    <row r="16" spans="1:24" x14ac:dyDescent="0.25">
      <c r="A16" s="31" t="s">
        <v>195</v>
      </c>
      <c r="B16" s="139">
        <v>77218</v>
      </c>
      <c r="C16" s="139">
        <v>1425</v>
      </c>
      <c r="D16" s="139">
        <v>20</v>
      </c>
      <c r="E16" s="139">
        <v>10050</v>
      </c>
      <c r="F16" s="139">
        <v>33</v>
      </c>
      <c r="G16" s="139">
        <v>120</v>
      </c>
      <c r="H16" s="139">
        <v>11575</v>
      </c>
      <c r="I16" s="139">
        <v>14927</v>
      </c>
      <c r="J16" s="139">
        <v>3873</v>
      </c>
      <c r="K16" s="139">
        <v>7456</v>
      </c>
      <c r="L16" s="139">
        <v>2172</v>
      </c>
      <c r="M16" s="139">
        <v>809</v>
      </c>
      <c r="N16" s="139">
        <v>808</v>
      </c>
      <c r="O16" s="139">
        <v>8634</v>
      </c>
      <c r="P16" s="139">
        <v>3839</v>
      </c>
      <c r="Q16" s="139">
        <v>38</v>
      </c>
      <c r="R16" s="139">
        <v>1916</v>
      </c>
      <c r="S16" s="139">
        <v>1963</v>
      </c>
      <c r="T16" s="139">
        <v>2357</v>
      </c>
      <c r="U16" s="139">
        <v>4511</v>
      </c>
      <c r="V16" s="139">
        <v>5</v>
      </c>
      <c r="W16" s="139">
        <v>3</v>
      </c>
      <c r="X16" s="139">
        <v>684</v>
      </c>
    </row>
    <row r="17" spans="1:24" x14ac:dyDescent="0.25">
      <c r="A17" s="209" t="s">
        <v>196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</row>
    <row r="18" spans="1:24" x14ac:dyDescent="0.25">
      <c r="A18" s="2" t="s">
        <v>11</v>
      </c>
      <c r="B18" s="137">
        <v>24836</v>
      </c>
      <c r="C18" s="137">
        <v>52</v>
      </c>
      <c r="D18" s="137">
        <v>38</v>
      </c>
      <c r="E18" s="137">
        <v>488</v>
      </c>
      <c r="F18" s="137">
        <v>24</v>
      </c>
      <c r="G18" s="137">
        <v>5</v>
      </c>
      <c r="H18" s="137">
        <v>216</v>
      </c>
      <c r="I18" s="137">
        <v>8293</v>
      </c>
      <c r="J18" s="137">
        <v>379</v>
      </c>
      <c r="K18" s="137">
        <v>5488</v>
      </c>
      <c r="L18" s="137">
        <v>238</v>
      </c>
      <c r="M18" s="137">
        <v>12</v>
      </c>
      <c r="N18" s="137">
        <v>477</v>
      </c>
      <c r="O18" s="137">
        <v>751</v>
      </c>
      <c r="P18" s="137">
        <v>1110</v>
      </c>
      <c r="Q18" s="137">
        <v>9</v>
      </c>
      <c r="R18" s="137">
        <v>1791</v>
      </c>
      <c r="S18" s="137">
        <v>582</v>
      </c>
      <c r="T18" s="137">
        <v>3941</v>
      </c>
      <c r="U18" s="137">
        <v>921</v>
      </c>
      <c r="V18" s="137">
        <v>0</v>
      </c>
      <c r="W18" s="137">
        <v>0</v>
      </c>
      <c r="X18" s="137">
        <v>21</v>
      </c>
    </row>
    <row r="19" spans="1:24" x14ac:dyDescent="0.25">
      <c r="A19" s="2" t="s">
        <v>12</v>
      </c>
      <c r="B19" s="137">
        <v>41427</v>
      </c>
      <c r="C19" s="137">
        <v>924</v>
      </c>
      <c r="D19" s="137">
        <v>2</v>
      </c>
      <c r="E19" s="137">
        <v>5823</v>
      </c>
      <c r="F19" s="137">
        <v>8</v>
      </c>
      <c r="G19" s="137">
        <v>18</v>
      </c>
      <c r="H19" s="137">
        <v>7817</v>
      </c>
      <c r="I19" s="137">
        <v>7418</v>
      </c>
      <c r="J19" s="137">
        <v>1766</v>
      </c>
      <c r="K19" s="137">
        <v>3202</v>
      </c>
      <c r="L19" s="137">
        <v>1232</v>
      </c>
      <c r="M19" s="137">
        <v>620</v>
      </c>
      <c r="N19" s="137">
        <v>221</v>
      </c>
      <c r="O19" s="137">
        <v>5226</v>
      </c>
      <c r="P19" s="137">
        <v>1913</v>
      </c>
      <c r="Q19" s="137">
        <v>24</v>
      </c>
      <c r="R19" s="137">
        <v>1092</v>
      </c>
      <c r="S19" s="137">
        <v>557</v>
      </c>
      <c r="T19" s="137">
        <v>1140</v>
      </c>
      <c r="U19" s="137">
        <v>2347</v>
      </c>
      <c r="V19" s="137">
        <v>5</v>
      </c>
      <c r="W19" s="137">
        <v>2</v>
      </c>
      <c r="X19" s="137">
        <v>70</v>
      </c>
    </row>
    <row r="20" spans="1:24" x14ac:dyDescent="0.25">
      <c r="A20" s="2" t="s">
        <v>13</v>
      </c>
      <c r="B20" s="137">
        <v>109470</v>
      </c>
      <c r="C20" s="137">
        <v>3215</v>
      </c>
      <c r="D20" s="137">
        <v>3</v>
      </c>
      <c r="E20" s="137">
        <v>70788</v>
      </c>
      <c r="F20" s="137">
        <v>439</v>
      </c>
      <c r="G20" s="137">
        <v>147</v>
      </c>
      <c r="H20" s="137">
        <v>1410</v>
      </c>
      <c r="I20" s="137">
        <v>6882</v>
      </c>
      <c r="J20" s="137">
        <v>8713</v>
      </c>
      <c r="K20" s="137">
        <v>3457</v>
      </c>
      <c r="L20" s="137">
        <v>749</v>
      </c>
      <c r="M20" s="137">
        <v>118</v>
      </c>
      <c r="N20" s="137">
        <v>1521</v>
      </c>
      <c r="O20" s="137">
        <v>3669</v>
      </c>
      <c r="P20" s="137">
        <v>4990</v>
      </c>
      <c r="Q20" s="137">
        <v>12</v>
      </c>
      <c r="R20" s="137">
        <v>300</v>
      </c>
      <c r="S20" s="137">
        <v>2151</v>
      </c>
      <c r="T20" s="137">
        <v>382</v>
      </c>
      <c r="U20" s="137">
        <v>523</v>
      </c>
      <c r="V20" s="137">
        <v>0</v>
      </c>
      <c r="W20" s="137">
        <v>0</v>
      </c>
      <c r="X20" s="137">
        <v>1</v>
      </c>
    </row>
    <row r="21" spans="1:24" x14ac:dyDescent="0.25">
      <c r="A21" s="2" t="s">
        <v>14</v>
      </c>
      <c r="B21" s="137">
        <v>273892</v>
      </c>
      <c r="C21" s="137">
        <v>2589</v>
      </c>
      <c r="D21" s="137">
        <v>2368</v>
      </c>
      <c r="E21" s="137">
        <v>152224</v>
      </c>
      <c r="F21" s="137">
        <v>150</v>
      </c>
      <c r="G21" s="137">
        <v>1175</v>
      </c>
      <c r="H21" s="137">
        <v>11428</v>
      </c>
      <c r="I21" s="137">
        <v>37771</v>
      </c>
      <c r="J21" s="137">
        <v>18929</v>
      </c>
      <c r="K21" s="137">
        <v>14083</v>
      </c>
      <c r="L21" s="137">
        <v>4566</v>
      </c>
      <c r="M21" s="137">
        <v>453</v>
      </c>
      <c r="N21" s="137">
        <v>2233</v>
      </c>
      <c r="O21" s="137">
        <v>9240</v>
      </c>
      <c r="P21" s="137">
        <v>8117</v>
      </c>
      <c r="Q21" s="137">
        <v>16</v>
      </c>
      <c r="R21" s="137">
        <v>726</v>
      </c>
      <c r="S21" s="137">
        <v>4503</v>
      </c>
      <c r="T21" s="137">
        <v>1573</v>
      </c>
      <c r="U21" s="137">
        <v>1727</v>
      </c>
      <c r="V21" s="137">
        <v>0</v>
      </c>
      <c r="W21" s="137">
        <v>1</v>
      </c>
      <c r="X21" s="137">
        <v>20</v>
      </c>
    </row>
    <row r="22" spans="1:24" x14ac:dyDescent="0.25">
      <c r="A22" s="2" t="s">
        <v>15</v>
      </c>
      <c r="B22" s="137">
        <v>8646</v>
      </c>
      <c r="C22" s="137">
        <v>169</v>
      </c>
      <c r="D22" s="137">
        <v>0</v>
      </c>
      <c r="E22" s="137">
        <v>856</v>
      </c>
      <c r="F22" s="137">
        <v>0</v>
      </c>
      <c r="G22" s="137">
        <v>6</v>
      </c>
      <c r="H22" s="137">
        <v>2017</v>
      </c>
      <c r="I22" s="137">
        <v>1081</v>
      </c>
      <c r="J22" s="137">
        <v>492</v>
      </c>
      <c r="K22" s="137">
        <v>254</v>
      </c>
      <c r="L22" s="137">
        <v>224</v>
      </c>
      <c r="M22" s="137">
        <v>83</v>
      </c>
      <c r="N22" s="137">
        <v>48</v>
      </c>
      <c r="O22" s="137">
        <v>951</v>
      </c>
      <c r="P22" s="137">
        <v>431</v>
      </c>
      <c r="Q22" s="137">
        <v>1</v>
      </c>
      <c r="R22" s="137">
        <v>259</v>
      </c>
      <c r="S22" s="137">
        <v>34</v>
      </c>
      <c r="T22" s="137">
        <v>494</v>
      </c>
      <c r="U22" s="137">
        <v>1225</v>
      </c>
      <c r="V22" s="137">
        <v>0</v>
      </c>
      <c r="W22" s="137">
        <v>0</v>
      </c>
      <c r="X22" s="137">
        <v>21</v>
      </c>
    </row>
    <row r="23" spans="1:24" x14ac:dyDescent="0.25">
      <c r="A23" s="2" t="s">
        <v>16</v>
      </c>
      <c r="B23" s="137">
        <v>967</v>
      </c>
      <c r="C23" s="137">
        <v>4</v>
      </c>
      <c r="D23" s="137">
        <v>0</v>
      </c>
      <c r="E23" s="137">
        <v>25</v>
      </c>
      <c r="F23" s="137">
        <v>0</v>
      </c>
      <c r="G23" s="137">
        <v>1</v>
      </c>
      <c r="H23" s="137">
        <v>25</v>
      </c>
      <c r="I23" s="137">
        <v>71</v>
      </c>
      <c r="J23" s="137">
        <v>15</v>
      </c>
      <c r="K23" s="137">
        <v>26</v>
      </c>
      <c r="L23" s="137">
        <v>22</v>
      </c>
      <c r="M23" s="137">
        <v>1</v>
      </c>
      <c r="N23" s="137">
        <v>18</v>
      </c>
      <c r="O23" s="137">
        <v>62</v>
      </c>
      <c r="P23" s="137">
        <v>68</v>
      </c>
      <c r="Q23" s="137">
        <v>0</v>
      </c>
      <c r="R23" s="137">
        <v>12</v>
      </c>
      <c r="S23" s="137">
        <v>3</v>
      </c>
      <c r="T23" s="137">
        <v>16</v>
      </c>
      <c r="U23" s="137">
        <v>20</v>
      </c>
      <c r="V23" s="137">
        <v>0</v>
      </c>
      <c r="W23" s="137">
        <v>0</v>
      </c>
      <c r="X23" s="137">
        <v>578</v>
      </c>
    </row>
    <row r="24" spans="1:24" x14ac:dyDescent="0.25">
      <c r="A24" s="31" t="s">
        <v>195</v>
      </c>
      <c r="B24" s="139">
        <v>459238</v>
      </c>
      <c r="C24" s="139">
        <v>6953</v>
      </c>
      <c r="D24" s="139">
        <v>2411</v>
      </c>
      <c r="E24" s="139">
        <v>230204</v>
      </c>
      <c r="F24" s="139">
        <v>621</v>
      </c>
      <c r="G24" s="139">
        <v>1352</v>
      </c>
      <c r="H24" s="139">
        <v>22913</v>
      </c>
      <c r="I24" s="139">
        <v>61516</v>
      </c>
      <c r="J24" s="139">
        <v>30294</v>
      </c>
      <c r="K24" s="139">
        <v>26510</v>
      </c>
      <c r="L24" s="139">
        <v>7031</v>
      </c>
      <c r="M24" s="139">
        <v>1287</v>
      </c>
      <c r="N24" s="139">
        <v>4518</v>
      </c>
      <c r="O24" s="139">
        <v>19899</v>
      </c>
      <c r="P24" s="139">
        <v>16629</v>
      </c>
      <c r="Q24" s="139">
        <v>62</v>
      </c>
      <c r="R24" s="139">
        <v>4180</v>
      </c>
      <c r="S24" s="139">
        <v>7830</v>
      </c>
      <c r="T24" s="139">
        <v>7546</v>
      </c>
      <c r="U24" s="139">
        <v>6763</v>
      </c>
      <c r="V24" s="139">
        <v>5</v>
      </c>
      <c r="W24" s="139">
        <v>3</v>
      </c>
      <c r="X24" s="139">
        <v>711</v>
      </c>
    </row>
    <row r="25" spans="1:24" x14ac:dyDescent="0.25">
      <c r="A25" s="209" t="s">
        <v>197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</row>
    <row r="26" spans="1:24" x14ac:dyDescent="0.25">
      <c r="A26" s="2" t="s">
        <v>11</v>
      </c>
      <c r="B26" s="138">
        <v>10342823.060000001</v>
      </c>
      <c r="C26" s="138">
        <v>20600.53</v>
      </c>
      <c r="D26" s="138">
        <v>23811.45</v>
      </c>
      <c r="E26" s="138">
        <v>199929.43</v>
      </c>
      <c r="F26" s="138">
        <v>16689.93</v>
      </c>
      <c r="G26" s="138">
        <v>616.54</v>
      </c>
      <c r="H26" s="138">
        <v>83416.070000000007</v>
      </c>
      <c r="I26" s="138">
        <v>2782679.97</v>
      </c>
      <c r="J26" s="138">
        <v>164822.56</v>
      </c>
      <c r="K26" s="138">
        <v>2238839.38</v>
      </c>
      <c r="L26" s="138">
        <v>133297.26999999999</v>
      </c>
      <c r="M26" s="138">
        <v>4391.03</v>
      </c>
      <c r="N26" s="138">
        <v>207148.29</v>
      </c>
      <c r="O26" s="138">
        <v>331410.55</v>
      </c>
      <c r="P26" s="138">
        <v>598351.28</v>
      </c>
      <c r="Q26" s="138">
        <v>3747.69</v>
      </c>
      <c r="R26" s="138">
        <v>850120.04</v>
      </c>
      <c r="S26" s="138">
        <v>264294.11</v>
      </c>
      <c r="T26" s="138">
        <v>2076352.4</v>
      </c>
      <c r="U26" s="138">
        <v>334585.69</v>
      </c>
      <c r="V26" s="138">
        <v>0</v>
      </c>
      <c r="W26" s="138">
        <v>0</v>
      </c>
      <c r="X26" s="138">
        <v>7718.85</v>
      </c>
    </row>
    <row r="27" spans="1:24" x14ac:dyDescent="0.25">
      <c r="A27" s="2" t="s">
        <v>12</v>
      </c>
      <c r="B27" s="138">
        <v>18562981.850000001</v>
      </c>
      <c r="C27" s="138">
        <v>438120</v>
      </c>
      <c r="D27" s="138">
        <v>840</v>
      </c>
      <c r="E27" s="138">
        <v>2601630</v>
      </c>
      <c r="F27" s="138">
        <v>3720</v>
      </c>
      <c r="G27" s="138">
        <v>7320</v>
      </c>
      <c r="H27" s="138">
        <v>3837900</v>
      </c>
      <c r="I27" s="138">
        <v>3032477.96</v>
      </c>
      <c r="J27" s="138">
        <v>805034.41</v>
      </c>
      <c r="K27" s="138">
        <v>1374300</v>
      </c>
      <c r="L27" s="138">
        <v>543960</v>
      </c>
      <c r="M27" s="138">
        <v>250920</v>
      </c>
      <c r="N27" s="138">
        <v>101820</v>
      </c>
      <c r="O27" s="138">
        <v>2339467.7000000002</v>
      </c>
      <c r="P27" s="138">
        <v>889800</v>
      </c>
      <c r="Q27" s="138">
        <v>8760</v>
      </c>
      <c r="R27" s="138">
        <v>503400</v>
      </c>
      <c r="S27" s="138">
        <v>243060</v>
      </c>
      <c r="T27" s="138">
        <v>567600</v>
      </c>
      <c r="U27" s="138">
        <v>977991.78</v>
      </c>
      <c r="V27" s="138">
        <v>2340</v>
      </c>
      <c r="W27" s="138">
        <v>720</v>
      </c>
      <c r="X27" s="138">
        <v>31800</v>
      </c>
    </row>
    <row r="28" spans="1:24" x14ac:dyDescent="0.25">
      <c r="A28" s="2" t="s">
        <v>13</v>
      </c>
      <c r="B28" s="138">
        <v>41462341.009999998</v>
      </c>
      <c r="C28" s="138">
        <v>826542.14</v>
      </c>
      <c r="D28" s="138">
        <v>327.84</v>
      </c>
      <c r="E28" s="138">
        <v>28070655.84</v>
      </c>
      <c r="F28" s="138">
        <v>137187.13</v>
      </c>
      <c r="G28" s="138">
        <v>36042.03</v>
      </c>
      <c r="H28" s="138">
        <v>592678.52</v>
      </c>
      <c r="I28" s="138">
        <v>2344136.16</v>
      </c>
      <c r="J28" s="138">
        <v>2077824.74</v>
      </c>
      <c r="K28" s="138">
        <v>1626836.23</v>
      </c>
      <c r="L28" s="138">
        <v>392025.03</v>
      </c>
      <c r="M28" s="138">
        <v>54613.93</v>
      </c>
      <c r="N28" s="138">
        <v>583645.65</v>
      </c>
      <c r="O28" s="138">
        <v>1635845.27</v>
      </c>
      <c r="P28" s="138">
        <v>1664612.21</v>
      </c>
      <c r="Q28" s="138">
        <v>3753.67</v>
      </c>
      <c r="R28" s="138">
        <v>142034.07</v>
      </c>
      <c r="S28" s="138">
        <v>914849.29</v>
      </c>
      <c r="T28" s="138">
        <v>197977.28</v>
      </c>
      <c r="U28" s="138">
        <v>160305.82999999999</v>
      </c>
      <c r="V28" s="138">
        <v>0</v>
      </c>
      <c r="W28" s="138">
        <v>0</v>
      </c>
      <c r="X28" s="138">
        <v>448.15</v>
      </c>
    </row>
    <row r="29" spans="1:24" x14ac:dyDescent="0.25">
      <c r="A29" s="2" t="s">
        <v>14</v>
      </c>
      <c r="B29" s="138">
        <v>73590929.120000005</v>
      </c>
      <c r="C29" s="138">
        <v>810660.88</v>
      </c>
      <c r="D29" s="138">
        <v>435203.17</v>
      </c>
      <c r="E29" s="138">
        <v>38008447.350000001</v>
      </c>
      <c r="F29" s="138">
        <v>33797.599999999999</v>
      </c>
      <c r="G29" s="138">
        <v>301583.09999999998</v>
      </c>
      <c r="H29" s="138">
        <v>3508010.45</v>
      </c>
      <c r="I29" s="138">
        <v>9884013.2300000004</v>
      </c>
      <c r="J29" s="138">
        <v>5527379.46</v>
      </c>
      <c r="K29" s="138">
        <v>4909110.83</v>
      </c>
      <c r="L29" s="138">
        <v>1287843.5900000001</v>
      </c>
      <c r="M29" s="138">
        <v>110600.53</v>
      </c>
      <c r="N29" s="138">
        <v>650537.77</v>
      </c>
      <c r="O29" s="138">
        <v>3011043.92</v>
      </c>
      <c r="P29" s="138">
        <v>2505981.79</v>
      </c>
      <c r="Q29" s="138">
        <v>5016</v>
      </c>
      <c r="R29" s="138">
        <v>230315.57</v>
      </c>
      <c r="S29" s="138">
        <v>1365767.5</v>
      </c>
      <c r="T29" s="138">
        <v>478270.9</v>
      </c>
      <c r="U29" s="138">
        <v>522094.38</v>
      </c>
      <c r="V29" s="138">
        <v>0</v>
      </c>
      <c r="W29" s="138">
        <v>240</v>
      </c>
      <c r="X29" s="138">
        <v>5011.1000000000004</v>
      </c>
    </row>
    <row r="30" spans="1:24" x14ac:dyDescent="0.25">
      <c r="A30" s="2" t="s">
        <v>15</v>
      </c>
      <c r="B30" s="138">
        <v>1816830</v>
      </c>
      <c r="C30" s="138">
        <v>35490</v>
      </c>
      <c r="D30" s="138">
        <v>0</v>
      </c>
      <c r="E30" s="138">
        <v>179970</v>
      </c>
      <c r="F30" s="138">
        <v>0</v>
      </c>
      <c r="G30" s="138">
        <v>1260</v>
      </c>
      <c r="H30" s="138">
        <v>424110</v>
      </c>
      <c r="I30" s="138">
        <v>227430</v>
      </c>
      <c r="J30" s="138">
        <v>103320</v>
      </c>
      <c r="K30" s="138">
        <v>53340</v>
      </c>
      <c r="L30" s="138">
        <v>47040</v>
      </c>
      <c r="M30" s="138">
        <v>17430</v>
      </c>
      <c r="N30" s="138">
        <v>10080</v>
      </c>
      <c r="O30" s="138">
        <v>199710</v>
      </c>
      <c r="P30" s="138">
        <v>90510</v>
      </c>
      <c r="Q30" s="138">
        <v>210</v>
      </c>
      <c r="R30" s="138">
        <v>54390</v>
      </c>
      <c r="S30" s="138">
        <v>7140</v>
      </c>
      <c r="T30" s="138">
        <v>103740</v>
      </c>
      <c r="U30" s="138">
        <v>257250</v>
      </c>
      <c r="V30" s="138">
        <v>0</v>
      </c>
      <c r="W30" s="138">
        <v>0</v>
      </c>
      <c r="X30" s="138">
        <v>4410</v>
      </c>
    </row>
    <row r="31" spans="1:24" x14ac:dyDescent="0.25">
      <c r="A31" s="2" t="s">
        <v>16</v>
      </c>
      <c r="B31" s="138">
        <v>203025</v>
      </c>
      <c r="C31" s="138">
        <v>840</v>
      </c>
      <c r="D31" s="138">
        <v>0</v>
      </c>
      <c r="E31" s="138">
        <v>5250</v>
      </c>
      <c r="F31" s="138">
        <v>0</v>
      </c>
      <c r="G31" s="138">
        <v>210</v>
      </c>
      <c r="H31" s="138">
        <v>5250</v>
      </c>
      <c r="I31" s="138">
        <v>14805</v>
      </c>
      <c r="J31" s="138">
        <v>3150</v>
      </c>
      <c r="K31" s="138">
        <v>5460</v>
      </c>
      <c r="L31" s="138">
        <v>4620</v>
      </c>
      <c r="M31" s="138">
        <v>210</v>
      </c>
      <c r="N31" s="138">
        <v>3780</v>
      </c>
      <c r="O31" s="138">
        <v>13020</v>
      </c>
      <c r="P31" s="138">
        <v>14280</v>
      </c>
      <c r="Q31" s="138">
        <v>0</v>
      </c>
      <c r="R31" s="138">
        <v>2520</v>
      </c>
      <c r="S31" s="138">
        <v>630</v>
      </c>
      <c r="T31" s="138">
        <v>3360</v>
      </c>
      <c r="U31" s="138">
        <v>4200</v>
      </c>
      <c r="V31" s="138">
        <v>0</v>
      </c>
      <c r="W31" s="138">
        <v>0</v>
      </c>
      <c r="X31" s="138">
        <v>121440</v>
      </c>
    </row>
    <row r="32" spans="1:24" x14ac:dyDescent="0.25">
      <c r="A32" s="31" t="s">
        <v>195</v>
      </c>
      <c r="B32" s="140">
        <v>145978930.03999999</v>
      </c>
      <c r="C32" s="140">
        <v>2132253.5499999998</v>
      </c>
      <c r="D32" s="140">
        <v>460182.46</v>
      </c>
      <c r="E32" s="140">
        <v>69065882.620000005</v>
      </c>
      <c r="F32" s="140">
        <v>191394.66</v>
      </c>
      <c r="G32" s="140">
        <v>347031.67</v>
      </c>
      <c r="H32" s="140">
        <v>8451365.0399999991</v>
      </c>
      <c r="I32" s="140">
        <v>18285542.32</v>
      </c>
      <c r="J32" s="140">
        <v>8681531.1699999999</v>
      </c>
      <c r="K32" s="140">
        <v>10207886.439999999</v>
      </c>
      <c r="L32" s="140">
        <v>2408785.89</v>
      </c>
      <c r="M32" s="140">
        <v>438165.49</v>
      </c>
      <c r="N32" s="140">
        <v>1557011.71</v>
      </c>
      <c r="O32" s="140">
        <v>7530497.4400000004</v>
      </c>
      <c r="P32" s="140">
        <v>5763535.2800000003</v>
      </c>
      <c r="Q32" s="140">
        <v>21487.360000000001</v>
      </c>
      <c r="R32" s="140">
        <v>1782779.68</v>
      </c>
      <c r="S32" s="140">
        <v>2795740.9</v>
      </c>
      <c r="T32" s="140">
        <v>3427300.58</v>
      </c>
      <c r="U32" s="140">
        <v>2256427.6800000002</v>
      </c>
      <c r="V32" s="140">
        <v>2340</v>
      </c>
      <c r="W32" s="140">
        <v>960</v>
      </c>
      <c r="X32" s="140">
        <v>170828.1</v>
      </c>
    </row>
    <row r="34" spans="1:3" x14ac:dyDescent="0.25">
      <c r="A34" s="192" t="str">
        <f>HYPERLINK("#'Vysvetlivky'!A15", "Vysvetlivky k sekciám SK-NACE")</f>
        <v>Vysvetlivky k sekciám SK-NACE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  <c r="C35" s="193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187" t="s">
        <v>200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</row>
    <row r="3" spans="1:24" x14ac:dyDescent="0.25">
      <c r="A3" s="208" t="s">
        <v>210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</row>
    <row r="5" spans="1:24" x14ac:dyDescent="0.25">
      <c r="A5" s="191" t="s">
        <v>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7" spans="1:24" x14ac:dyDescent="0.25">
      <c r="A7" s="199" t="s">
        <v>4</v>
      </c>
      <c r="B7" s="199" t="s">
        <v>187</v>
      </c>
      <c r="C7" s="201" t="s">
        <v>211</v>
      </c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</row>
    <row r="8" spans="1:24" x14ac:dyDescent="0.25">
      <c r="A8" s="199"/>
      <c r="B8" s="199"/>
      <c r="C8" s="1" t="s">
        <v>212</v>
      </c>
      <c r="D8" s="1" t="s">
        <v>213</v>
      </c>
      <c r="E8" s="1" t="s">
        <v>214</v>
      </c>
      <c r="F8" s="1" t="s">
        <v>215</v>
      </c>
      <c r="G8" s="1" t="s">
        <v>216</v>
      </c>
      <c r="H8" s="1" t="s">
        <v>217</v>
      </c>
      <c r="I8" s="1" t="s">
        <v>218</v>
      </c>
      <c r="J8" s="1" t="s">
        <v>219</v>
      </c>
      <c r="K8" s="1" t="s">
        <v>220</v>
      </c>
      <c r="L8" s="1" t="s">
        <v>221</v>
      </c>
      <c r="M8" s="1" t="s">
        <v>222</v>
      </c>
      <c r="N8" s="1" t="s">
        <v>223</v>
      </c>
      <c r="O8" s="1" t="s">
        <v>224</v>
      </c>
      <c r="P8" s="1" t="s">
        <v>225</v>
      </c>
      <c r="Q8" s="1" t="s">
        <v>226</v>
      </c>
      <c r="R8" s="1" t="s">
        <v>227</v>
      </c>
      <c r="S8" s="1" t="s">
        <v>228</v>
      </c>
      <c r="T8" s="1" t="s">
        <v>229</v>
      </c>
      <c r="U8" s="1" t="s">
        <v>230</v>
      </c>
      <c r="V8" s="1" t="s">
        <v>231</v>
      </c>
      <c r="W8" s="1" t="s">
        <v>232</v>
      </c>
      <c r="X8" s="1" t="s">
        <v>233</v>
      </c>
    </row>
    <row r="9" spans="1:24" x14ac:dyDescent="0.25">
      <c r="A9" s="209" t="s">
        <v>194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</row>
    <row r="10" spans="1:24" x14ac:dyDescent="0.25">
      <c r="A10" s="2" t="s">
        <v>11</v>
      </c>
      <c r="B10" s="141">
        <v>351</v>
      </c>
      <c r="C10" s="141">
        <v>1</v>
      </c>
      <c r="D10" s="141">
        <v>1</v>
      </c>
      <c r="E10" s="141">
        <v>14</v>
      </c>
      <c r="F10" s="141">
        <v>0</v>
      </c>
      <c r="G10" s="141">
        <v>0</v>
      </c>
      <c r="H10" s="141">
        <v>12</v>
      </c>
      <c r="I10" s="141">
        <v>60</v>
      </c>
      <c r="J10" s="141">
        <v>20</v>
      </c>
      <c r="K10" s="141">
        <v>76</v>
      </c>
      <c r="L10" s="141">
        <v>3</v>
      </c>
      <c r="M10" s="141">
        <v>0</v>
      </c>
      <c r="N10" s="141">
        <v>6</v>
      </c>
      <c r="O10" s="141">
        <v>18</v>
      </c>
      <c r="P10" s="141">
        <v>35</v>
      </c>
      <c r="Q10" s="141">
        <v>1</v>
      </c>
      <c r="R10" s="141">
        <v>43</v>
      </c>
      <c r="S10" s="141">
        <v>9</v>
      </c>
      <c r="T10" s="141">
        <v>30</v>
      </c>
      <c r="U10" s="141">
        <v>20</v>
      </c>
      <c r="V10" s="141">
        <v>0</v>
      </c>
      <c r="W10" s="141">
        <v>0</v>
      </c>
      <c r="X10" s="141">
        <v>2</v>
      </c>
    </row>
    <row r="11" spans="1:24" x14ac:dyDescent="0.25">
      <c r="A11" s="2" t="s">
        <v>12</v>
      </c>
      <c r="B11" s="141">
        <v>29991</v>
      </c>
      <c r="C11" s="141">
        <v>777</v>
      </c>
      <c r="D11" s="141">
        <v>1</v>
      </c>
      <c r="E11" s="141">
        <v>4487</v>
      </c>
      <c r="F11" s="141">
        <v>6</v>
      </c>
      <c r="G11" s="141">
        <v>16</v>
      </c>
      <c r="H11" s="141">
        <v>5911</v>
      </c>
      <c r="I11" s="141">
        <v>5047</v>
      </c>
      <c r="J11" s="141">
        <v>1309</v>
      </c>
      <c r="K11" s="141">
        <v>1839</v>
      </c>
      <c r="L11" s="141">
        <v>979</v>
      </c>
      <c r="M11" s="141">
        <v>488</v>
      </c>
      <c r="N11" s="141">
        <v>156</v>
      </c>
      <c r="O11" s="141">
        <v>4005</v>
      </c>
      <c r="P11" s="141">
        <v>1531</v>
      </c>
      <c r="Q11" s="141">
        <v>18</v>
      </c>
      <c r="R11" s="141">
        <v>746</v>
      </c>
      <c r="S11" s="141">
        <v>287</v>
      </c>
      <c r="T11" s="141">
        <v>826</v>
      </c>
      <c r="U11" s="141">
        <v>1505</v>
      </c>
      <c r="V11" s="141">
        <v>4</v>
      </c>
      <c r="W11" s="141">
        <v>0</v>
      </c>
      <c r="X11" s="141">
        <v>53</v>
      </c>
    </row>
    <row r="12" spans="1:24" x14ac:dyDescent="0.25">
      <c r="A12" s="2" t="s">
        <v>13</v>
      </c>
      <c r="B12" s="141">
        <v>3245</v>
      </c>
      <c r="C12" s="141">
        <v>30</v>
      </c>
      <c r="D12" s="141">
        <v>0</v>
      </c>
      <c r="E12" s="141">
        <v>557</v>
      </c>
      <c r="F12" s="141">
        <v>7</v>
      </c>
      <c r="G12" s="141">
        <v>6</v>
      </c>
      <c r="H12" s="141">
        <v>197</v>
      </c>
      <c r="I12" s="141">
        <v>713</v>
      </c>
      <c r="J12" s="141">
        <v>195</v>
      </c>
      <c r="K12" s="141">
        <v>343</v>
      </c>
      <c r="L12" s="141">
        <v>100</v>
      </c>
      <c r="M12" s="141">
        <v>15</v>
      </c>
      <c r="N12" s="141">
        <v>75</v>
      </c>
      <c r="O12" s="141">
        <v>405</v>
      </c>
      <c r="P12" s="141">
        <v>265</v>
      </c>
      <c r="Q12" s="141">
        <v>2</v>
      </c>
      <c r="R12" s="141">
        <v>71</v>
      </c>
      <c r="S12" s="141">
        <v>107</v>
      </c>
      <c r="T12" s="141">
        <v>71</v>
      </c>
      <c r="U12" s="141">
        <v>86</v>
      </c>
      <c r="V12" s="141">
        <v>0</v>
      </c>
      <c r="W12" s="141">
        <v>0</v>
      </c>
      <c r="X12" s="141">
        <v>0</v>
      </c>
    </row>
    <row r="13" spans="1:24" x14ac:dyDescent="0.25">
      <c r="A13" s="2" t="s">
        <v>14</v>
      </c>
      <c r="B13" s="141">
        <v>12204</v>
      </c>
      <c r="C13" s="141">
        <v>188</v>
      </c>
      <c r="D13" s="141">
        <v>14</v>
      </c>
      <c r="E13" s="141">
        <v>1796</v>
      </c>
      <c r="F13" s="141">
        <v>4</v>
      </c>
      <c r="G13" s="141">
        <v>50</v>
      </c>
      <c r="H13" s="141">
        <v>1041</v>
      </c>
      <c r="I13" s="141">
        <v>2792</v>
      </c>
      <c r="J13" s="141">
        <v>786</v>
      </c>
      <c r="K13" s="141">
        <v>1664</v>
      </c>
      <c r="L13" s="141">
        <v>405</v>
      </c>
      <c r="M13" s="141">
        <v>67</v>
      </c>
      <c r="N13" s="141">
        <v>247</v>
      </c>
      <c r="O13" s="141">
        <v>1306</v>
      </c>
      <c r="P13" s="141">
        <v>767</v>
      </c>
      <c r="Q13" s="141">
        <v>6</v>
      </c>
      <c r="R13" s="141">
        <v>143</v>
      </c>
      <c r="S13" s="141">
        <v>363</v>
      </c>
      <c r="T13" s="141">
        <v>247</v>
      </c>
      <c r="U13" s="141">
        <v>311</v>
      </c>
      <c r="V13" s="141">
        <v>0</v>
      </c>
      <c r="W13" s="141">
        <v>1</v>
      </c>
      <c r="X13" s="141">
        <v>6</v>
      </c>
    </row>
    <row r="14" spans="1:24" x14ac:dyDescent="0.25">
      <c r="A14" s="2" t="s">
        <v>15</v>
      </c>
      <c r="B14" s="141">
        <v>5980</v>
      </c>
      <c r="C14" s="141">
        <v>153</v>
      </c>
      <c r="D14" s="141">
        <v>0</v>
      </c>
      <c r="E14" s="141">
        <v>620</v>
      </c>
      <c r="F14" s="141">
        <v>1</v>
      </c>
      <c r="G14" s="141">
        <v>6</v>
      </c>
      <c r="H14" s="141">
        <v>1646</v>
      </c>
      <c r="I14" s="141">
        <v>772</v>
      </c>
      <c r="J14" s="141">
        <v>287</v>
      </c>
      <c r="K14" s="141">
        <v>154</v>
      </c>
      <c r="L14" s="141">
        <v>174</v>
      </c>
      <c r="M14" s="141">
        <v>61</v>
      </c>
      <c r="N14" s="141">
        <v>39</v>
      </c>
      <c r="O14" s="141">
        <v>699</v>
      </c>
      <c r="P14" s="141">
        <v>324</v>
      </c>
      <c r="Q14" s="141">
        <v>0</v>
      </c>
      <c r="R14" s="141">
        <v>145</v>
      </c>
      <c r="S14" s="141">
        <v>17</v>
      </c>
      <c r="T14" s="141">
        <v>333</v>
      </c>
      <c r="U14" s="141">
        <v>533</v>
      </c>
      <c r="V14" s="141">
        <v>0</v>
      </c>
      <c r="W14" s="141">
        <v>0</v>
      </c>
      <c r="X14" s="141">
        <v>16</v>
      </c>
    </row>
    <row r="15" spans="1:24" x14ac:dyDescent="0.25">
      <c r="A15" s="2" t="s">
        <v>16</v>
      </c>
      <c r="B15" s="141">
        <v>681</v>
      </c>
      <c r="C15" s="141">
        <v>2</v>
      </c>
      <c r="D15" s="141">
        <v>0</v>
      </c>
      <c r="E15" s="141">
        <v>18</v>
      </c>
      <c r="F15" s="141">
        <v>1</v>
      </c>
      <c r="G15" s="141">
        <v>0</v>
      </c>
      <c r="H15" s="141">
        <v>16</v>
      </c>
      <c r="I15" s="141">
        <v>54</v>
      </c>
      <c r="J15" s="141">
        <v>15</v>
      </c>
      <c r="K15" s="141">
        <v>21</v>
      </c>
      <c r="L15" s="141">
        <v>16</v>
      </c>
      <c r="M15" s="141">
        <v>1</v>
      </c>
      <c r="N15" s="141">
        <v>14</v>
      </c>
      <c r="O15" s="141">
        <v>49</v>
      </c>
      <c r="P15" s="141">
        <v>46</v>
      </c>
      <c r="Q15" s="141">
        <v>0</v>
      </c>
      <c r="R15" s="141">
        <v>8</v>
      </c>
      <c r="S15" s="141">
        <v>3</v>
      </c>
      <c r="T15" s="141">
        <v>8</v>
      </c>
      <c r="U15" s="141">
        <v>9</v>
      </c>
      <c r="V15" s="141">
        <v>0</v>
      </c>
      <c r="W15" s="141">
        <v>0</v>
      </c>
      <c r="X15" s="141">
        <v>400</v>
      </c>
    </row>
    <row r="16" spans="1:24" x14ac:dyDescent="0.25">
      <c r="A16" s="31" t="s">
        <v>195</v>
      </c>
      <c r="B16" s="143">
        <v>52452</v>
      </c>
      <c r="C16" s="143">
        <v>1151</v>
      </c>
      <c r="D16" s="143">
        <v>16</v>
      </c>
      <c r="E16" s="143">
        <v>7492</v>
      </c>
      <c r="F16" s="143">
        <v>19</v>
      </c>
      <c r="G16" s="143">
        <v>78</v>
      </c>
      <c r="H16" s="143">
        <v>8823</v>
      </c>
      <c r="I16" s="143">
        <v>9438</v>
      </c>
      <c r="J16" s="143">
        <v>2612</v>
      </c>
      <c r="K16" s="143">
        <v>4097</v>
      </c>
      <c r="L16" s="143">
        <v>1677</v>
      </c>
      <c r="M16" s="143">
        <v>632</v>
      </c>
      <c r="N16" s="143">
        <v>537</v>
      </c>
      <c r="O16" s="143">
        <v>6482</v>
      </c>
      <c r="P16" s="143">
        <v>2968</v>
      </c>
      <c r="Q16" s="143">
        <v>27</v>
      </c>
      <c r="R16" s="143">
        <v>1156</v>
      </c>
      <c r="S16" s="143">
        <v>786</v>
      </c>
      <c r="T16" s="143">
        <v>1515</v>
      </c>
      <c r="U16" s="143">
        <v>2464</v>
      </c>
      <c r="V16" s="143">
        <v>4</v>
      </c>
      <c r="W16" s="143">
        <v>1</v>
      </c>
      <c r="X16" s="143">
        <v>477</v>
      </c>
    </row>
    <row r="17" spans="1:24" x14ac:dyDescent="0.25">
      <c r="A17" s="209" t="s">
        <v>196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</row>
    <row r="18" spans="1:24" x14ac:dyDescent="0.25">
      <c r="A18" s="2" t="s">
        <v>11</v>
      </c>
      <c r="B18" s="141">
        <v>2106</v>
      </c>
      <c r="C18" s="141">
        <v>1</v>
      </c>
      <c r="D18" s="141">
        <v>31</v>
      </c>
      <c r="E18" s="141">
        <v>35</v>
      </c>
      <c r="F18" s="141">
        <v>0</v>
      </c>
      <c r="G18" s="141">
        <v>0</v>
      </c>
      <c r="H18" s="141">
        <v>20</v>
      </c>
      <c r="I18" s="141">
        <v>505</v>
      </c>
      <c r="J18" s="141">
        <v>180</v>
      </c>
      <c r="K18" s="141">
        <v>415</v>
      </c>
      <c r="L18" s="141">
        <v>17</v>
      </c>
      <c r="M18" s="141">
        <v>0</v>
      </c>
      <c r="N18" s="141">
        <v>12</v>
      </c>
      <c r="O18" s="141">
        <v>42</v>
      </c>
      <c r="P18" s="141">
        <v>304</v>
      </c>
      <c r="Q18" s="141">
        <v>4</v>
      </c>
      <c r="R18" s="141">
        <v>180</v>
      </c>
      <c r="S18" s="141">
        <v>24</v>
      </c>
      <c r="T18" s="141">
        <v>292</v>
      </c>
      <c r="U18" s="141">
        <v>42</v>
      </c>
      <c r="V18" s="141">
        <v>0</v>
      </c>
      <c r="W18" s="141">
        <v>0</v>
      </c>
      <c r="X18" s="141">
        <v>2</v>
      </c>
    </row>
    <row r="19" spans="1:24" x14ac:dyDescent="0.25">
      <c r="A19" s="2" t="s">
        <v>12</v>
      </c>
      <c r="B19" s="141">
        <v>29934</v>
      </c>
      <c r="C19" s="141">
        <v>775</v>
      </c>
      <c r="D19" s="141">
        <v>1</v>
      </c>
      <c r="E19" s="141">
        <v>4477</v>
      </c>
      <c r="F19" s="141">
        <v>6</v>
      </c>
      <c r="G19" s="141">
        <v>16</v>
      </c>
      <c r="H19" s="141">
        <v>5900</v>
      </c>
      <c r="I19" s="141">
        <v>5040</v>
      </c>
      <c r="J19" s="141">
        <v>1307</v>
      </c>
      <c r="K19" s="141">
        <v>1836</v>
      </c>
      <c r="L19" s="141">
        <v>977</v>
      </c>
      <c r="M19" s="141">
        <v>486</v>
      </c>
      <c r="N19" s="141">
        <v>156</v>
      </c>
      <c r="O19" s="141">
        <v>3999</v>
      </c>
      <c r="P19" s="141">
        <v>1527</v>
      </c>
      <c r="Q19" s="141">
        <v>17</v>
      </c>
      <c r="R19" s="141">
        <v>745</v>
      </c>
      <c r="S19" s="141">
        <v>285</v>
      </c>
      <c r="T19" s="141">
        <v>825</v>
      </c>
      <c r="U19" s="141">
        <v>1503</v>
      </c>
      <c r="V19" s="141">
        <v>4</v>
      </c>
      <c r="W19" s="141">
        <v>0</v>
      </c>
      <c r="X19" s="141">
        <v>52</v>
      </c>
    </row>
    <row r="20" spans="1:24" x14ac:dyDescent="0.25">
      <c r="A20" s="2" t="s">
        <v>13</v>
      </c>
      <c r="B20" s="141">
        <v>79417</v>
      </c>
      <c r="C20" s="141">
        <v>97</v>
      </c>
      <c r="D20" s="141">
        <v>0</v>
      </c>
      <c r="E20" s="141">
        <v>55777</v>
      </c>
      <c r="F20" s="141">
        <v>269</v>
      </c>
      <c r="G20" s="141">
        <v>71</v>
      </c>
      <c r="H20" s="141">
        <v>846</v>
      </c>
      <c r="I20" s="141">
        <v>4756</v>
      </c>
      <c r="J20" s="141">
        <v>6319</v>
      </c>
      <c r="K20" s="141">
        <v>2518</v>
      </c>
      <c r="L20" s="141">
        <v>675</v>
      </c>
      <c r="M20" s="141">
        <v>62</v>
      </c>
      <c r="N20" s="141">
        <v>898</v>
      </c>
      <c r="O20" s="141">
        <v>2052</v>
      </c>
      <c r="P20" s="141">
        <v>2709</v>
      </c>
      <c r="Q20" s="141">
        <v>8</v>
      </c>
      <c r="R20" s="141">
        <v>378</v>
      </c>
      <c r="S20" s="141">
        <v>1314</v>
      </c>
      <c r="T20" s="141">
        <v>366</v>
      </c>
      <c r="U20" s="141">
        <v>302</v>
      </c>
      <c r="V20" s="141">
        <v>0</v>
      </c>
      <c r="W20" s="141">
        <v>0</v>
      </c>
      <c r="X20" s="141">
        <v>0</v>
      </c>
    </row>
    <row r="21" spans="1:24" x14ac:dyDescent="0.25">
      <c r="A21" s="2" t="s">
        <v>14</v>
      </c>
      <c r="B21" s="141">
        <v>159690</v>
      </c>
      <c r="C21" s="141">
        <v>1813</v>
      </c>
      <c r="D21" s="141">
        <v>2321</v>
      </c>
      <c r="E21" s="141">
        <v>74776</v>
      </c>
      <c r="F21" s="141">
        <v>148</v>
      </c>
      <c r="G21" s="141">
        <v>832</v>
      </c>
      <c r="H21" s="141">
        <v>8662</v>
      </c>
      <c r="I21" s="141">
        <v>20744</v>
      </c>
      <c r="J21" s="141">
        <v>11427</v>
      </c>
      <c r="K21" s="141">
        <v>12379</v>
      </c>
      <c r="L21" s="141">
        <v>3259</v>
      </c>
      <c r="M21" s="141">
        <v>325</v>
      </c>
      <c r="N21" s="141">
        <v>1593</v>
      </c>
      <c r="O21" s="141">
        <v>7124</v>
      </c>
      <c r="P21" s="141">
        <v>7654</v>
      </c>
      <c r="Q21" s="141">
        <v>22</v>
      </c>
      <c r="R21" s="141">
        <v>572</v>
      </c>
      <c r="S21" s="141">
        <v>2962</v>
      </c>
      <c r="T21" s="141">
        <v>1681</v>
      </c>
      <c r="U21" s="141">
        <v>1378</v>
      </c>
      <c r="V21" s="141">
        <v>0</v>
      </c>
      <c r="W21" s="141">
        <v>1</v>
      </c>
      <c r="X21" s="141">
        <v>17</v>
      </c>
    </row>
    <row r="22" spans="1:24" x14ac:dyDescent="0.25">
      <c r="A22" s="2" t="s">
        <v>15</v>
      </c>
      <c r="B22" s="141">
        <v>5977</v>
      </c>
      <c r="C22" s="141">
        <v>153</v>
      </c>
      <c r="D22" s="141">
        <v>0</v>
      </c>
      <c r="E22" s="141">
        <v>619</v>
      </c>
      <c r="F22" s="141">
        <v>1</v>
      </c>
      <c r="G22" s="141">
        <v>6</v>
      </c>
      <c r="H22" s="141">
        <v>1645</v>
      </c>
      <c r="I22" s="141">
        <v>771</v>
      </c>
      <c r="J22" s="141">
        <v>287</v>
      </c>
      <c r="K22" s="141">
        <v>154</v>
      </c>
      <c r="L22" s="141">
        <v>174</v>
      </c>
      <c r="M22" s="141">
        <v>61</v>
      </c>
      <c r="N22" s="141">
        <v>39</v>
      </c>
      <c r="O22" s="141">
        <v>699</v>
      </c>
      <c r="P22" s="141">
        <v>324</v>
      </c>
      <c r="Q22" s="141">
        <v>0</v>
      </c>
      <c r="R22" s="141">
        <v>145</v>
      </c>
      <c r="S22" s="141">
        <v>17</v>
      </c>
      <c r="T22" s="141">
        <v>333</v>
      </c>
      <c r="U22" s="141">
        <v>533</v>
      </c>
      <c r="V22" s="141">
        <v>0</v>
      </c>
      <c r="W22" s="141">
        <v>0</v>
      </c>
      <c r="X22" s="141">
        <v>16</v>
      </c>
    </row>
    <row r="23" spans="1:24" x14ac:dyDescent="0.25">
      <c r="A23" s="2" t="s">
        <v>16</v>
      </c>
      <c r="B23" s="141">
        <v>681</v>
      </c>
      <c r="C23" s="141">
        <v>2</v>
      </c>
      <c r="D23" s="141">
        <v>0</v>
      </c>
      <c r="E23" s="141">
        <v>18</v>
      </c>
      <c r="F23" s="141">
        <v>1</v>
      </c>
      <c r="G23" s="141">
        <v>0</v>
      </c>
      <c r="H23" s="141">
        <v>16</v>
      </c>
      <c r="I23" s="141">
        <v>54</v>
      </c>
      <c r="J23" s="141">
        <v>15</v>
      </c>
      <c r="K23" s="141">
        <v>21</v>
      </c>
      <c r="L23" s="141">
        <v>16</v>
      </c>
      <c r="M23" s="141">
        <v>1</v>
      </c>
      <c r="N23" s="141">
        <v>14</v>
      </c>
      <c r="O23" s="141">
        <v>49</v>
      </c>
      <c r="P23" s="141">
        <v>46</v>
      </c>
      <c r="Q23" s="141">
        <v>0</v>
      </c>
      <c r="R23" s="141">
        <v>8</v>
      </c>
      <c r="S23" s="141">
        <v>3</v>
      </c>
      <c r="T23" s="141">
        <v>8</v>
      </c>
      <c r="U23" s="141">
        <v>9</v>
      </c>
      <c r="V23" s="141">
        <v>0</v>
      </c>
      <c r="W23" s="141">
        <v>0</v>
      </c>
      <c r="X23" s="141">
        <v>400</v>
      </c>
    </row>
    <row r="24" spans="1:24" x14ac:dyDescent="0.25">
      <c r="A24" s="31" t="s">
        <v>195</v>
      </c>
      <c r="B24" s="143">
        <v>277805</v>
      </c>
      <c r="C24" s="143">
        <v>2841</v>
      </c>
      <c r="D24" s="143">
        <v>2353</v>
      </c>
      <c r="E24" s="143">
        <v>135702</v>
      </c>
      <c r="F24" s="143">
        <v>425</v>
      </c>
      <c r="G24" s="143">
        <v>925</v>
      </c>
      <c r="H24" s="143">
        <v>17089</v>
      </c>
      <c r="I24" s="143">
        <v>31870</v>
      </c>
      <c r="J24" s="143">
        <v>19535</v>
      </c>
      <c r="K24" s="143">
        <v>17323</v>
      </c>
      <c r="L24" s="143">
        <v>5118</v>
      </c>
      <c r="M24" s="143">
        <v>935</v>
      </c>
      <c r="N24" s="143">
        <v>2712</v>
      </c>
      <c r="O24" s="143">
        <v>13965</v>
      </c>
      <c r="P24" s="143">
        <v>12564</v>
      </c>
      <c r="Q24" s="143">
        <v>51</v>
      </c>
      <c r="R24" s="143">
        <v>2028</v>
      </c>
      <c r="S24" s="143">
        <v>4605</v>
      </c>
      <c r="T24" s="143">
        <v>3505</v>
      </c>
      <c r="U24" s="143">
        <v>3767</v>
      </c>
      <c r="V24" s="143">
        <v>4</v>
      </c>
      <c r="W24" s="143">
        <v>1</v>
      </c>
      <c r="X24" s="143">
        <v>487</v>
      </c>
    </row>
    <row r="25" spans="1:24" x14ac:dyDescent="0.25">
      <c r="A25" s="209" t="s">
        <v>197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</row>
    <row r="26" spans="1:24" x14ac:dyDescent="0.25">
      <c r="A26" s="2" t="s">
        <v>11</v>
      </c>
      <c r="B26" s="142">
        <v>809098.53</v>
      </c>
      <c r="C26" s="142">
        <v>369.6</v>
      </c>
      <c r="D26" s="142">
        <v>18944.150000000001</v>
      </c>
      <c r="E26" s="142">
        <v>13275.82</v>
      </c>
      <c r="F26" s="142">
        <v>0</v>
      </c>
      <c r="G26" s="142">
        <v>0</v>
      </c>
      <c r="H26" s="142">
        <v>9053.36</v>
      </c>
      <c r="I26" s="142">
        <v>65609.279999999999</v>
      </c>
      <c r="J26" s="142">
        <v>97624.6</v>
      </c>
      <c r="K26" s="142">
        <v>202637.99</v>
      </c>
      <c r="L26" s="142">
        <v>9313.86</v>
      </c>
      <c r="M26" s="142">
        <v>0</v>
      </c>
      <c r="N26" s="142">
        <v>5332.85</v>
      </c>
      <c r="O26" s="142">
        <v>24964.53</v>
      </c>
      <c r="P26" s="142">
        <v>209147.93</v>
      </c>
      <c r="Q26" s="142">
        <v>2264.11</v>
      </c>
      <c r="R26" s="142">
        <v>81700.56</v>
      </c>
      <c r="S26" s="142">
        <v>8679.19</v>
      </c>
      <c r="T26" s="142">
        <v>43101.99</v>
      </c>
      <c r="U26" s="142">
        <v>16139.01</v>
      </c>
      <c r="V26" s="142">
        <v>0</v>
      </c>
      <c r="W26" s="142">
        <v>0</v>
      </c>
      <c r="X26" s="142">
        <v>939.7</v>
      </c>
    </row>
    <row r="27" spans="1:24" x14ac:dyDescent="0.25">
      <c r="A27" s="2" t="s">
        <v>12</v>
      </c>
      <c r="B27" s="142">
        <v>13093564.17</v>
      </c>
      <c r="C27" s="142">
        <v>375884.5</v>
      </c>
      <c r="D27" s="142">
        <v>540</v>
      </c>
      <c r="E27" s="142">
        <v>1966980</v>
      </c>
      <c r="F27" s="142">
        <v>2520</v>
      </c>
      <c r="G27" s="142">
        <v>6600</v>
      </c>
      <c r="H27" s="142">
        <v>2887800</v>
      </c>
      <c r="I27" s="142">
        <v>2000580</v>
      </c>
      <c r="J27" s="142">
        <v>574470</v>
      </c>
      <c r="K27" s="142">
        <v>685260</v>
      </c>
      <c r="L27" s="142">
        <v>421849.67</v>
      </c>
      <c r="M27" s="142">
        <v>193320</v>
      </c>
      <c r="N27" s="142">
        <v>70560</v>
      </c>
      <c r="O27" s="142">
        <v>1768980</v>
      </c>
      <c r="P27" s="142">
        <v>712080</v>
      </c>
      <c r="Q27" s="142">
        <v>6060</v>
      </c>
      <c r="R27" s="142">
        <v>323460</v>
      </c>
      <c r="S27" s="142">
        <v>96900</v>
      </c>
      <c r="T27" s="142">
        <v>390420</v>
      </c>
      <c r="U27" s="142">
        <v>584580</v>
      </c>
      <c r="V27" s="142">
        <v>1680</v>
      </c>
      <c r="W27" s="142">
        <v>0</v>
      </c>
      <c r="X27" s="142">
        <v>23040</v>
      </c>
    </row>
    <row r="28" spans="1:24" x14ac:dyDescent="0.25">
      <c r="A28" s="2" t="s">
        <v>13</v>
      </c>
      <c r="B28" s="142">
        <v>24684598.66</v>
      </c>
      <c r="C28" s="142">
        <v>41955.99</v>
      </c>
      <c r="D28" s="142">
        <v>0</v>
      </c>
      <c r="E28" s="142">
        <v>16370622.609999999</v>
      </c>
      <c r="F28" s="142">
        <v>82557.740000000005</v>
      </c>
      <c r="G28" s="142">
        <v>24247.919999999998</v>
      </c>
      <c r="H28" s="142">
        <v>384358.86</v>
      </c>
      <c r="I28" s="142">
        <v>1706535.68</v>
      </c>
      <c r="J28" s="142">
        <v>1406576.68</v>
      </c>
      <c r="K28" s="142">
        <v>1165622.99</v>
      </c>
      <c r="L28" s="142">
        <v>366729.69</v>
      </c>
      <c r="M28" s="142">
        <v>27060.79</v>
      </c>
      <c r="N28" s="142">
        <v>290061.74</v>
      </c>
      <c r="O28" s="142">
        <v>961225.99</v>
      </c>
      <c r="P28" s="142">
        <v>992852.04</v>
      </c>
      <c r="Q28" s="142">
        <v>2814.89</v>
      </c>
      <c r="R28" s="142">
        <v>180500.05</v>
      </c>
      <c r="S28" s="142">
        <v>413522.15</v>
      </c>
      <c r="T28" s="142">
        <v>159171.69</v>
      </c>
      <c r="U28" s="142">
        <v>108181.16</v>
      </c>
      <c r="V28" s="142">
        <v>0</v>
      </c>
      <c r="W28" s="142">
        <v>0</v>
      </c>
      <c r="X28" s="142">
        <v>0</v>
      </c>
    </row>
    <row r="29" spans="1:24" x14ac:dyDescent="0.25">
      <c r="A29" s="2" t="s">
        <v>14</v>
      </c>
      <c r="B29" s="142">
        <v>40881817.439999998</v>
      </c>
      <c r="C29" s="142">
        <v>582135.94999999995</v>
      </c>
      <c r="D29" s="142">
        <v>455100.08</v>
      </c>
      <c r="E29" s="142">
        <v>18090203.379999999</v>
      </c>
      <c r="F29" s="142">
        <v>37723.17</v>
      </c>
      <c r="G29" s="142">
        <v>207332.56</v>
      </c>
      <c r="H29" s="142">
        <v>2648795.31</v>
      </c>
      <c r="I29" s="142">
        <v>4822618.45</v>
      </c>
      <c r="J29" s="142">
        <v>3047351.57</v>
      </c>
      <c r="K29" s="142">
        <v>3622166.99</v>
      </c>
      <c r="L29" s="142">
        <v>878472.16</v>
      </c>
      <c r="M29" s="142">
        <v>82781.25</v>
      </c>
      <c r="N29" s="142">
        <v>486047.34</v>
      </c>
      <c r="O29" s="142">
        <v>2006562.66</v>
      </c>
      <c r="P29" s="142">
        <v>2118891.0699999998</v>
      </c>
      <c r="Q29" s="142">
        <v>5032</v>
      </c>
      <c r="R29" s="142">
        <v>175069.22</v>
      </c>
      <c r="S29" s="142">
        <v>678031.16</v>
      </c>
      <c r="T29" s="142">
        <v>546946.54</v>
      </c>
      <c r="U29" s="142">
        <v>386711.6</v>
      </c>
      <c r="V29" s="142">
        <v>0</v>
      </c>
      <c r="W29" s="142">
        <v>242.26</v>
      </c>
      <c r="X29" s="142">
        <v>3602.72</v>
      </c>
    </row>
    <row r="30" spans="1:24" x14ac:dyDescent="0.25">
      <c r="A30" s="2" t="s">
        <v>15</v>
      </c>
      <c r="B30" s="142">
        <v>1257420</v>
      </c>
      <c r="C30" s="142">
        <v>32130</v>
      </c>
      <c r="D30" s="142">
        <v>0</v>
      </c>
      <c r="E30" s="142">
        <v>130620</v>
      </c>
      <c r="F30" s="142">
        <v>210</v>
      </c>
      <c r="G30" s="142">
        <v>1260</v>
      </c>
      <c r="H30" s="142">
        <v>346620</v>
      </c>
      <c r="I30" s="142">
        <v>161910</v>
      </c>
      <c r="J30" s="142">
        <v>60270</v>
      </c>
      <c r="K30" s="142">
        <v>32340</v>
      </c>
      <c r="L30" s="142">
        <v>36870</v>
      </c>
      <c r="M30" s="142">
        <v>12810</v>
      </c>
      <c r="N30" s="142">
        <v>8190</v>
      </c>
      <c r="O30" s="142">
        <v>146580</v>
      </c>
      <c r="P30" s="142">
        <v>68040</v>
      </c>
      <c r="Q30" s="142">
        <v>0</v>
      </c>
      <c r="R30" s="142">
        <v>30450</v>
      </c>
      <c r="S30" s="142">
        <v>3570</v>
      </c>
      <c r="T30" s="142">
        <v>69930</v>
      </c>
      <c r="U30" s="142">
        <v>112260</v>
      </c>
      <c r="V30" s="142">
        <v>0</v>
      </c>
      <c r="W30" s="142">
        <v>0</v>
      </c>
      <c r="X30" s="142">
        <v>3360</v>
      </c>
    </row>
    <row r="31" spans="1:24" x14ac:dyDescent="0.25">
      <c r="A31" s="2" t="s">
        <v>16</v>
      </c>
      <c r="B31" s="142">
        <v>143010</v>
      </c>
      <c r="C31" s="142">
        <v>420</v>
      </c>
      <c r="D31" s="142">
        <v>0</v>
      </c>
      <c r="E31" s="142">
        <v>3780</v>
      </c>
      <c r="F31" s="142">
        <v>210</v>
      </c>
      <c r="G31" s="142">
        <v>0</v>
      </c>
      <c r="H31" s="142">
        <v>3360</v>
      </c>
      <c r="I31" s="142">
        <v>11340</v>
      </c>
      <c r="J31" s="142">
        <v>3150</v>
      </c>
      <c r="K31" s="142">
        <v>4410</v>
      </c>
      <c r="L31" s="142">
        <v>3360</v>
      </c>
      <c r="M31" s="142">
        <v>210</v>
      </c>
      <c r="N31" s="142">
        <v>2940</v>
      </c>
      <c r="O31" s="142">
        <v>10290</v>
      </c>
      <c r="P31" s="142">
        <v>9660</v>
      </c>
      <c r="Q31" s="142">
        <v>0</v>
      </c>
      <c r="R31" s="142">
        <v>1680</v>
      </c>
      <c r="S31" s="142">
        <v>630</v>
      </c>
      <c r="T31" s="142">
        <v>1680</v>
      </c>
      <c r="U31" s="142">
        <v>1890</v>
      </c>
      <c r="V31" s="142">
        <v>0</v>
      </c>
      <c r="W31" s="142">
        <v>0</v>
      </c>
      <c r="X31" s="142">
        <v>84000</v>
      </c>
    </row>
    <row r="32" spans="1:24" x14ac:dyDescent="0.25">
      <c r="A32" s="31" t="s">
        <v>195</v>
      </c>
      <c r="B32" s="144">
        <v>80869508.799999997</v>
      </c>
      <c r="C32" s="144">
        <v>1032896.04</v>
      </c>
      <c r="D32" s="144">
        <v>474584.23</v>
      </c>
      <c r="E32" s="144">
        <v>36575481.810000002</v>
      </c>
      <c r="F32" s="144">
        <v>123220.91</v>
      </c>
      <c r="G32" s="144">
        <v>239440.48</v>
      </c>
      <c r="H32" s="144">
        <v>6279987.5300000003</v>
      </c>
      <c r="I32" s="144">
        <v>8768593.4100000001</v>
      </c>
      <c r="J32" s="144">
        <v>5189442.8499999996</v>
      </c>
      <c r="K32" s="144">
        <v>5712437.9699999997</v>
      </c>
      <c r="L32" s="144">
        <v>1716595.38</v>
      </c>
      <c r="M32" s="144">
        <v>316182.03999999998</v>
      </c>
      <c r="N32" s="144">
        <v>863131.93</v>
      </c>
      <c r="O32" s="144">
        <v>4918603.18</v>
      </c>
      <c r="P32" s="144">
        <v>4110671.04</v>
      </c>
      <c r="Q32" s="144">
        <v>16171</v>
      </c>
      <c r="R32" s="144">
        <v>792859.83</v>
      </c>
      <c r="S32" s="144">
        <v>1201332.5</v>
      </c>
      <c r="T32" s="144">
        <v>1211250.22</v>
      </c>
      <c r="U32" s="144">
        <v>1209761.77</v>
      </c>
      <c r="V32" s="144">
        <v>1680</v>
      </c>
      <c r="W32" s="144">
        <v>242.26</v>
      </c>
      <c r="X32" s="144">
        <v>114942.42</v>
      </c>
    </row>
    <row r="34" spans="1:3" x14ac:dyDescent="0.25">
      <c r="A34" s="192" t="str">
        <f>HYPERLINK("#'Vysvetlivky'!A15", "Vysvetlivky k sekciám SK-NACE")</f>
        <v>Vysvetlivky k sekciám SK-NACE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  <c r="C35" s="193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187" t="s">
        <v>201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</row>
    <row r="3" spans="1:24" x14ac:dyDescent="0.25">
      <c r="A3" s="208" t="s">
        <v>210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</row>
    <row r="5" spans="1:24" x14ac:dyDescent="0.25">
      <c r="A5" s="191" t="s">
        <v>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7" spans="1:24" x14ac:dyDescent="0.25">
      <c r="A7" s="199" t="s">
        <v>4</v>
      </c>
      <c r="B7" s="199" t="s">
        <v>187</v>
      </c>
      <c r="C7" s="201" t="s">
        <v>211</v>
      </c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</row>
    <row r="8" spans="1:24" x14ac:dyDescent="0.25">
      <c r="A8" s="199"/>
      <c r="B8" s="199"/>
      <c r="C8" s="1" t="s">
        <v>212</v>
      </c>
      <c r="D8" s="1" t="s">
        <v>213</v>
      </c>
      <c r="E8" s="1" t="s">
        <v>214</v>
      </c>
      <c r="F8" s="1" t="s">
        <v>215</v>
      </c>
      <c r="G8" s="1" t="s">
        <v>216</v>
      </c>
      <c r="H8" s="1" t="s">
        <v>217</v>
      </c>
      <c r="I8" s="1" t="s">
        <v>218</v>
      </c>
      <c r="J8" s="1" t="s">
        <v>219</v>
      </c>
      <c r="K8" s="1" t="s">
        <v>220</v>
      </c>
      <c r="L8" s="1" t="s">
        <v>221</v>
      </c>
      <c r="M8" s="1" t="s">
        <v>222</v>
      </c>
      <c r="N8" s="1" t="s">
        <v>223</v>
      </c>
      <c r="O8" s="1" t="s">
        <v>224</v>
      </c>
      <c r="P8" s="1" t="s">
        <v>225</v>
      </c>
      <c r="Q8" s="1" t="s">
        <v>226</v>
      </c>
      <c r="R8" s="1" t="s">
        <v>227</v>
      </c>
      <c r="S8" s="1" t="s">
        <v>228</v>
      </c>
      <c r="T8" s="1" t="s">
        <v>229</v>
      </c>
      <c r="U8" s="1" t="s">
        <v>230</v>
      </c>
      <c r="V8" s="1" t="s">
        <v>231</v>
      </c>
      <c r="W8" s="1" t="s">
        <v>232</v>
      </c>
      <c r="X8" s="1" t="s">
        <v>233</v>
      </c>
    </row>
    <row r="9" spans="1:24" x14ac:dyDescent="0.25">
      <c r="A9" s="209" t="s">
        <v>194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</row>
    <row r="10" spans="1:24" x14ac:dyDescent="0.25">
      <c r="A10" s="2" t="s">
        <v>11</v>
      </c>
      <c r="B10" s="145">
        <v>78</v>
      </c>
      <c r="C10" s="145">
        <v>0</v>
      </c>
      <c r="D10" s="145">
        <v>0</v>
      </c>
      <c r="E10" s="145">
        <v>6</v>
      </c>
      <c r="F10" s="145">
        <v>0</v>
      </c>
      <c r="G10" s="145">
        <v>0</v>
      </c>
      <c r="H10" s="145">
        <v>3</v>
      </c>
      <c r="I10" s="145">
        <v>15</v>
      </c>
      <c r="J10" s="145">
        <v>4</v>
      </c>
      <c r="K10" s="145">
        <v>11</v>
      </c>
      <c r="L10" s="145">
        <v>0</v>
      </c>
      <c r="M10" s="145">
        <v>0</v>
      </c>
      <c r="N10" s="145">
        <v>3</v>
      </c>
      <c r="O10" s="145">
        <v>8</v>
      </c>
      <c r="P10" s="145">
        <v>17</v>
      </c>
      <c r="Q10" s="145">
        <v>0</v>
      </c>
      <c r="R10" s="145">
        <v>4</v>
      </c>
      <c r="S10" s="145">
        <v>0</v>
      </c>
      <c r="T10" s="145">
        <v>5</v>
      </c>
      <c r="U10" s="145">
        <v>2</v>
      </c>
      <c r="V10" s="145">
        <v>0</v>
      </c>
      <c r="W10" s="145">
        <v>0</v>
      </c>
      <c r="X10" s="145">
        <v>0</v>
      </c>
    </row>
    <row r="11" spans="1:24" x14ac:dyDescent="0.25">
      <c r="A11" s="2" t="s">
        <v>12</v>
      </c>
      <c r="B11" s="145">
        <v>23844</v>
      </c>
      <c r="C11" s="145">
        <v>613</v>
      </c>
      <c r="D11" s="145">
        <v>1</v>
      </c>
      <c r="E11" s="145">
        <v>3503</v>
      </c>
      <c r="F11" s="145">
        <v>6</v>
      </c>
      <c r="G11" s="145">
        <v>12</v>
      </c>
      <c r="H11" s="145">
        <v>4731</v>
      </c>
      <c r="I11" s="145">
        <v>3983</v>
      </c>
      <c r="J11" s="145">
        <v>1100</v>
      </c>
      <c r="K11" s="145">
        <v>1239</v>
      </c>
      <c r="L11" s="145">
        <v>800</v>
      </c>
      <c r="M11" s="145">
        <v>385</v>
      </c>
      <c r="N11" s="145">
        <v>117</v>
      </c>
      <c r="O11" s="145">
        <v>3304</v>
      </c>
      <c r="P11" s="145">
        <v>1287</v>
      </c>
      <c r="Q11" s="145">
        <v>13</v>
      </c>
      <c r="R11" s="145">
        <v>573</v>
      </c>
      <c r="S11" s="145">
        <v>166</v>
      </c>
      <c r="T11" s="145">
        <v>682</v>
      </c>
      <c r="U11" s="145">
        <v>1288</v>
      </c>
      <c r="V11" s="145">
        <v>1</v>
      </c>
      <c r="W11" s="145">
        <v>0</v>
      </c>
      <c r="X11" s="145">
        <v>40</v>
      </c>
    </row>
    <row r="12" spans="1:24" x14ac:dyDescent="0.25">
      <c r="A12" s="2" t="s">
        <v>13</v>
      </c>
      <c r="B12" s="145">
        <v>2702</v>
      </c>
      <c r="C12" s="145">
        <v>27</v>
      </c>
      <c r="D12" s="145">
        <v>0</v>
      </c>
      <c r="E12" s="145">
        <v>494</v>
      </c>
      <c r="F12" s="145">
        <v>5</v>
      </c>
      <c r="G12" s="145">
        <v>6</v>
      </c>
      <c r="H12" s="145">
        <v>153</v>
      </c>
      <c r="I12" s="145">
        <v>611</v>
      </c>
      <c r="J12" s="145">
        <v>153</v>
      </c>
      <c r="K12" s="145">
        <v>265</v>
      </c>
      <c r="L12" s="145">
        <v>80</v>
      </c>
      <c r="M12" s="145">
        <v>12</v>
      </c>
      <c r="N12" s="145">
        <v>65</v>
      </c>
      <c r="O12" s="145">
        <v>359</v>
      </c>
      <c r="P12" s="145">
        <v>239</v>
      </c>
      <c r="Q12" s="145">
        <v>1</v>
      </c>
      <c r="R12" s="145">
        <v>51</v>
      </c>
      <c r="S12" s="145">
        <v>58</v>
      </c>
      <c r="T12" s="145">
        <v>50</v>
      </c>
      <c r="U12" s="145">
        <v>72</v>
      </c>
      <c r="V12" s="145">
        <v>0</v>
      </c>
      <c r="W12" s="145">
        <v>0</v>
      </c>
      <c r="X12" s="145">
        <v>1</v>
      </c>
    </row>
    <row r="13" spans="1:24" x14ac:dyDescent="0.25">
      <c r="A13" s="2" t="s">
        <v>14</v>
      </c>
      <c r="B13" s="145">
        <v>9747</v>
      </c>
      <c r="C13" s="145">
        <v>161</v>
      </c>
      <c r="D13" s="145">
        <v>7</v>
      </c>
      <c r="E13" s="145">
        <v>1544</v>
      </c>
      <c r="F13" s="145">
        <v>7</v>
      </c>
      <c r="G13" s="145">
        <v>49</v>
      </c>
      <c r="H13" s="145">
        <v>919</v>
      </c>
      <c r="I13" s="145">
        <v>2217</v>
      </c>
      <c r="J13" s="145">
        <v>638</v>
      </c>
      <c r="K13" s="145">
        <v>1016</v>
      </c>
      <c r="L13" s="145">
        <v>351</v>
      </c>
      <c r="M13" s="145">
        <v>53</v>
      </c>
      <c r="N13" s="145">
        <v>194</v>
      </c>
      <c r="O13" s="145">
        <v>1151</v>
      </c>
      <c r="P13" s="145">
        <v>685</v>
      </c>
      <c r="Q13" s="145">
        <v>5</v>
      </c>
      <c r="R13" s="145">
        <v>131</v>
      </c>
      <c r="S13" s="145">
        <v>185</v>
      </c>
      <c r="T13" s="145">
        <v>185</v>
      </c>
      <c r="U13" s="145">
        <v>245</v>
      </c>
      <c r="V13" s="145">
        <v>0</v>
      </c>
      <c r="W13" s="145">
        <v>1</v>
      </c>
      <c r="X13" s="145">
        <v>3</v>
      </c>
    </row>
    <row r="14" spans="1:24" x14ac:dyDescent="0.25">
      <c r="A14" s="2" t="s">
        <v>15</v>
      </c>
      <c r="B14" s="145">
        <v>4861</v>
      </c>
      <c r="C14" s="145">
        <v>130</v>
      </c>
      <c r="D14" s="145">
        <v>0</v>
      </c>
      <c r="E14" s="145">
        <v>522</v>
      </c>
      <c r="F14" s="145">
        <v>0</v>
      </c>
      <c r="G14" s="145">
        <v>5</v>
      </c>
      <c r="H14" s="145">
        <v>1383</v>
      </c>
      <c r="I14" s="145">
        <v>650</v>
      </c>
      <c r="J14" s="145">
        <v>232</v>
      </c>
      <c r="K14" s="145">
        <v>108</v>
      </c>
      <c r="L14" s="145">
        <v>155</v>
      </c>
      <c r="M14" s="145">
        <v>48</v>
      </c>
      <c r="N14" s="145">
        <v>28</v>
      </c>
      <c r="O14" s="145">
        <v>565</v>
      </c>
      <c r="P14" s="145">
        <v>261</v>
      </c>
      <c r="Q14" s="145">
        <v>0</v>
      </c>
      <c r="R14" s="145">
        <v>109</v>
      </c>
      <c r="S14" s="145">
        <v>13</v>
      </c>
      <c r="T14" s="145">
        <v>265</v>
      </c>
      <c r="U14" s="145">
        <v>376</v>
      </c>
      <c r="V14" s="145">
        <v>0</v>
      </c>
      <c r="W14" s="145">
        <v>0</v>
      </c>
      <c r="X14" s="145">
        <v>11</v>
      </c>
    </row>
    <row r="15" spans="1:24" x14ac:dyDescent="0.25">
      <c r="A15" s="2" t="s">
        <v>16</v>
      </c>
      <c r="B15" s="145">
        <v>558</v>
      </c>
      <c r="C15" s="145">
        <v>2</v>
      </c>
      <c r="D15" s="145">
        <v>0</v>
      </c>
      <c r="E15" s="145">
        <v>15</v>
      </c>
      <c r="F15" s="145">
        <v>1</v>
      </c>
      <c r="G15" s="145">
        <v>0</v>
      </c>
      <c r="H15" s="145">
        <v>15</v>
      </c>
      <c r="I15" s="145">
        <v>45</v>
      </c>
      <c r="J15" s="145">
        <v>12</v>
      </c>
      <c r="K15" s="145">
        <v>16</v>
      </c>
      <c r="L15" s="145">
        <v>15</v>
      </c>
      <c r="M15" s="145">
        <v>1</v>
      </c>
      <c r="N15" s="145">
        <v>13</v>
      </c>
      <c r="O15" s="145">
        <v>42</v>
      </c>
      <c r="P15" s="145">
        <v>39</v>
      </c>
      <c r="Q15" s="145">
        <v>0</v>
      </c>
      <c r="R15" s="145">
        <v>8</v>
      </c>
      <c r="S15" s="145">
        <v>1</v>
      </c>
      <c r="T15" s="145">
        <v>8</v>
      </c>
      <c r="U15" s="145">
        <v>4</v>
      </c>
      <c r="V15" s="145">
        <v>0</v>
      </c>
      <c r="W15" s="145">
        <v>0</v>
      </c>
      <c r="X15" s="145">
        <v>321</v>
      </c>
    </row>
    <row r="16" spans="1:24" x14ac:dyDescent="0.25">
      <c r="A16" s="31" t="s">
        <v>195</v>
      </c>
      <c r="B16" s="147">
        <v>41790</v>
      </c>
      <c r="C16" s="147">
        <v>933</v>
      </c>
      <c r="D16" s="147">
        <v>8</v>
      </c>
      <c r="E16" s="147">
        <v>6084</v>
      </c>
      <c r="F16" s="147">
        <v>19</v>
      </c>
      <c r="G16" s="147">
        <v>72</v>
      </c>
      <c r="H16" s="147">
        <v>7204</v>
      </c>
      <c r="I16" s="147">
        <v>7521</v>
      </c>
      <c r="J16" s="147">
        <v>2139</v>
      </c>
      <c r="K16" s="147">
        <v>2655</v>
      </c>
      <c r="L16" s="147">
        <v>1401</v>
      </c>
      <c r="M16" s="147">
        <v>499</v>
      </c>
      <c r="N16" s="147">
        <v>420</v>
      </c>
      <c r="O16" s="147">
        <v>5429</v>
      </c>
      <c r="P16" s="147">
        <v>2528</v>
      </c>
      <c r="Q16" s="147">
        <v>19</v>
      </c>
      <c r="R16" s="147">
        <v>876</v>
      </c>
      <c r="S16" s="147">
        <v>423</v>
      </c>
      <c r="T16" s="147">
        <v>1195</v>
      </c>
      <c r="U16" s="147">
        <v>1987</v>
      </c>
      <c r="V16" s="147">
        <v>1</v>
      </c>
      <c r="W16" s="147">
        <v>1</v>
      </c>
      <c r="X16" s="147">
        <v>376</v>
      </c>
    </row>
    <row r="17" spans="1:24" x14ac:dyDescent="0.25">
      <c r="A17" s="209" t="s">
        <v>196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</row>
    <row r="18" spans="1:24" x14ac:dyDescent="0.25">
      <c r="A18" s="2" t="s">
        <v>11</v>
      </c>
      <c r="B18" s="145">
        <v>471</v>
      </c>
      <c r="C18" s="145">
        <v>0</v>
      </c>
      <c r="D18" s="145">
        <v>0</v>
      </c>
      <c r="E18" s="145">
        <v>16</v>
      </c>
      <c r="F18" s="145">
        <v>0</v>
      </c>
      <c r="G18" s="145">
        <v>0</v>
      </c>
      <c r="H18" s="145">
        <v>4</v>
      </c>
      <c r="I18" s="145">
        <v>28</v>
      </c>
      <c r="J18" s="145">
        <v>10</v>
      </c>
      <c r="K18" s="145">
        <v>46</v>
      </c>
      <c r="L18" s="145">
        <v>0</v>
      </c>
      <c r="M18" s="145">
        <v>0</v>
      </c>
      <c r="N18" s="145">
        <v>6</v>
      </c>
      <c r="O18" s="145">
        <v>23</v>
      </c>
      <c r="P18" s="145">
        <v>258</v>
      </c>
      <c r="Q18" s="145">
        <v>0</v>
      </c>
      <c r="R18" s="145">
        <v>63</v>
      </c>
      <c r="S18" s="145">
        <v>0</v>
      </c>
      <c r="T18" s="145">
        <v>12</v>
      </c>
      <c r="U18" s="145">
        <v>5</v>
      </c>
      <c r="V18" s="145">
        <v>0</v>
      </c>
      <c r="W18" s="145">
        <v>0</v>
      </c>
      <c r="X18" s="145">
        <v>0</v>
      </c>
    </row>
    <row r="19" spans="1:24" x14ac:dyDescent="0.25">
      <c r="A19" s="2" t="s">
        <v>12</v>
      </c>
      <c r="B19" s="145">
        <v>23811</v>
      </c>
      <c r="C19" s="145">
        <v>610</v>
      </c>
      <c r="D19" s="145">
        <v>1</v>
      </c>
      <c r="E19" s="145">
        <v>3498</v>
      </c>
      <c r="F19" s="145">
        <v>6</v>
      </c>
      <c r="G19" s="145">
        <v>12</v>
      </c>
      <c r="H19" s="145">
        <v>4727</v>
      </c>
      <c r="I19" s="145">
        <v>3978</v>
      </c>
      <c r="J19" s="145">
        <v>1100</v>
      </c>
      <c r="K19" s="145">
        <v>1236</v>
      </c>
      <c r="L19" s="145">
        <v>799</v>
      </c>
      <c r="M19" s="145">
        <v>385</v>
      </c>
      <c r="N19" s="145">
        <v>117</v>
      </c>
      <c r="O19" s="145">
        <v>3299</v>
      </c>
      <c r="P19" s="145">
        <v>1284</v>
      </c>
      <c r="Q19" s="145">
        <v>13</v>
      </c>
      <c r="R19" s="145">
        <v>572</v>
      </c>
      <c r="S19" s="145">
        <v>166</v>
      </c>
      <c r="T19" s="145">
        <v>682</v>
      </c>
      <c r="U19" s="145">
        <v>1285</v>
      </c>
      <c r="V19" s="145">
        <v>1</v>
      </c>
      <c r="W19" s="145">
        <v>0</v>
      </c>
      <c r="X19" s="145">
        <v>40</v>
      </c>
    </row>
    <row r="20" spans="1:24" x14ac:dyDescent="0.25">
      <c r="A20" s="2" t="s">
        <v>13</v>
      </c>
      <c r="B20" s="145">
        <v>73736</v>
      </c>
      <c r="C20" s="145">
        <v>74</v>
      </c>
      <c r="D20" s="145">
        <v>0</v>
      </c>
      <c r="E20" s="145">
        <v>55124</v>
      </c>
      <c r="F20" s="145">
        <v>256</v>
      </c>
      <c r="G20" s="145">
        <v>53</v>
      </c>
      <c r="H20" s="145">
        <v>640</v>
      </c>
      <c r="I20" s="145">
        <v>3049</v>
      </c>
      <c r="J20" s="145">
        <v>6677</v>
      </c>
      <c r="K20" s="145">
        <v>1643</v>
      </c>
      <c r="L20" s="145">
        <v>653</v>
      </c>
      <c r="M20" s="145">
        <v>43</v>
      </c>
      <c r="N20" s="145">
        <v>325</v>
      </c>
      <c r="O20" s="145">
        <v>1768</v>
      </c>
      <c r="P20" s="145">
        <v>2516</v>
      </c>
      <c r="Q20" s="145">
        <v>6</v>
      </c>
      <c r="R20" s="145">
        <v>179</v>
      </c>
      <c r="S20" s="145">
        <v>349</v>
      </c>
      <c r="T20" s="145">
        <v>147</v>
      </c>
      <c r="U20" s="145">
        <v>233</v>
      </c>
      <c r="V20" s="145">
        <v>0</v>
      </c>
      <c r="W20" s="145">
        <v>0</v>
      </c>
      <c r="X20" s="145">
        <v>1</v>
      </c>
    </row>
    <row r="21" spans="1:24" x14ac:dyDescent="0.25">
      <c r="A21" s="2" t="s">
        <v>14</v>
      </c>
      <c r="B21" s="145">
        <v>121811</v>
      </c>
      <c r="C21" s="145">
        <v>1346</v>
      </c>
      <c r="D21" s="145">
        <v>114</v>
      </c>
      <c r="E21" s="145">
        <v>59512</v>
      </c>
      <c r="F21" s="145">
        <v>148</v>
      </c>
      <c r="G21" s="145">
        <v>873</v>
      </c>
      <c r="H21" s="145">
        <v>8118</v>
      </c>
      <c r="I21" s="145">
        <v>16182</v>
      </c>
      <c r="J21" s="145">
        <v>8161</v>
      </c>
      <c r="K21" s="145">
        <v>6988</v>
      </c>
      <c r="L21" s="145">
        <v>2861</v>
      </c>
      <c r="M21" s="145">
        <v>425</v>
      </c>
      <c r="N21" s="145">
        <v>1372</v>
      </c>
      <c r="O21" s="145">
        <v>6065</v>
      </c>
      <c r="P21" s="145">
        <v>6248</v>
      </c>
      <c r="Q21" s="145">
        <v>17</v>
      </c>
      <c r="R21" s="145">
        <v>506</v>
      </c>
      <c r="S21" s="145">
        <v>1231</v>
      </c>
      <c r="T21" s="145">
        <v>786</v>
      </c>
      <c r="U21" s="145">
        <v>849</v>
      </c>
      <c r="V21" s="145">
        <v>0</v>
      </c>
      <c r="W21" s="145">
        <v>1</v>
      </c>
      <c r="X21" s="145">
        <v>8</v>
      </c>
    </row>
    <row r="22" spans="1:24" x14ac:dyDescent="0.25">
      <c r="A22" s="2" t="s">
        <v>15</v>
      </c>
      <c r="B22" s="145">
        <v>4854</v>
      </c>
      <c r="C22" s="145">
        <v>130</v>
      </c>
      <c r="D22" s="145">
        <v>0</v>
      </c>
      <c r="E22" s="145">
        <v>521</v>
      </c>
      <c r="F22" s="145">
        <v>0</v>
      </c>
      <c r="G22" s="145">
        <v>5</v>
      </c>
      <c r="H22" s="145">
        <v>1382</v>
      </c>
      <c r="I22" s="145">
        <v>648</v>
      </c>
      <c r="J22" s="145">
        <v>232</v>
      </c>
      <c r="K22" s="145">
        <v>108</v>
      </c>
      <c r="L22" s="145">
        <v>155</v>
      </c>
      <c r="M22" s="145">
        <v>48</v>
      </c>
      <c r="N22" s="145">
        <v>28</v>
      </c>
      <c r="O22" s="145">
        <v>565</v>
      </c>
      <c r="P22" s="145">
        <v>260</v>
      </c>
      <c r="Q22" s="145">
        <v>0</v>
      </c>
      <c r="R22" s="145">
        <v>109</v>
      </c>
      <c r="S22" s="145">
        <v>13</v>
      </c>
      <c r="T22" s="145">
        <v>264</v>
      </c>
      <c r="U22" s="145">
        <v>375</v>
      </c>
      <c r="V22" s="145">
        <v>0</v>
      </c>
      <c r="W22" s="145">
        <v>0</v>
      </c>
      <c r="X22" s="145">
        <v>11</v>
      </c>
    </row>
    <row r="23" spans="1:24" x14ac:dyDescent="0.25">
      <c r="A23" s="2" t="s">
        <v>16</v>
      </c>
      <c r="B23" s="145">
        <v>558</v>
      </c>
      <c r="C23" s="145">
        <v>2</v>
      </c>
      <c r="D23" s="145">
        <v>0</v>
      </c>
      <c r="E23" s="145">
        <v>15</v>
      </c>
      <c r="F23" s="145">
        <v>1</v>
      </c>
      <c r="G23" s="145">
        <v>0</v>
      </c>
      <c r="H23" s="145">
        <v>15</v>
      </c>
      <c r="I23" s="145">
        <v>45</v>
      </c>
      <c r="J23" s="145">
        <v>12</v>
      </c>
      <c r="K23" s="145">
        <v>16</v>
      </c>
      <c r="L23" s="145">
        <v>15</v>
      </c>
      <c r="M23" s="145">
        <v>1</v>
      </c>
      <c r="N23" s="145">
        <v>13</v>
      </c>
      <c r="O23" s="145">
        <v>42</v>
      </c>
      <c r="P23" s="145">
        <v>39</v>
      </c>
      <c r="Q23" s="145">
        <v>0</v>
      </c>
      <c r="R23" s="145">
        <v>8</v>
      </c>
      <c r="S23" s="145">
        <v>1</v>
      </c>
      <c r="T23" s="145">
        <v>8</v>
      </c>
      <c r="U23" s="145">
        <v>4</v>
      </c>
      <c r="V23" s="145">
        <v>0</v>
      </c>
      <c r="W23" s="145">
        <v>0</v>
      </c>
      <c r="X23" s="145">
        <v>321</v>
      </c>
    </row>
    <row r="24" spans="1:24" x14ac:dyDescent="0.25">
      <c r="A24" s="31" t="s">
        <v>195</v>
      </c>
      <c r="B24" s="147">
        <v>225241</v>
      </c>
      <c r="C24" s="147">
        <v>2162</v>
      </c>
      <c r="D24" s="147">
        <v>115</v>
      </c>
      <c r="E24" s="147">
        <v>118686</v>
      </c>
      <c r="F24" s="147">
        <v>411</v>
      </c>
      <c r="G24" s="147">
        <v>943</v>
      </c>
      <c r="H24" s="147">
        <v>14886</v>
      </c>
      <c r="I24" s="147">
        <v>23930</v>
      </c>
      <c r="J24" s="147">
        <v>16192</v>
      </c>
      <c r="K24" s="147">
        <v>10037</v>
      </c>
      <c r="L24" s="147">
        <v>4483</v>
      </c>
      <c r="M24" s="147">
        <v>902</v>
      </c>
      <c r="N24" s="147">
        <v>1861</v>
      </c>
      <c r="O24" s="147">
        <v>11762</v>
      </c>
      <c r="P24" s="147">
        <v>10605</v>
      </c>
      <c r="Q24" s="147">
        <v>36</v>
      </c>
      <c r="R24" s="147">
        <v>1437</v>
      </c>
      <c r="S24" s="147">
        <v>1760</v>
      </c>
      <c r="T24" s="147">
        <v>1899</v>
      </c>
      <c r="U24" s="147">
        <v>2751</v>
      </c>
      <c r="V24" s="147">
        <v>1</v>
      </c>
      <c r="W24" s="147">
        <v>1</v>
      </c>
      <c r="X24" s="147">
        <v>381</v>
      </c>
    </row>
    <row r="25" spans="1:24" x14ac:dyDescent="0.25">
      <c r="A25" s="209" t="s">
        <v>197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</row>
    <row r="26" spans="1:24" x14ac:dyDescent="0.25">
      <c r="A26" s="2" t="s">
        <v>11</v>
      </c>
      <c r="B26" s="146">
        <v>291817.64</v>
      </c>
      <c r="C26" s="146">
        <v>0</v>
      </c>
      <c r="D26" s="146">
        <v>0</v>
      </c>
      <c r="E26" s="146">
        <v>8743.98</v>
      </c>
      <c r="F26" s="146">
        <v>0</v>
      </c>
      <c r="G26" s="146">
        <v>0</v>
      </c>
      <c r="H26" s="146">
        <v>703.68</v>
      </c>
      <c r="I26" s="146">
        <v>10933.74</v>
      </c>
      <c r="J26" s="146">
        <v>5461.51</v>
      </c>
      <c r="K26" s="146">
        <v>22067.87</v>
      </c>
      <c r="L26" s="146">
        <v>0</v>
      </c>
      <c r="M26" s="146">
        <v>0</v>
      </c>
      <c r="N26" s="146">
        <v>4336</v>
      </c>
      <c r="O26" s="146">
        <v>14884.66</v>
      </c>
      <c r="P26" s="146">
        <v>178916.35</v>
      </c>
      <c r="Q26" s="146">
        <v>0</v>
      </c>
      <c r="R26" s="146">
        <v>38363.410000000003</v>
      </c>
      <c r="S26" s="146">
        <v>0</v>
      </c>
      <c r="T26" s="146">
        <v>5363.26</v>
      </c>
      <c r="U26" s="146">
        <v>2043.18</v>
      </c>
      <c r="V26" s="146">
        <v>0</v>
      </c>
      <c r="W26" s="146">
        <v>0</v>
      </c>
      <c r="X26" s="146">
        <v>0</v>
      </c>
    </row>
    <row r="27" spans="1:24" x14ac:dyDescent="0.25">
      <c r="A27" s="2" t="s">
        <v>12</v>
      </c>
      <c r="B27" s="146">
        <v>10425121.98</v>
      </c>
      <c r="C27" s="146">
        <v>283560</v>
      </c>
      <c r="D27" s="146">
        <v>540</v>
      </c>
      <c r="E27" s="146">
        <v>1541400</v>
      </c>
      <c r="F27" s="146">
        <v>3000</v>
      </c>
      <c r="G27" s="146">
        <v>4680</v>
      </c>
      <c r="H27" s="146">
        <v>2308220</v>
      </c>
      <c r="I27" s="146">
        <v>1595220</v>
      </c>
      <c r="J27" s="146">
        <v>474720</v>
      </c>
      <c r="K27" s="146">
        <v>440280</v>
      </c>
      <c r="L27" s="146">
        <v>346080</v>
      </c>
      <c r="M27" s="146">
        <v>156540</v>
      </c>
      <c r="N27" s="146">
        <v>53580</v>
      </c>
      <c r="O27" s="146">
        <v>1446060</v>
      </c>
      <c r="P27" s="146">
        <v>608400</v>
      </c>
      <c r="Q27" s="146">
        <v>5220</v>
      </c>
      <c r="R27" s="146">
        <v>246360</v>
      </c>
      <c r="S27" s="146">
        <v>56880</v>
      </c>
      <c r="T27" s="146">
        <v>321240</v>
      </c>
      <c r="U27" s="146">
        <v>513881.98</v>
      </c>
      <c r="V27" s="146">
        <v>180</v>
      </c>
      <c r="W27" s="146">
        <v>0</v>
      </c>
      <c r="X27" s="146">
        <v>19080</v>
      </c>
    </row>
    <row r="28" spans="1:24" x14ac:dyDescent="0.25">
      <c r="A28" s="2" t="s">
        <v>13</v>
      </c>
      <c r="B28" s="146">
        <v>20115172.120000001</v>
      </c>
      <c r="C28" s="146">
        <v>34262.31</v>
      </c>
      <c r="D28" s="146">
        <v>0</v>
      </c>
      <c r="E28" s="146">
        <v>13874239.039999999</v>
      </c>
      <c r="F28" s="146">
        <v>195175.56</v>
      </c>
      <c r="G28" s="146">
        <v>27620.42</v>
      </c>
      <c r="H28" s="146">
        <v>278767.07</v>
      </c>
      <c r="I28" s="146">
        <v>1306779.3999999999</v>
      </c>
      <c r="J28" s="146">
        <v>1234519.27</v>
      </c>
      <c r="K28" s="146">
        <v>708391.3</v>
      </c>
      <c r="L28" s="146">
        <v>333779.78000000003</v>
      </c>
      <c r="M28" s="146">
        <v>17905.77</v>
      </c>
      <c r="N28" s="146">
        <v>114963.35</v>
      </c>
      <c r="O28" s="146">
        <v>753097.82</v>
      </c>
      <c r="P28" s="146">
        <v>879373.98</v>
      </c>
      <c r="Q28" s="146">
        <v>2596.46</v>
      </c>
      <c r="R28" s="146">
        <v>79175</v>
      </c>
      <c r="S28" s="146">
        <v>113686.96</v>
      </c>
      <c r="T28" s="146">
        <v>68496.69</v>
      </c>
      <c r="U28" s="146">
        <v>92213.97</v>
      </c>
      <c r="V28" s="146">
        <v>0</v>
      </c>
      <c r="W28" s="146">
        <v>0</v>
      </c>
      <c r="X28" s="146">
        <v>127.97</v>
      </c>
    </row>
    <row r="29" spans="1:24" x14ac:dyDescent="0.25">
      <c r="A29" s="2" t="s">
        <v>14</v>
      </c>
      <c r="B29" s="146">
        <v>31416893.309999999</v>
      </c>
      <c r="C29" s="146">
        <v>404256.49</v>
      </c>
      <c r="D29" s="146">
        <v>26768.97</v>
      </c>
      <c r="E29" s="146">
        <v>14738534.5</v>
      </c>
      <c r="F29" s="146">
        <v>36890.089999999997</v>
      </c>
      <c r="G29" s="146">
        <v>201731.65</v>
      </c>
      <c r="H29" s="146">
        <v>2569070.29</v>
      </c>
      <c r="I29" s="146">
        <v>3932566.35</v>
      </c>
      <c r="J29" s="146">
        <v>2230470.7599999998</v>
      </c>
      <c r="K29" s="146">
        <v>1691012.34</v>
      </c>
      <c r="L29" s="146">
        <v>854137.65</v>
      </c>
      <c r="M29" s="146">
        <v>101352.79</v>
      </c>
      <c r="N29" s="146">
        <v>352848.07</v>
      </c>
      <c r="O29" s="146">
        <v>1719456.98</v>
      </c>
      <c r="P29" s="146">
        <v>1706509.19</v>
      </c>
      <c r="Q29" s="146">
        <v>4899.9799999999996</v>
      </c>
      <c r="R29" s="146">
        <v>143684.93</v>
      </c>
      <c r="S29" s="146">
        <v>252226.87</v>
      </c>
      <c r="T29" s="146">
        <v>229532.05</v>
      </c>
      <c r="U29" s="146">
        <v>219440.02</v>
      </c>
      <c r="V29" s="146">
        <v>0</v>
      </c>
      <c r="W29" s="146">
        <v>240</v>
      </c>
      <c r="X29" s="146">
        <v>1263.3399999999999</v>
      </c>
    </row>
    <row r="30" spans="1:24" x14ac:dyDescent="0.25">
      <c r="A30" s="2" t="s">
        <v>15</v>
      </c>
      <c r="B30" s="146">
        <v>1021245</v>
      </c>
      <c r="C30" s="146">
        <v>27300</v>
      </c>
      <c r="D30" s="146">
        <v>0</v>
      </c>
      <c r="E30" s="146">
        <v>109200</v>
      </c>
      <c r="F30" s="146">
        <v>0</v>
      </c>
      <c r="G30" s="146">
        <v>1050</v>
      </c>
      <c r="H30" s="146">
        <v>291495</v>
      </c>
      <c r="I30" s="146">
        <v>136500</v>
      </c>
      <c r="J30" s="146">
        <v>48720</v>
      </c>
      <c r="K30" s="146">
        <v>22680</v>
      </c>
      <c r="L30" s="146">
        <v>32550</v>
      </c>
      <c r="M30" s="146">
        <v>10080</v>
      </c>
      <c r="N30" s="146">
        <v>5880</v>
      </c>
      <c r="O30" s="146">
        <v>118650</v>
      </c>
      <c r="P30" s="146">
        <v>54810</v>
      </c>
      <c r="Q30" s="146">
        <v>0</v>
      </c>
      <c r="R30" s="146">
        <v>22890</v>
      </c>
      <c r="S30" s="146">
        <v>2730</v>
      </c>
      <c r="T30" s="146">
        <v>55650</v>
      </c>
      <c r="U30" s="146">
        <v>78750</v>
      </c>
      <c r="V30" s="146">
        <v>0</v>
      </c>
      <c r="W30" s="146">
        <v>0</v>
      </c>
      <c r="X30" s="146">
        <v>2310</v>
      </c>
    </row>
    <row r="31" spans="1:24" x14ac:dyDescent="0.25">
      <c r="A31" s="2" t="s">
        <v>16</v>
      </c>
      <c r="B31" s="146">
        <v>116760</v>
      </c>
      <c r="C31" s="146">
        <v>420</v>
      </c>
      <c r="D31" s="146">
        <v>0</v>
      </c>
      <c r="E31" s="146">
        <v>3150</v>
      </c>
      <c r="F31" s="146">
        <v>210</v>
      </c>
      <c r="G31" s="146">
        <v>0</v>
      </c>
      <c r="H31" s="146">
        <v>3150</v>
      </c>
      <c r="I31" s="146">
        <v>9450</v>
      </c>
      <c r="J31" s="146">
        <v>2520</v>
      </c>
      <c r="K31" s="146">
        <v>3360</v>
      </c>
      <c r="L31" s="146">
        <v>3150</v>
      </c>
      <c r="M31" s="146">
        <v>210</v>
      </c>
      <c r="N31" s="146">
        <v>2730</v>
      </c>
      <c r="O31" s="146">
        <v>8610</v>
      </c>
      <c r="P31" s="146">
        <v>8190</v>
      </c>
      <c r="Q31" s="146">
        <v>0</v>
      </c>
      <c r="R31" s="146">
        <v>1680</v>
      </c>
      <c r="S31" s="146">
        <v>210</v>
      </c>
      <c r="T31" s="146">
        <v>1680</v>
      </c>
      <c r="U31" s="146">
        <v>840</v>
      </c>
      <c r="V31" s="146">
        <v>0</v>
      </c>
      <c r="W31" s="146">
        <v>0</v>
      </c>
      <c r="X31" s="146">
        <v>67200</v>
      </c>
    </row>
    <row r="32" spans="1:24" x14ac:dyDescent="0.25">
      <c r="A32" s="31" t="s">
        <v>195</v>
      </c>
      <c r="B32" s="148">
        <v>63387010.049999997</v>
      </c>
      <c r="C32" s="148">
        <v>749798.8</v>
      </c>
      <c r="D32" s="148">
        <v>27308.97</v>
      </c>
      <c r="E32" s="148">
        <v>30275267.52</v>
      </c>
      <c r="F32" s="148">
        <v>235275.65</v>
      </c>
      <c r="G32" s="148">
        <v>235082.07</v>
      </c>
      <c r="H32" s="148">
        <v>5451406.04</v>
      </c>
      <c r="I32" s="148">
        <v>6991449.4900000002</v>
      </c>
      <c r="J32" s="148">
        <v>3996411.54</v>
      </c>
      <c r="K32" s="148">
        <v>2887791.51</v>
      </c>
      <c r="L32" s="148">
        <v>1569697.43</v>
      </c>
      <c r="M32" s="148">
        <v>286088.56</v>
      </c>
      <c r="N32" s="148">
        <v>534337.42000000004</v>
      </c>
      <c r="O32" s="148">
        <v>4060759.46</v>
      </c>
      <c r="P32" s="148">
        <v>3436199.52</v>
      </c>
      <c r="Q32" s="148">
        <v>12716.44</v>
      </c>
      <c r="R32" s="148">
        <v>532153.34</v>
      </c>
      <c r="S32" s="148">
        <v>425733.83</v>
      </c>
      <c r="T32" s="148">
        <v>681962</v>
      </c>
      <c r="U32" s="148">
        <v>907169.15</v>
      </c>
      <c r="V32" s="148">
        <v>180</v>
      </c>
      <c r="W32" s="148">
        <v>240</v>
      </c>
      <c r="X32" s="148">
        <v>89981.31</v>
      </c>
    </row>
    <row r="34" spans="1:3" x14ac:dyDescent="0.25">
      <c r="A34" s="192" t="str">
        <f>HYPERLINK("#'Vysvetlivky'!A15", "Vysvetlivky k sekciám SK-NACE")</f>
        <v>Vysvetlivky k sekciám SK-NACE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  <c r="C35" s="193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187" t="s">
        <v>202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</row>
    <row r="3" spans="1:24" x14ac:dyDescent="0.25">
      <c r="A3" s="208" t="s">
        <v>210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</row>
    <row r="5" spans="1:24" x14ac:dyDescent="0.25">
      <c r="A5" s="191" t="s">
        <v>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7" spans="1:24" x14ac:dyDescent="0.25">
      <c r="A7" s="199" t="s">
        <v>4</v>
      </c>
      <c r="B7" s="199" t="s">
        <v>187</v>
      </c>
      <c r="C7" s="201" t="s">
        <v>211</v>
      </c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</row>
    <row r="8" spans="1:24" x14ac:dyDescent="0.25">
      <c r="A8" s="199"/>
      <c r="B8" s="199"/>
      <c r="C8" s="1" t="s">
        <v>212</v>
      </c>
      <c r="D8" s="1" t="s">
        <v>213</v>
      </c>
      <c r="E8" s="1" t="s">
        <v>214</v>
      </c>
      <c r="F8" s="1" t="s">
        <v>215</v>
      </c>
      <c r="G8" s="1" t="s">
        <v>216</v>
      </c>
      <c r="H8" s="1" t="s">
        <v>217</v>
      </c>
      <c r="I8" s="1" t="s">
        <v>218</v>
      </c>
      <c r="J8" s="1" t="s">
        <v>219</v>
      </c>
      <c r="K8" s="1" t="s">
        <v>220</v>
      </c>
      <c r="L8" s="1" t="s">
        <v>221</v>
      </c>
      <c r="M8" s="1" t="s">
        <v>222</v>
      </c>
      <c r="N8" s="1" t="s">
        <v>223</v>
      </c>
      <c r="O8" s="1" t="s">
        <v>224</v>
      </c>
      <c r="P8" s="1" t="s">
        <v>225</v>
      </c>
      <c r="Q8" s="1" t="s">
        <v>226</v>
      </c>
      <c r="R8" s="1" t="s">
        <v>227</v>
      </c>
      <c r="S8" s="1" t="s">
        <v>228</v>
      </c>
      <c r="T8" s="1" t="s">
        <v>229</v>
      </c>
      <c r="U8" s="1" t="s">
        <v>230</v>
      </c>
      <c r="V8" s="1" t="s">
        <v>231</v>
      </c>
      <c r="W8" s="1" t="s">
        <v>232</v>
      </c>
      <c r="X8" s="1" t="s">
        <v>233</v>
      </c>
    </row>
    <row r="9" spans="1:24" x14ac:dyDescent="0.25">
      <c r="A9" s="209" t="s">
        <v>194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</row>
    <row r="10" spans="1:24" x14ac:dyDescent="0.25">
      <c r="A10" s="2" t="s">
        <v>11</v>
      </c>
      <c r="B10" s="149">
        <v>53</v>
      </c>
      <c r="C10" s="149">
        <v>0</v>
      </c>
      <c r="D10" s="149">
        <v>0</v>
      </c>
      <c r="E10" s="149">
        <v>6</v>
      </c>
      <c r="F10" s="149">
        <v>0</v>
      </c>
      <c r="G10" s="149">
        <v>0</v>
      </c>
      <c r="H10" s="149">
        <v>2</v>
      </c>
      <c r="I10" s="149">
        <v>13</v>
      </c>
      <c r="J10" s="149">
        <v>3</v>
      </c>
      <c r="K10" s="149">
        <v>6</v>
      </c>
      <c r="L10" s="149">
        <v>0</v>
      </c>
      <c r="M10" s="149">
        <v>0</v>
      </c>
      <c r="N10" s="149">
        <v>1</v>
      </c>
      <c r="O10" s="149">
        <v>4</v>
      </c>
      <c r="P10" s="149">
        <v>11</v>
      </c>
      <c r="Q10" s="149">
        <v>0</v>
      </c>
      <c r="R10" s="149">
        <v>3</v>
      </c>
      <c r="S10" s="149">
        <v>0</v>
      </c>
      <c r="T10" s="149">
        <v>2</v>
      </c>
      <c r="U10" s="149">
        <v>2</v>
      </c>
      <c r="V10" s="149">
        <v>0</v>
      </c>
      <c r="W10" s="149">
        <v>0</v>
      </c>
      <c r="X10" s="149">
        <v>0</v>
      </c>
    </row>
    <row r="11" spans="1:24" x14ac:dyDescent="0.25">
      <c r="A11" s="2" t="s">
        <v>12</v>
      </c>
      <c r="B11" s="149">
        <v>22645</v>
      </c>
      <c r="C11" s="149">
        <v>549</v>
      </c>
      <c r="D11" s="149">
        <v>0</v>
      </c>
      <c r="E11" s="149">
        <v>3236</v>
      </c>
      <c r="F11" s="149">
        <v>6</v>
      </c>
      <c r="G11" s="149">
        <v>10</v>
      </c>
      <c r="H11" s="149">
        <v>4396</v>
      </c>
      <c r="I11" s="149">
        <v>3984</v>
      </c>
      <c r="J11" s="149">
        <v>1026</v>
      </c>
      <c r="K11" s="149">
        <v>1094</v>
      </c>
      <c r="L11" s="149">
        <v>765</v>
      </c>
      <c r="M11" s="149">
        <v>400</v>
      </c>
      <c r="N11" s="149">
        <v>124</v>
      </c>
      <c r="O11" s="149">
        <v>3144</v>
      </c>
      <c r="P11" s="149">
        <v>1251</v>
      </c>
      <c r="Q11" s="149">
        <v>11</v>
      </c>
      <c r="R11" s="149">
        <v>544</v>
      </c>
      <c r="S11" s="149">
        <v>170</v>
      </c>
      <c r="T11" s="149">
        <v>617</v>
      </c>
      <c r="U11" s="149">
        <v>1273</v>
      </c>
      <c r="V11" s="149">
        <v>1</v>
      </c>
      <c r="W11" s="149">
        <v>0</v>
      </c>
      <c r="X11" s="149">
        <v>44</v>
      </c>
    </row>
    <row r="12" spans="1:24" x14ac:dyDescent="0.25">
      <c r="A12" s="2" t="s">
        <v>13</v>
      </c>
      <c r="B12" s="149">
        <v>2560</v>
      </c>
      <c r="C12" s="149">
        <v>28</v>
      </c>
      <c r="D12" s="149">
        <v>0</v>
      </c>
      <c r="E12" s="149">
        <v>448</v>
      </c>
      <c r="F12" s="149">
        <v>3</v>
      </c>
      <c r="G12" s="149">
        <v>6</v>
      </c>
      <c r="H12" s="149">
        <v>141</v>
      </c>
      <c r="I12" s="149">
        <v>584</v>
      </c>
      <c r="J12" s="149">
        <v>144</v>
      </c>
      <c r="K12" s="149">
        <v>253</v>
      </c>
      <c r="L12" s="149">
        <v>81</v>
      </c>
      <c r="M12" s="149">
        <v>10</v>
      </c>
      <c r="N12" s="149">
        <v>61</v>
      </c>
      <c r="O12" s="149">
        <v>347</v>
      </c>
      <c r="P12" s="149">
        <v>232</v>
      </c>
      <c r="Q12" s="149">
        <v>1</v>
      </c>
      <c r="R12" s="149">
        <v>45</v>
      </c>
      <c r="S12" s="149">
        <v>61</v>
      </c>
      <c r="T12" s="149">
        <v>49</v>
      </c>
      <c r="U12" s="149">
        <v>65</v>
      </c>
      <c r="V12" s="149">
        <v>0</v>
      </c>
      <c r="W12" s="149">
        <v>0</v>
      </c>
      <c r="X12" s="149">
        <v>1</v>
      </c>
    </row>
    <row r="13" spans="1:24" x14ac:dyDescent="0.25">
      <c r="A13" s="2" t="s">
        <v>14</v>
      </c>
      <c r="B13" s="149">
        <v>10353</v>
      </c>
      <c r="C13" s="149">
        <v>164</v>
      </c>
      <c r="D13" s="149">
        <v>7</v>
      </c>
      <c r="E13" s="149">
        <v>1629</v>
      </c>
      <c r="F13" s="149">
        <v>7</v>
      </c>
      <c r="G13" s="149">
        <v>54</v>
      </c>
      <c r="H13" s="149">
        <v>933</v>
      </c>
      <c r="I13" s="149">
        <v>2458</v>
      </c>
      <c r="J13" s="149">
        <v>676</v>
      </c>
      <c r="K13" s="149">
        <v>1004</v>
      </c>
      <c r="L13" s="149">
        <v>385</v>
      </c>
      <c r="M13" s="149">
        <v>51</v>
      </c>
      <c r="N13" s="149">
        <v>198</v>
      </c>
      <c r="O13" s="149">
        <v>1244</v>
      </c>
      <c r="P13" s="149">
        <v>689</v>
      </c>
      <c r="Q13" s="149">
        <v>8</v>
      </c>
      <c r="R13" s="149">
        <v>154</v>
      </c>
      <c r="S13" s="149">
        <v>246</v>
      </c>
      <c r="T13" s="149">
        <v>191</v>
      </c>
      <c r="U13" s="149">
        <v>251</v>
      </c>
      <c r="V13" s="149">
        <v>0</v>
      </c>
      <c r="W13" s="149">
        <v>1</v>
      </c>
      <c r="X13" s="149">
        <v>3</v>
      </c>
    </row>
    <row r="14" spans="1:24" x14ac:dyDescent="0.25">
      <c r="A14" s="2" t="s">
        <v>15</v>
      </c>
      <c r="B14" s="149">
        <v>4402</v>
      </c>
      <c r="C14" s="149">
        <v>124</v>
      </c>
      <c r="D14" s="149">
        <v>0</v>
      </c>
      <c r="E14" s="149">
        <v>448</v>
      </c>
      <c r="F14" s="149">
        <v>1</v>
      </c>
      <c r="G14" s="149">
        <v>4</v>
      </c>
      <c r="H14" s="149">
        <v>1241</v>
      </c>
      <c r="I14" s="149">
        <v>601</v>
      </c>
      <c r="J14" s="149">
        <v>201</v>
      </c>
      <c r="K14" s="149">
        <v>94</v>
      </c>
      <c r="L14" s="149">
        <v>135</v>
      </c>
      <c r="M14" s="149">
        <v>44</v>
      </c>
      <c r="N14" s="149">
        <v>27</v>
      </c>
      <c r="O14" s="149">
        <v>524</v>
      </c>
      <c r="P14" s="149">
        <v>240</v>
      </c>
      <c r="Q14" s="149">
        <v>1</v>
      </c>
      <c r="R14" s="149">
        <v>103</v>
      </c>
      <c r="S14" s="149">
        <v>13</v>
      </c>
      <c r="T14" s="149">
        <v>235</v>
      </c>
      <c r="U14" s="149">
        <v>356</v>
      </c>
      <c r="V14" s="149">
        <v>0</v>
      </c>
      <c r="W14" s="149">
        <v>0</v>
      </c>
      <c r="X14" s="149">
        <v>10</v>
      </c>
    </row>
    <row r="15" spans="1:24" x14ac:dyDescent="0.25">
      <c r="A15" s="2" t="s">
        <v>16</v>
      </c>
      <c r="B15" s="149">
        <v>523</v>
      </c>
      <c r="C15" s="149">
        <v>2</v>
      </c>
      <c r="D15" s="149">
        <v>0</v>
      </c>
      <c r="E15" s="149">
        <v>13</v>
      </c>
      <c r="F15" s="149">
        <v>1</v>
      </c>
      <c r="G15" s="149">
        <v>0</v>
      </c>
      <c r="H15" s="149">
        <v>14</v>
      </c>
      <c r="I15" s="149">
        <v>47</v>
      </c>
      <c r="J15" s="149">
        <v>12</v>
      </c>
      <c r="K15" s="149">
        <v>16</v>
      </c>
      <c r="L15" s="149">
        <v>16</v>
      </c>
      <c r="M15" s="149">
        <v>1</v>
      </c>
      <c r="N15" s="149">
        <v>13</v>
      </c>
      <c r="O15" s="149">
        <v>35</v>
      </c>
      <c r="P15" s="149">
        <v>37</v>
      </c>
      <c r="Q15" s="149">
        <v>0</v>
      </c>
      <c r="R15" s="149">
        <v>8</v>
      </c>
      <c r="S15" s="149">
        <v>2</v>
      </c>
      <c r="T15" s="149">
        <v>7</v>
      </c>
      <c r="U15" s="149">
        <v>4</v>
      </c>
      <c r="V15" s="149">
        <v>0</v>
      </c>
      <c r="W15" s="149">
        <v>0</v>
      </c>
      <c r="X15" s="149">
        <v>295</v>
      </c>
    </row>
    <row r="16" spans="1:24" x14ac:dyDescent="0.25">
      <c r="A16" s="31" t="s">
        <v>195</v>
      </c>
      <c r="B16" s="151">
        <v>40536</v>
      </c>
      <c r="C16" s="151">
        <v>867</v>
      </c>
      <c r="D16" s="151">
        <v>7</v>
      </c>
      <c r="E16" s="151">
        <v>5780</v>
      </c>
      <c r="F16" s="151">
        <v>18</v>
      </c>
      <c r="G16" s="151">
        <v>74</v>
      </c>
      <c r="H16" s="151">
        <v>6727</v>
      </c>
      <c r="I16" s="151">
        <v>7687</v>
      </c>
      <c r="J16" s="151">
        <v>2062</v>
      </c>
      <c r="K16" s="151">
        <v>2467</v>
      </c>
      <c r="L16" s="151">
        <v>1382</v>
      </c>
      <c r="M16" s="151">
        <v>506</v>
      </c>
      <c r="N16" s="151">
        <v>424</v>
      </c>
      <c r="O16" s="151">
        <v>5298</v>
      </c>
      <c r="P16" s="151">
        <v>2460</v>
      </c>
      <c r="Q16" s="151">
        <v>21</v>
      </c>
      <c r="R16" s="151">
        <v>857</v>
      </c>
      <c r="S16" s="151">
        <v>492</v>
      </c>
      <c r="T16" s="151">
        <v>1101</v>
      </c>
      <c r="U16" s="151">
        <v>1951</v>
      </c>
      <c r="V16" s="151">
        <v>1</v>
      </c>
      <c r="W16" s="151">
        <v>1</v>
      </c>
      <c r="X16" s="151">
        <v>353</v>
      </c>
    </row>
    <row r="17" spans="1:24" x14ac:dyDescent="0.25">
      <c r="A17" s="209" t="s">
        <v>196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</row>
    <row r="18" spans="1:24" x14ac:dyDescent="0.25">
      <c r="A18" s="2" t="s">
        <v>11</v>
      </c>
      <c r="B18" s="149">
        <v>135</v>
      </c>
      <c r="C18" s="149">
        <v>0</v>
      </c>
      <c r="D18" s="149">
        <v>0</v>
      </c>
      <c r="E18" s="149">
        <v>15</v>
      </c>
      <c r="F18" s="149">
        <v>0</v>
      </c>
      <c r="G18" s="149">
        <v>0</v>
      </c>
      <c r="H18" s="149">
        <v>3</v>
      </c>
      <c r="I18" s="149">
        <v>30</v>
      </c>
      <c r="J18" s="149">
        <v>7</v>
      </c>
      <c r="K18" s="149">
        <v>14</v>
      </c>
      <c r="L18" s="149">
        <v>0</v>
      </c>
      <c r="M18" s="149">
        <v>0</v>
      </c>
      <c r="N18" s="149">
        <v>2</v>
      </c>
      <c r="O18" s="149">
        <v>10</v>
      </c>
      <c r="P18" s="149">
        <v>32</v>
      </c>
      <c r="Q18" s="149">
        <v>0</v>
      </c>
      <c r="R18" s="149">
        <v>15</v>
      </c>
      <c r="S18" s="149">
        <v>0</v>
      </c>
      <c r="T18" s="149">
        <v>2</v>
      </c>
      <c r="U18" s="149">
        <v>5</v>
      </c>
      <c r="V18" s="149">
        <v>0</v>
      </c>
      <c r="W18" s="149">
        <v>0</v>
      </c>
      <c r="X18" s="149">
        <v>0</v>
      </c>
    </row>
    <row r="19" spans="1:24" x14ac:dyDescent="0.25">
      <c r="A19" s="2" t="s">
        <v>12</v>
      </c>
      <c r="B19" s="149">
        <v>22614</v>
      </c>
      <c r="C19" s="149">
        <v>549</v>
      </c>
      <c r="D19" s="149">
        <v>0</v>
      </c>
      <c r="E19" s="149">
        <v>3231</v>
      </c>
      <c r="F19" s="149">
        <v>6</v>
      </c>
      <c r="G19" s="149">
        <v>10</v>
      </c>
      <c r="H19" s="149">
        <v>4391</v>
      </c>
      <c r="I19" s="149">
        <v>3979</v>
      </c>
      <c r="J19" s="149">
        <v>1024</v>
      </c>
      <c r="K19" s="149">
        <v>1094</v>
      </c>
      <c r="L19" s="149">
        <v>763</v>
      </c>
      <c r="M19" s="149">
        <v>399</v>
      </c>
      <c r="N19" s="149">
        <v>123</v>
      </c>
      <c r="O19" s="149">
        <v>3141</v>
      </c>
      <c r="P19" s="149">
        <v>1249</v>
      </c>
      <c r="Q19" s="149">
        <v>11</v>
      </c>
      <c r="R19" s="149">
        <v>544</v>
      </c>
      <c r="S19" s="149">
        <v>170</v>
      </c>
      <c r="T19" s="149">
        <v>616</v>
      </c>
      <c r="U19" s="149">
        <v>1269</v>
      </c>
      <c r="V19" s="149">
        <v>1</v>
      </c>
      <c r="W19" s="149">
        <v>0</v>
      </c>
      <c r="X19" s="149">
        <v>44</v>
      </c>
    </row>
    <row r="20" spans="1:24" x14ac:dyDescent="0.25">
      <c r="A20" s="2" t="s">
        <v>13</v>
      </c>
      <c r="B20" s="149">
        <v>52832</v>
      </c>
      <c r="C20" s="149">
        <v>58</v>
      </c>
      <c r="D20" s="149">
        <v>0</v>
      </c>
      <c r="E20" s="149">
        <v>37288</v>
      </c>
      <c r="F20" s="149">
        <v>75</v>
      </c>
      <c r="G20" s="149">
        <v>21</v>
      </c>
      <c r="H20" s="149">
        <v>471</v>
      </c>
      <c r="I20" s="149">
        <v>3184</v>
      </c>
      <c r="J20" s="149">
        <v>5271</v>
      </c>
      <c r="K20" s="149">
        <v>1431</v>
      </c>
      <c r="L20" s="149">
        <v>435</v>
      </c>
      <c r="M20" s="149">
        <v>43</v>
      </c>
      <c r="N20" s="149">
        <v>196</v>
      </c>
      <c r="O20" s="149">
        <v>1340</v>
      </c>
      <c r="P20" s="149">
        <v>2174</v>
      </c>
      <c r="Q20" s="149">
        <v>6</v>
      </c>
      <c r="R20" s="149">
        <v>147</v>
      </c>
      <c r="S20" s="149">
        <v>341</v>
      </c>
      <c r="T20" s="149">
        <v>128</v>
      </c>
      <c r="U20" s="149">
        <v>222</v>
      </c>
      <c r="V20" s="149">
        <v>0</v>
      </c>
      <c r="W20" s="149">
        <v>0</v>
      </c>
      <c r="X20" s="149">
        <v>1</v>
      </c>
    </row>
    <row r="21" spans="1:24" x14ac:dyDescent="0.25">
      <c r="A21" s="2" t="s">
        <v>14</v>
      </c>
      <c r="B21" s="149">
        <v>120692</v>
      </c>
      <c r="C21" s="149">
        <v>1263</v>
      </c>
      <c r="D21" s="149">
        <v>86</v>
      </c>
      <c r="E21" s="149">
        <v>59522</v>
      </c>
      <c r="F21" s="149">
        <v>252</v>
      </c>
      <c r="G21" s="149">
        <v>571</v>
      </c>
      <c r="H21" s="149">
        <v>7717</v>
      </c>
      <c r="I21" s="149">
        <v>17781</v>
      </c>
      <c r="J21" s="149">
        <v>7449</v>
      </c>
      <c r="K21" s="149">
        <v>6268</v>
      </c>
      <c r="L21" s="149">
        <v>3311</v>
      </c>
      <c r="M21" s="149">
        <v>218</v>
      </c>
      <c r="N21" s="149">
        <v>1257</v>
      </c>
      <c r="O21" s="149">
        <v>6387</v>
      </c>
      <c r="P21" s="149">
        <v>5542</v>
      </c>
      <c r="Q21" s="149">
        <v>24</v>
      </c>
      <c r="R21" s="149">
        <v>555</v>
      </c>
      <c r="S21" s="149">
        <v>801</v>
      </c>
      <c r="T21" s="149">
        <v>802</v>
      </c>
      <c r="U21" s="149">
        <v>876</v>
      </c>
      <c r="V21" s="149">
        <v>0</v>
      </c>
      <c r="W21" s="149">
        <v>1</v>
      </c>
      <c r="X21" s="149">
        <v>9</v>
      </c>
    </row>
    <row r="22" spans="1:24" x14ac:dyDescent="0.25">
      <c r="A22" s="2" t="s">
        <v>15</v>
      </c>
      <c r="B22" s="149">
        <v>4395</v>
      </c>
      <c r="C22" s="149">
        <v>123</v>
      </c>
      <c r="D22" s="149">
        <v>0</v>
      </c>
      <c r="E22" s="149">
        <v>447</v>
      </c>
      <c r="F22" s="149">
        <v>1</v>
      </c>
      <c r="G22" s="149">
        <v>4</v>
      </c>
      <c r="H22" s="149">
        <v>1241</v>
      </c>
      <c r="I22" s="149">
        <v>599</v>
      </c>
      <c r="J22" s="149">
        <v>201</v>
      </c>
      <c r="K22" s="149">
        <v>94</v>
      </c>
      <c r="L22" s="149">
        <v>135</v>
      </c>
      <c r="M22" s="149">
        <v>44</v>
      </c>
      <c r="N22" s="149">
        <v>27</v>
      </c>
      <c r="O22" s="149">
        <v>522</v>
      </c>
      <c r="P22" s="149">
        <v>239</v>
      </c>
      <c r="Q22" s="149">
        <v>1</v>
      </c>
      <c r="R22" s="149">
        <v>103</v>
      </c>
      <c r="S22" s="149">
        <v>13</v>
      </c>
      <c r="T22" s="149">
        <v>235</v>
      </c>
      <c r="U22" s="149">
        <v>356</v>
      </c>
      <c r="V22" s="149">
        <v>0</v>
      </c>
      <c r="W22" s="149">
        <v>0</v>
      </c>
      <c r="X22" s="149">
        <v>10</v>
      </c>
    </row>
    <row r="23" spans="1:24" x14ac:dyDescent="0.25">
      <c r="A23" s="2" t="s">
        <v>16</v>
      </c>
      <c r="B23" s="149">
        <v>523</v>
      </c>
      <c r="C23" s="149">
        <v>2</v>
      </c>
      <c r="D23" s="149">
        <v>0</v>
      </c>
      <c r="E23" s="149">
        <v>13</v>
      </c>
      <c r="F23" s="149">
        <v>1</v>
      </c>
      <c r="G23" s="149">
        <v>0</v>
      </c>
      <c r="H23" s="149">
        <v>14</v>
      </c>
      <c r="I23" s="149">
        <v>47</v>
      </c>
      <c r="J23" s="149">
        <v>12</v>
      </c>
      <c r="K23" s="149">
        <v>16</v>
      </c>
      <c r="L23" s="149">
        <v>16</v>
      </c>
      <c r="M23" s="149">
        <v>1</v>
      </c>
      <c r="N23" s="149">
        <v>13</v>
      </c>
      <c r="O23" s="149">
        <v>35</v>
      </c>
      <c r="P23" s="149">
        <v>37</v>
      </c>
      <c r="Q23" s="149">
        <v>0</v>
      </c>
      <c r="R23" s="149">
        <v>8</v>
      </c>
      <c r="S23" s="149">
        <v>2</v>
      </c>
      <c r="T23" s="149">
        <v>7</v>
      </c>
      <c r="U23" s="149">
        <v>4</v>
      </c>
      <c r="V23" s="149">
        <v>0</v>
      </c>
      <c r="W23" s="149">
        <v>0</v>
      </c>
      <c r="X23" s="149">
        <v>295</v>
      </c>
    </row>
    <row r="24" spans="1:24" x14ac:dyDescent="0.25">
      <c r="A24" s="31" t="s">
        <v>195</v>
      </c>
      <c r="B24" s="151">
        <v>201191</v>
      </c>
      <c r="C24" s="151">
        <v>1995</v>
      </c>
      <c r="D24" s="151">
        <v>86</v>
      </c>
      <c r="E24" s="151">
        <v>100516</v>
      </c>
      <c r="F24" s="151">
        <v>335</v>
      </c>
      <c r="G24" s="151">
        <v>606</v>
      </c>
      <c r="H24" s="151">
        <v>13837</v>
      </c>
      <c r="I24" s="151">
        <v>25620</v>
      </c>
      <c r="J24" s="151">
        <v>13964</v>
      </c>
      <c r="K24" s="151">
        <v>8917</v>
      </c>
      <c r="L24" s="151">
        <v>4660</v>
      </c>
      <c r="M24" s="151">
        <v>705</v>
      </c>
      <c r="N24" s="151">
        <v>1618</v>
      </c>
      <c r="O24" s="151">
        <v>11435</v>
      </c>
      <c r="P24" s="151">
        <v>9273</v>
      </c>
      <c r="Q24" s="151">
        <v>42</v>
      </c>
      <c r="R24" s="151">
        <v>1372</v>
      </c>
      <c r="S24" s="151">
        <v>1327</v>
      </c>
      <c r="T24" s="151">
        <v>1790</v>
      </c>
      <c r="U24" s="151">
        <v>2732</v>
      </c>
      <c r="V24" s="151">
        <v>1</v>
      </c>
      <c r="W24" s="151">
        <v>1</v>
      </c>
      <c r="X24" s="151">
        <v>359</v>
      </c>
    </row>
    <row r="25" spans="1:24" x14ac:dyDescent="0.25">
      <c r="A25" s="209" t="s">
        <v>197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</row>
    <row r="26" spans="1:24" x14ac:dyDescent="0.25">
      <c r="A26" s="2" t="s">
        <v>11</v>
      </c>
      <c r="B26" s="150">
        <v>61734.02</v>
      </c>
      <c r="C26" s="150">
        <v>0</v>
      </c>
      <c r="D26" s="150">
        <v>0</v>
      </c>
      <c r="E26" s="150">
        <v>7524.67</v>
      </c>
      <c r="F26" s="150">
        <v>0</v>
      </c>
      <c r="G26" s="150">
        <v>0</v>
      </c>
      <c r="H26" s="150">
        <v>1771.7</v>
      </c>
      <c r="I26" s="150">
        <v>6778.26</v>
      </c>
      <c r="J26" s="150">
        <v>4031.41</v>
      </c>
      <c r="K26" s="150">
        <v>5403.42</v>
      </c>
      <c r="L26" s="150">
        <v>0</v>
      </c>
      <c r="M26" s="150">
        <v>0</v>
      </c>
      <c r="N26" s="150">
        <v>1229.4000000000001</v>
      </c>
      <c r="O26" s="150">
        <v>7645.04</v>
      </c>
      <c r="P26" s="150">
        <v>18059.23</v>
      </c>
      <c r="Q26" s="150">
        <v>0</v>
      </c>
      <c r="R26" s="150">
        <v>5698.81</v>
      </c>
      <c r="S26" s="150">
        <v>0</v>
      </c>
      <c r="T26" s="150">
        <v>1564</v>
      </c>
      <c r="U26" s="150">
        <v>2028.08</v>
      </c>
      <c r="V26" s="150">
        <v>0</v>
      </c>
      <c r="W26" s="150">
        <v>0</v>
      </c>
      <c r="X26" s="150">
        <v>0</v>
      </c>
    </row>
    <row r="27" spans="1:24" x14ac:dyDescent="0.25">
      <c r="A27" s="2" t="s">
        <v>12</v>
      </c>
      <c r="B27" s="150">
        <v>9889660</v>
      </c>
      <c r="C27" s="150">
        <v>255660</v>
      </c>
      <c r="D27" s="150">
        <v>0</v>
      </c>
      <c r="E27" s="150">
        <v>1405320</v>
      </c>
      <c r="F27" s="150">
        <v>2760</v>
      </c>
      <c r="G27" s="150">
        <v>4200</v>
      </c>
      <c r="H27" s="150">
        <v>2132580</v>
      </c>
      <c r="I27" s="150">
        <v>1592610</v>
      </c>
      <c r="J27" s="150">
        <v>440400</v>
      </c>
      <c r="K27" s="150">
        <v>391980</v>
      </c>
      <c r="L27" s="150">
        <v>338160</v>
      </c>
      <c r="M27" s="150">
        <v>165960</v>
      </c>
      <c r="N27" s="150">
        <v>57060</v>
      </c>
      <c r="O27" s="150">
        <v>1375840</v>
      </c>
      <c r="P27" s="150">
        <v>589890</v>
      </c>
      <c r="Q27" s="150">
        <v>4620</v>
      </c>
      <c r="R27" s="150">
        <v>244980</v>
      </c>
      <c r="S27" s="150">
        <v>60000</v>
      </c>
      <c r="T27" s="150">
        <v>291600</v>
      </c>
      <c r="U27" s="150">
        <v>515580</v>
      </c>
      <c r="V27" s="150">
        <v>300</v>
      </c>
      <c r="W27" s="150">
        <v>0</v>
      </c>
      <c r="X27" s="150">
        <v>20160</v>
      </c>
    </row>
    <row r="28" spans="1:24" x14ac:dyDescent="0.25">
      <c r="A28" s="2" t="s">
        <v>13</v>
      </c>
      <c r="B28" s="150">
        <v>14497010.640000001</v>
      </c>
      <c r="C28" s="150">
        <v>23437.73</v>
      </c>
      <c r="D28" s="150">
        <v>0</v>
      </c>
      <c r="E28" s="150">
        <v>9378940.5099999998</v>
      </c>
      <c r="F28" s="150">
        <v>24866.42</v>
      </c>
      <c r="G28" s="150">
        <v>7855.23</v>
      </c>
      <c r="H28" s="150">
        <v>196016.51</v>
      </c>
      <c r="I28" s="150">
        <v>1218343.56</v>
      </c>
      <c r="J28" s="150">
        <v>1049813.94</v>
      </c>
      <c r="K28" s="150">
        <v>580285.88</v>
      </c>
      <c r="L28" s="150">
        <v>258249.28</v>
      </c>
      <c r="M28" s="150">
        <v>12910.19</v>
      </c>
      <c r="N28" s="150">
        <v>81144.09</v>
      </c>
      <c r="O28" s="150">
        <v>599518.02</v>
      </c>
      <c r="P28" s="150">
        <v>767216.05</v>
      </c>
      <c r="Q28" s="150">
        <v>2012.82</v>
      </c>
      <c r="R28" s="150">
        <v>59874.33</v>
      </c>
      <c r="S28" s="150">
        <v>101693.19</v>
      </c>
      <c r="T28" s="150">
        <v>50551.01</v>
      </c>
      <c r="U28" s="150">
        <v>83401.88</v>
      </c>
      <c r="V28" s="150">
        <v>0</v>
      </c>
      <c r="W28" s="150">
        <v>0</v>
      </c>
      <c r="X28" s="150">
        <v>880</v>
      </c>
    </row>
    <row r="29" spans="1:24" x14ac:dyDescent="0.25">
      <c r="A29" s="2" t="s">
        <v>14</v>
      </c>
      <c r="B29" s="150">
        <v>31411420.620000001</v>
      </c>
      <c r="C29" s="150">
        <v>347021.96</v>
      </c>
      <c r="D29" s="150">
        <v>23273.599999999999</v>
      </c>
      <c r="E29" s="150">
        <v>14779713.51</v>
      </c>
      <c r="F29" s="150">
        <v>48886.49</v>
      </c>
      <c r="G29" s="150">
        <v>135315.62</v>
      </c>
      <c r="H29" s="150">
        <v>2530949.6800000002</v>
      </c>
      <c r="I29" s="150">
        <v>4252706.95</v>
      </c>
      <c r="J29" s="150">
        <v>2080410.54</v>
      </c>
      <c r="K29" s="150">
        <v>1496651.35</v>
      </c>
      <c r="L29" s="150">
        <v>977322.34</v>
      </c>
      <c r="M29" s="150">
        <v>59528.04</v>
      </c>
      <c r="N29" s="150">
        <v>328099.39</v>
      </c>
      <c r="O29" s="150">
        <v>1962363.34</v>
      </c>
      <c r="P29" s="150">
        <v>1574891.55</v>
      </c>
      <c r="Q29" s="150">
        <v>8945.6</v>
      </c>
      <c r="R29" s="150">
        <v>172764.01</v>
      </c>
      <c r="S29" s="150">
        <v>181263.97</v>
      </c>
      <c r="T29" s="150">
        <v>212603.62</v>
      </c>
      <c r="U29" s="150">
        <v>235814.56</v>
      </c>
      <c r="V29" s="150">
        <v>0</v>
      </c>
      <c r="W29" s="150">
        <v>240</v>
      </c>
      <c r="X29" s="150">
        <v>2654.5</v>
      </c>
    </row>
    <row r="30" spans="1:24" x14ac:dyDescent="0.25">
      <c r="A30" s="2" t="s">
        <v>15</v>
      </c>
      <c r="B30" s="150">
        <v>927165</v>
      </c>
      <c r="C30" s="150">
        <v>26985</v>
      </c>
      <c r="D30" s="150">
        <v>0</v>
      </c>
      <c r="E30" s="150">
        <v>94080</v>
      </c>
      <c r="F30" s="150">
        <v>210</v>
      </c>
      <c r="G30" s="150">
        <v>840</v>
      </c>
      <c r="H30" s="150">
        <v>260940</v>
      </c>
      <c r="I30" s="150">
        <v>126210</v>
      </c>
      <c r="J30" s="150">
        <v>42210</v>
      </c>
      <c r="K30" s="150">
        <v>19740</v>
      </c>
      <c r="L30" s="150">
        <v>28350</v>
      </c>
      <c r="M30" s="150">
        <v>9240</v>
      </c>
      <c r="N30" s="150">
        <v>5670</v>
      </c>
      <c r="O30" s="150">
        <v>111720</v>
      </c>
      <c r="P30" s="150">
        <v>50400</v>
      </c>
      <c r="Q30" s="150">
        <v>210</v>
      </c>
      <c r="R30" s="150">
        <v>21630</v>
      </c>
      <c r="S30" s="150">
        <v>2730</v>
      </c>
      <c r="T30" s="150">
        <v>49140</v>
      </c>
      <c r="U30" s="150">
        <v>74760</v>
      </c>
      <c r="V30" s="150">
        <v>0</v>
      </c>
      <c r="W30" s="150">
        <v>0</v>
      </c>
      <c r="X30" s="150">
        <v>2100</v>
      </c>
    </row>
    <row r="31" spans="1:24" x14ac:dyDescent="0.25">
      <c r="A31" s="2" t="s">
        <v>16</v>
      </c>
      <c r="B31" s="150">
        <v>109620</v>
      </c>
      <c r="C31" s="150">
        <v>420</v>
      </c>
      <c r="D31" s="150">
        <v>0</v>
      </c>
      <c r="E31" s="150">
        <v>2730</v>
      </c>
      <c r="F31" s="150">
        <v>210</v>
      </c>
      <c r="G31" s="150">
        <v>0</v>
      </c>
      <c r="H31" s="150">
        <v>2940</v>
      </c>
      <c r="I31" s="150">
        <v>9870</v>
      </c>
      <c r="J31" s="150">
        <v>2520</v>
      </c>
      <c r="K31" s="150">
        <v>3360</v>
      </c>
      <c r="L31" s="150">
        <v>3360</v>
      </c>
      <c r="M31" s="150">
        <v>210</v>
      </c>
      <c r="N31" s="150">
        <v>2730</v>
      </c>
      <c r="O31" s="150">
        <v>7350</v>
      </c>
      <c r="P31" s="150">
        <v>7770</v>
      </c>
      <c r="Q31" s="150">
        <v>0</v>
      </c>
      <c r="R31" s="150">
        <v>1680</v>
      </c>
      <c r="S31" s="150">
        <v>420</v>
      </c>
      <c r="T31" s="150">
        <v>1470</v>
      </c>
      <c r="U31" s="150">
        <v>840</v>
      </c>
      <c r="V31" s="150">
        <v>0</v>
      </c>
      <c r="W31" s="150">
        <v>0</v>
      </c>
      <c r="X31" s="150">
        <v>61740</v>
      </c>
    </row>
    <row r="32" spans="1:24" x14ac:dyDescent="0.25">
      <c r="A32" s="31" t="s">
        <v>195</v>
      </c>
      <c r="B32" s="152">
        <v>56896610.280000001</v>
      </c>
      <c r="C32" s="152">
        <v>653524.68999999994</v>
      </c>
      <c r="D32" s="152">
        <v>23273.599999999999</v>
      </c>
      <c r="E32" s="152">
        <v>25668308.690000001</v>
      </c>
      <c r="F32" s="152">
        <v>76932.91</v>
      </c>
      <c r="G32" s="152">
        <v>148210.85</v>
      </c>
      <c r="H32" s="152">
        <v>5125197.8899999997</v>
      </c>
      <c r="I32" s="152">
        <v>7206518.7699999996</v>
      </c>
      <c r="J32" s="152">
        <v>3619385.89</v>
      </c>
      <c r="K32" s="152">
        <v>2497420.65</v>
      </c>
      <c r="L32" s="152">
        <v>1605441.62</v>
      </c>
      <c r="M32" s="152">
        <v>247848.23</v>
      </c>
      <c r="N32" s="152">
        <v>475932.88</v>
      </c>
      <c r="O32" s="152">
        <v>4064436.4</v>
      </c>
      <c r="P32" s="152">
        <v>3008226.83</v>
      </c>
      <c r="Q32" s="152">
        <v>15788.42</v>
      </c>
      <c r="R32" s="152">
        <v>506627.15</v>
      </c>
      <c r="S32" s="152">
        <v>346107.16</v>
      </c>
      <c r="T32" s="152">
        <v>606928.63</v>
      </c>
      <c r="U32" s="152">
        <v>912424.52</v>
      </c>
      <c r="V32" s="152">
        <v>300</v>
      </c>
      <c r="W32" s="152">
        <v>240</v>
      </c>
      <c r="X32" s="152">
        <v>87534.5</v>
      </c>
    </row>
    <row r="34" spans="1:3" x14ac:dyDescent="0.25">
      <c r="A34" s="192" t="str">
        <f>HYPERLINK("#'Vysvetlivky'!A15", "Vysvetlivky k sekciám SK-NACE")</f>
        <v>Vysvetlivky k sekciám SK-NACE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  <c r="C35" s="193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187" t="s">
        <v>203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</row>
    <row r="3" spans="1:24" x14ac:dyDescent="0.25">
      <c r="A3" s="208" t="s">
        <v>210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</row>
    <row r="5" spans="1:24" x14ac:dyDescent="0.25">
      <c r="A5" s="191" t="s">
        <v>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7" spans="1:24" x14ac:dyDescent="0.25">
      <c r="A7" s="199" t="s">
        <v>4</v>
      </c>
      <c r="B7" s="199" t="s">
        <v>187</v>
      </c>
      <c r="C7" s="201" t="s">
        <v>211</v>
      </c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</row>
    <row r="8" spans="1:24" x14ac:dyDescent="0.25">
      <c r="A8" s="199"/>
      <c r="B8" s="199"/>
      <c r="C8" s="1" t="s">
        <v>212</v>
      </c>
      <c r="D8" s="1" t="s">
        <v>213</v>
      </c>
      <c r="E8" s="1" t="s">
        <v>214</v>
      </c>
      <c r="F8" s="1" t="s">
        <v>215</v>
      </c>
      <c r="G8" s="1" t="s">
        <v>216</v>
      </c>
      <c r="H8" s="1" t="s">
        <v>217</v>
      </c>
      <c r="I8" s="1" t="s">
        <v>218</v>
      </c>
      <c r="J8" s="1" t="s">
        <v>219</v>
      </c>
      <c r="K8" s="1" t="s">
        <v>220</v>
      </c>
      <c r="L8" s="1" t="s">
        <v>221</v>
      </c>
      <c r="M8" s="1" t="s">
        <v>222</v>
      </c>
      <c r="N8" s="1" t="s">
        <v>223</v>
      </c>
      <c r="O8" s="1" t="s">
        <v>224</v>
      </c>
      <c r="P8" s="1" t="s">
        <v>225</v>
      </c>
      <c r="Q8" s="1" t="s">
        <v>226</v>
      </c>
      <c r="R8" s="1" t="s">
        <v>227</v>
      </c>
      <c r="S8" s="1" t="s">
        <v>228</v>
      </c>
      <c r="T8" s="1" t="s">
        <v>229</v>
      </c>
      <c r="U8" s="1" t="s">
        <v>230</v>
      </c>
      <c r="V8" s="1" t="s">
        <v>231</v>
      </c>
      <c r="W8" s="1" t="s">
        <v>232</v>
      </c>
      <c r="X8" s="1" t="s">
        <v>233</v>
      </c>
    </row>
    <row r="9" spans="1:24" x14ac:dyDescent="0.25">
      <c r="A9" s="209" t="s">
        <v>194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</row>
    <row r="10" spans="1:24" x14ac:dyDescent="0.25">
      <c r="A10" s="2" t="s">
        <v>11</v>
      </c>
      <c r="B10" s="153">
        <v>72</v>
      </c>
      <c r="C10" s="153">
        <v>0</v>
      </c>
      <c r="D10" s="153">
        <v>0</v>
      </c>
      <c r="E10" s="153">
        <v>7</v>
      </c>
      <c r="F10" s="153">
        <v>0</v>
      </c>
      <c r="G10" s="153">
        <v>0</v>
      </c>
      <c r="H10" s="153">
        <v>1</v>
      </c>
      <c r="I10" s="153">
        <v>14</v>
      </c>
      <c r="J10" s="153">
        <v>3</v>
      </c>
      <c r="K10" s="153">
        <v>17</v>
      </c>
      <c r="L10" s="153">
        <v>0</v>
      </c>
      <c r="M10" s="153">
        <v>0</v>
      </c>
      <c r="N10" s="153">
        <v>0</v>
      </c>
      <c r="O10" s="153">
        <v>6</v>
      </c>
      <c r="P10" s="153">
        <v>9</v>
      </c>
      <c r="Q10" s="153">
        <v>0</v>
      </c>
      <c r="R10" s="153">
        <v>2</v>
      </c>
      <c r="S10" s="153">
        <v>2</v>
      </c>
      <c r="T10" s="153">
        <v>6</v>
      </c>
      <c r="U10" s="153">
        <v>5</v>
      </c>
      <c r="V10" s="153">
        <v>0</v>
      </c>
      <c r="W10" s="153">
        <v>0</v>
      </c>
      <c r="X10" s="153">
        <v>0</v>
      </c>
    </row>
    <row r="11" spans="1:24" x14ac:dyDescent="0.25">
      <c r="A11" s="2" t="s">
        <v>12</v>
      </c>
      <c r="B11" s="153">
        <v>24109</v>
      </c>
      <c r="C11" s="153">
        <v>579</v>
      </c>
      <c r="D11" s="153">
        <v>0</v>
      </c>
      <c r="E11" s="153">
        <v>3411</v>
      </c>
      <c r="F11" s="153">
        <v>5</v>
      </c>
      <c r="G11" s="153">
        <v>16</v>
      </c>
      <c r="H11" s="153">
        <v>4948</v>
      </c>
      <c r="I11" s="153">
        <v>4264</v>
      </c>
      <c r="J11" s="153">
        <v>1063</v>
      </c>
      <c r="K11" s="153">
        <v>1404</v>
      </c>
      <c r="L11" s="153">
        <v>776</v>
      </c>
      <c r="M11" s="153">
        <v>475</v>
      </c>
      <c r="N11" s="153">
        <v>127</v>
      </c>
      <c r="O11" s="153">
        <v>3185</v>
      </c>
      <c r="P11" s="153">
        <v>1267</v>
      </c>
      <c r="Q11" s="153">
        <v>11</v>
      </c>
      <c r="R11" s="153">
        <v>523</v>
      </c>
      <c r="S11" s="153">
        <v>143</v>
      </c>
      <c r="T11" s="153">
        <v>651</v>
      </c>
      <c r="U11" s="153">
        <v>1213</v>
      </c>
      <c r="V11" s="153">
        <v>2</v>
      </c>
      <c r="W11" s="153">
        <v>1</v>
      </c>
      <c r="X11" s="153">
        <v>45</v>
      </c>
    </row>
    <row r="12" spans="1:24" x14ac:dyDescent="0.25">
      <c r="A12" s="2" t="s">
        <v>13</v>
      </c>
      <c r="B12" s="153">
        <v>2614</v>
      </c>
      <c r="C12" s="153">
        <v>38</v>
      </c>
      <c r="D12" s="153">
        <v>0</v>
      </c>
      <c r="E12" s="153">
        <v>399</v>
      </c>
      <c r="F12" s="153">
        <v>5</v>
      </c>
      <c r="G12" s="153">
        <v>6</v>
      </c>
      <c r="H12" s="153">
        <v>158</v>
      </c>
      <c r="I12" s="153">
        <v>607</v>
      </c>
      <c r="J12" s="153">
        <v>132</v>
      </c>
      <c r="K12" s="153">
        <v>297</v>
      </c>
      <c r="L12" s="153">
        <v>84</v>
      </c>
      <c r="M12" s="153">
        <v>13</v>
      </c>
      <c r="N12" s="153">
        <v>62</v>
      </c>
      <c r="O12" s="153">
        <v>337</v>
      </c>
      <c r="P12" s="153">
        <v>237</v>
      </c>
      <c r="Q12" s="153">
        <v>1</v>
      </c>
      <c r="R12" s="153">
        <v>53</v>
      </c>
      <c r="S12" s="153">
        <v>52</v>
      </c>
      <c r="T12" s="153">
        <v>54</v>
      </c>
      <c r="U12" s="153">
        <v>78</v>
      </c>
      <c r="V12" s="153">
        <v>0</v>
      </c>
      <c r="W12" s="153">
        <v>0</v>
      </c>
      <c r="X12" s="153">
        <v>1</v>
      </c>
    </row>
    <row r="13" spans="1:24" x14ac:dyDescent="0.25">
      <c r="A13" s="2" t="s">
        <v>14</v>
      </c>
      <c r="B13" s="153">
        <v>10874</v>
      </c>
      <c r="C13" s="153">
        <v>180</v>
      </c>
      <c r="D13" s="153">
        <v>13</v>
      </c>
      <c r="E13" s="153">
        <v>1593</v>
      </c>
      <c r="F13" s="153">
        <v>4</v>
      </c>
      <c r="G13" s="153">
        <v>43</v>
      </c>
      <c r="H13" s="153">
        <v>1058</v>
      </c>
      <c r="I13" s="153">
        <v>2551</v>
      </c>
      <c r="J13" s="153">
        <v>579</v>
      </c>
      <c r="K13" s="153">
        <v>1281</v>
      </c>
      <c r="L13" s="153">
        <v>410</v>
      </c>
      <c r="M13" s="153">
        <v>56</v>
      </c>
      <c r="N13" s="153">
        <v>213</v>
      </c>
      <c r="O13" s="153">
        <v>1292</v>
      </c>
      <c r="P13" s="153">
        <v>732</v>
      </c>
      <c r="Q13" s="153">
        <v>7</v>
      </c>
      <c r="R13" s="153">
        <v>141</v>
      </c>
      <c r="S13" s="153">
        <v>221</v>
      </c>
      <c r="T13" s="153">
        <v>238</v>
      </c>
      <c r="U13" s="153">
        <v>257</v>
      </c>
      <c r="V13" s="153">
        <v>0</v>
      </c>
      <c r="W13" s="153">
        <v>1</v>
      </c>
      <c r="X13" s="153">
        <v>4</v>
      </c>
    </row>
    <row r="14" spans="1:24" x14ac:dyDescent="0.25">
      <c r="A14" s="2" t="s">
        <v>15</v>
      </c>
      <c r="B14" s="153">
        <v>4657</v>
      </c>
      <c r="C14" s="153">
        <v>132</v>
      </c>
      <c r="D14" s="153">
        <v>0</v>
      </c>
      <c r="E14" s="153">
        <v>470</v>
      </c>
      <c r="F14" s="153">
        <v>1</v>
      </c>
      <c r="G14" s="153">
        <v>6</v>
      </c>
      <c r="H14" s="153">
        <v>1392</v>
      </c>
      <c r="I14" s="153">
        <v>605</v>
      </c>
      <c r="J14" s="153">
        <v>217</v>
      </c>
      <c r="K14" s="153">
        <v>111</v>
      </c>
      <c r="L14" s="153">
        <v>152</v>
      </c>
      <c r="M14" s="153">
        <v>56</v>
      </c>
      <c r="N14" s="153">
        <v>26</v>
      </c>
      <c r="O14" s="153">
        <v>535</v>
      </c>
      <c r="P14" s="153">
        <v>253</v>
      </c>
      <c r="Q14" s="153">
        <v>1</v>
      </c>
      <c r="R14" s="153">
        <v>107</v>
      </c>
      <c r="S14" s="153">
        <v>13</v>
      </c>
      <c r="T14" s="153">
        <v>239</v>
      </c>
      <c r="U14" s="153">
        <v>332</v>
      </c>
      <c r="V14" s="153">
        <v>0</v>
      </c>
      <c r="W14" s="153">
        <v>0</v>
      </c>
      <c r="X14" s="153">
        <v>9</v>
      </c>
    </row>
    <row r="15" spans="1:24" x14ac:dyDescent="0.25">
      <c r="A15" s="2" t="s">
        <v>16</v>
      </c>
      <c r="B15" s="153">
        <v>583</v>
      </c>
      <c r="C15" s="153">
        <v>2</v>
      </c>
      <c r="D15" s="153">
        <v>0</v>
      </c>
      <c r="E15" s="153">
        <v>19</v>
      </c>
      <c r="F15" s="153">
        <v>2</v>
      </c>
      <c r="G15" s="153">
        <v>0</v>
      </c>
      <c r="H15" s="153">
        <v>17</v>
      </c>
      <c r="I15" s="153">
        <v>55</v>
      </c>
      <c r="J15" s="153">
        <v>13</v>
      </c>
      <c r="K15" s="153">
        <v>15</v>
      </c>
      <c r="L15" s="153">
        <v>15</v>
      </c>
      <c r="M15" s="153">
        <v>0</v>
      </c>
      <c r="N15" s="153">
        <v>14</v>
      </c>
      <c r="O15" s="153">
        <v>41</v>
      </c>
      <c r="P15" s="153">
        <v>38</v>
      </c>
      <c r="Q15" s="153">
        <v>0</v>
      </c>
      <c r="R15" s="153">
        <v>6</v>
      </c>
      <c r="S15" s="153">
        <v>1</v>
      </c>
      <c r="T15" s="153">
        <v>7</v>
      </c>
      <c r="U15" s="153">
        <v>4</v>
      </c>
      <c r="V15" s="153">
        <v>0</v>
      </c>
      <c r="W15" s="153">
        <v>0</v>
      </c>
      <c r="X15" s="153">
        <v>334</v>
      </c>
    </row>
    <row r="16" spans="1:24" x14ac:dyDescent="0.25">
      <c r="A16" s="31" t="s">
        <v>195</v>
      </c>
      <c r="B16" s="155">
        <v>42909</v>
      </c>
      <c r="C16" s="155">
        <v>931</v>
      </c>
      <c r="D16" s="155">
        <v>13</v>
      </c>
      <c r="E16" s="155">
        <v>5899</v>
      </c>
      <c r="F16" s="155">
        <v>17</v>
      </c>
      <c r="G16" s="155">
        <v>71</v>
      </c>
      <c r="H16" s="155">
        <v>7574</v>
      </c>
      <c r="I16" s="155">
        <v>8096</v>
      </c>
      <c r="J16" s="155">
        <v>2007</v>
      </c>
      <c r="K16" s="155">
        <v>3125</v>
      </c>
      <c r="L16" s="155">
        <v>1437</v>
      </c>
      <c r="M16" s="155">
        <v>600</v>
      </c>
      <c r="N16" s="155">
        <v>442</v>
      </c>
      <c r="O16" s="155">
        <v>5396</v>
      </c>
      <c r="P16" s="155">
        <v>2536</v>
      </c>
      <c r="Q16" s="155">
        <v>20</v>
      </c>
      <c r="R16" s="155">
        <v>832</v>
      </c>
      <c r="S16" s="155">
        <v>432</v>
      </c>
      <c r="T16" s="155">
        <v>1195</v>
      </c>
      <c r="U16" s="155">
        <v>1889</v>
      </c>
      <c r="V16" s="155">
        <v>2</v>
      </c>
      <c r="W16" s="155">
        <v>2</v>
      </c>
      <c r="X16" s="155">
        <v>393</v>
      </c>
    </row>
    <row r="17" spans="1:24" x14ac:dyDescent="0.25">
      <c r="A17" s="209" t="s">
        <v>196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</row>
    <row r="18" spans="1:24" x14ac:dyDescent="0.25">
      <c r="A18" s="2" t="s">
        <v>11</v>
      </c>
      <c r="B18" s="153">
        <v>207</v>
      </c>
      <c r="C18" s="153">
        <v>0</v>
      </c>
      <c r="D18" s="153">
        <v>0</v>
      </c>
      <c r="E18" s="153">
        <v>19</v>
      </c>
      <c r="F18" s="153">
        <v>0</v>
      </c>
      <c r="G18" s="153">
        <v>0</v>
      </c>
      <c r="H18" s="153">
        <v>1</v>
      </c>
      <c r="I18" s="153">
        <v>33</v>
      </c>
      <c r="J18" s="153">
        <v>7</v>
      </c>
      <c r="K18" s="153">
        <v>63</v>
      </c>
      <c r="L18" s="153">
        <v>0</v>
      </c>
      <c r="M18" s="153">
        <v>0</v>
      </c>
      <c r="N18" s="153">
        <v>0</v>
      </c>
      <c r="O18" s="153">
        <v>17</v>
      </c>
      <c r="P18" s="153">
        <v>28</v>
      </c>
      <c r="Q18" s="153">
        <v>0</v>
      </c>
      <c r="R18" s="153">
        <v>9</v>
      </c>
      <c r="S18" s="153">
        <v>5</v>
      </c>
      <c r="T18" s="153">
        <v>14</v>
      </c>
      <c r="U18" s="153">
        <v>11</v>
      </c>
      <c r="V18" s="153">
        <v>0</v>
      </c>
      <c r="W18" s="153">
        <v>0</v>
      </c>
      <c r="X18" s="153">
        <v>0</v>
      </c>
    </row>
    <row r="19" spans="1:24" x14ac:dyDescent="0.25">
      <c r="A19" s="2" t="s">
        <v>12</v>
      </c>
      <c r="B19" s="153">
        <v>24092</v>
      </c>
      <c r="C19" s="153">
        <v>579</v>
      </c>
      <c r="D19" s="153">
        <v>0</v>
      </c>
      <c r="E19" s="153">
        <v>3414</v>
      </c>
      <c r="F19" s="153">
        <v>5</v>
      </c>
      <c r="G19" s="153">
        <v>16</v>
      </c>
      <c r="H19" s="153">
        <v>4936</v>
      </c>
      <c r="I19" s="153">
        <v>4256</v>
      </c>
      <c r="J19" s="153">
        <v>1062</v>
      </c>
      <c r="K19" s="153">
        <v>1411</v>
      </c>
      <c r="L19" s="153">
        <v>774</v>
      </c>
      <c r="M19" s="153">
        <v>474</v>
      </c>
      <c r="N19" s="153">
        <v>126</v>
      </c>
      <c r="O19" s="153">
        <v>3181</v>
      </c>
      <c r="P19" s="153">
        <v>1265</v>
      </c>
      <c r="Q19" s="153">
        <v>11</v>
      </c>
      <c r="R19" s="153">
        <v>522</v>
      </c>
      <c r="S19" s="153">
        <v>143</v>
      </c>
      <c r="T19" s="153">
        <v>650</v>
      </c>
      <c r="U19" s="153">
        <v>1219</v>
      </c>
      <c r="V19" s="153">
        <v>2</v>
      </c>
      <c r="W19" s="153">
        <v>1</v>
      </c>
      <c r="X19" s="153">
        <v>45</v>
      </c>
    </row>
    <row r="20" spans="1:24" x14ac:dyDescent="0.25">
      <c r="A20" s="2" t="s">
        <v>13</v>
      </c>
      <c r="B20" s="153">
        <v>43705</v>
      </c>
      <c r="C20" s="153">
        <v>195</v>
      </c>
      <c r="D20" s="153">
        <v>0</v>
      </c>
      <c r="E20" s="153">
        <v>29835</v>
      </c>
      <c r="F20" s="153">
        <v>281</v>
      </c>
      <c r="G20" s="153">
        <v>62</v>
      </c>
      <c r="H20" s="153">
        <v>519</v>
      </c>
      <c r="I20" s="153">
        <v>2712</v>
      </c>
      <c r="J20" s="153">
        <v>3753</v>
      </c>
      <c r="K20" s="153">
        <v>1647</v>
      </c>
      <c r="L20" s="153">
        <v>335</v>
      </c>
      <c r="M20" s="153">
        <v>46</v>
      </c>
      <c r="N20" s="153">
        <v>409</v>
      </c>
      <c r="O20" s="153">
        <v>1244</v>
      </c>
      <c r="P20" s="153">
        <v>1831</v>
      </c>
      <c r="Q20" s="153">
        <v>6</v>
      </c>
      <c r="R20" s="153">
        <v>188</v>
      </c>
      <c r="S20" s="153">
        <v>249</v>
      </c>
      <c r="T20" s="153">
        <v>160</v>
      </c>
      <c r="U20" s="153">
        <v>232</v>
      </c>
      <c r="V20" s="153">
        <v>0</v>
      </c>
      <c r="W20" s="153">
        <v>0</v>
      </c>
      <c r="X20" s="153">
        <v>1</v>
      </c>
    </row>
    <row r="21" spans="1:24" x14ac:dyDescent="0.25">
      <c r="A21" s="2" t="s">
        <v>14</v>
      </c>
      <c r="B21" s="153">
        <v>112727</v>
      </c>
      <c r="C21" s="153">
        <v>1529</v>
      </c>
      <c r="D21" s="153">
        <v>209</v>
      </c>
      <c r="E21" s="153">
        <v>47448</v>
      </c>
      <c r="F21" s="153">
        <v>147</v>
      </c>
      <c r="G21" s="153">
        <v>384</v>
      </c>
      <c r="H21" s="153">
        <v>8381</v>
      </c>
      <c r="I21" s="153">
        <v>17887</v>
      </c>
      <c r="J21" s="153">
        <v>6773</v>
      </c>
      <c r="K21" s="153">
        <v>10887</v>
      </c>
      <c r="L21" s="153">
        <v>2453</v>
      </c>
      <c r="M21" s="153">
        <v>182</v>
      </c>
      <c r="N21" s="153">
        <v>1136</v>
      </c>
      <c r="O21" s="153">
        <v>5353</v>
      </c>
      <c r="P21" s="153">
        <v>5504</v>
      </c>
      <c r="Q21" s="153">
        <v>21</v>
      </c>
      <c r="R21" s="153">
        <v>518</v>
      </c>
      <c r="S21" s="153">
        <v>1306</v>
      </c>
      <c r="T21" s="153">
        <v>1705</v>
      </c>
      <c r="U21" s="153">
        <v>888</v>
      </c>
      <c r="V21" s="153">
        <v>0</v>
      </c>
      <c r="W21" s="153">
        <v>1</v>
      </c>
      <c r="X21" s="153">
        <v>15</v>
      </c>
    </row>
    <row r="22" spans="1:24" x14ac:dyDescent="0.25">
      <c r="A22" s="2" t="s">
        <v>15</v>
      </c>
      <c r="B22" s="153">
        <v>4654</v>
      </c>
      <c r="C22" s="153">
        <v>132</v>
      </c>
      <c r="D22" s="153">
        <v>0</v>
      </c>
      <c r="E22" s="153">
        <v>470</v>
      </c>
      <c r="F22" s="153">
        <v>1</v>
      </c>
      <c r="G22" s="153">
        <v>6</v>
      </c>
      <c r="H22" s="153">
        <v>1391</v>
      </c>
      <c r="I22" s="153">
        <v>604</v>
      </c>
      <c r="J22" s="153">
        <v>217</v>
      </c>
      <c r="K22" s="153">
        <v>111</v>
      </c>
      <c r="L22" s="153">
        <v>152</v>
      </c>
      <c r="M22" s="153">
        <v>56</v>
      </c>
      <c r="N22" s="153">
        <v>26</v>
      </c>
      <c r="O22" s="153">
        <v>535</v>
      </c>
      <c r="P22" s="153">
        <v>252</v>
      </c>
      <c r="Q22" s="153">
        <v>1</v>
      </c>
      <c r="R22" s="153">
        <v>107</v>
      </c>
      <c r="S22" s="153">
        <v>13</v>
      </c>
      <c r="T22" s="153">
        <v>239</v>
      </c>
      <c r="U22" s="153">
        <v>332</v>
      </c>
      <c r="V22" s="153">
        <v>0</v>
      </c>
      <c r="W22" s="153">
        <v>0</v>
      </c>
      <c r="X22" s="153">
        <v>9</v>
      </c>
    </row>
    <row r="23" spans="1:24" x14ac:dyDescent="0.25">
      <c r="A23" s="2" t="s">
        <v>16</v>
      </c>
      <c r="B23" s="153">
        <v>583</v>
      </c>
      <c r="C23" s="153">
        <v>2</v>
      </c>
      <c r="D23" s="153">
        <v>0</v>
      </c>
      <c r="E23" s="153">
        <v>19</v>
      </c>
      <c r="F23" s="153">
        <v>2</v>
      </c>
      <c r="G23" s="153">
        <v>0</v>
      </c>
      <c r="H23" s="153">
        <v>17</v>
      </c>
      <c r="I23" s="153">
        <v>55</v>
      </c>
      <c r="J23" s="153">
        <v>13</v>
      </c>
      <c r="K23" s="153">
        <v>15</v>
      </c>
      <c r="L23" s="153">
        <v>15</v>
      </c>
      <c r="M23" s="153">
        <v>0</v>
      </c>
      <c r="N23" s="153">
        <v>14</v>
      </c>
      <c r="O23" s="153">
        <v>41</v>
      </c>
      <c r="P23" s="153">
        <v>38</v>
      </c>
      <c r="Q23" s="153">
        <v>0</v>
      </c>
      <c r="R23" s="153">
        <v>6</v>
      </c>
      <c r="S23" s="153">
        <v>1</v>
      </c>
      <c r="T23" s="153">
        <v>7</v>
      </c>
      <c r="U23" s="153">
        <v>4</v>
      </c>
      <c r="V23" s="153">
        <v>0</v>
      </c>
      <c r="W23" s="153">
        <v>0</v>
      </c>
      <c r="X23" s="153">
        <v>334</v>
      </c>
    </row>
    <row r="24" spans="1:24" x14ac:dyDescent="0.25">
      <c r="A24" s="31" t="s">
        <v>195</v>
      </c>
      <c r="B24" s="155">
        <v>185968</v>
      </c>
      <c r="C24" s="155">
        <v>2437</v>
      </c>
      <c r="D24" s="155">
        <v>209</v>
      </c>
      <c r="E24" s="155">
        <v>81205</v>
      </c>
      <c r="F24" s="155">
        <v>436</v>
      </c>
      <c r="G24" s="155">
        <v>468</v>
      </c>
      <c r="H24" s="155">
        <v>15245</v>
      </c>
      <c r="I24" s="155">
        <v>25547</v>
      </c>
      <c r="J24" s="155">
        <v>11825</v>
      </c>
      <c r="K24" s="155">
        <v>14134</v>
      </c>
      <c r="L24" s="155">
        <v>3729</v>
      </c>
      <c r="M24" s="155">
        <v>758</v>
      </c>
      <c r="N24" s="155">
        <v>1711</v>
      </c>
      <c r="O24" s="155">
        <v>10371</v>
      </c>
      <c r="P24" s="155">
        <v>8918</v>
      </c>
      <c r="Q24" s="155">
        <v>39</v>
      </c>
      <c r="R24" s="155">
        <v>1350</v>
      </c>
      <c r="S24" s="155">
        <v>1717</v>
      </c>
      <c r="T24" s="155">
        <v>2775</v>
      </c>
      <c r="U24" s="155">
        <v>2686</v>
      </c>
      <c r="V24" s="155">
        <v>2</v>
      </c>
      <c r="W24" s="155">
        <v>2</v>
      </c>
      <c r="X24" s="155">
        <v>404</v>
      </c>
    </row>
    <row r="25" spans="1:24" x14ac:dyDescent="0.25">
      <c r="A25" s="209" t="s">
        <v>197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</row>
    <row r="26" spans="1:24" x14ac:dyDescent="0.25">
      <c r="A26" s="2" t="s">
        <v>11</v>
      </c>
      <c r="B26" s="154">
        <v>79460.639999999999</v>
      </c>
      <c r="C26" s="154">
        <v>0</v>
      </c>
      <c r="D26" s="154">
        <v>0</v>
      </c>
      <c r="E26" s="154">
        <v>8200.18</v>
      </c>
      <c r="F26" s="154">
        <v>0</v>
      </c>
      <c r="G26" s="154">
        <v>0</v>
      </c>
      <c r="H26" s="154">
        <v>426.4</v>
      </c>
      <c r="I26" s="154">
        <v>9558.52</v>
      </c>
      <c r="J26" s="154">
        <v>3888.66</v>
      </c>
      <c r="K26" s="154">
        <v>19055.63</v>
      </c>
      <c r="L26" s="154">
        <v>0</v>
      </c>
      <c r="M26" s="154">
        <v>0</v>
      </c>
      <c r="N26" s="154">
        <v>0</v>
      </c>
      <c r="O26" s="154">
        <v>12393.83</v>
      </c>
      <c r="P26" s="154">
        <v>15807.99</v>
      </c>
      <c r="Q26" s="154">
        <v>0</v>
      </c>
      <c r="R26" s="154">
        <v>3205.5</v>
      </c>
      <c r="S26" s="154">
        <v>677.13</v>
      </c>
      <c r="T26" s="154">
        <v>3910.78</v>
      </c>
      <c r="U26" s="154">
        <v>2336.02</v>
      </c>
      <c r="V26" s="154">
        <v>0</v>
      </c>
      <c r="W26" s="154">
        <v>0</v>
      </c>
      <c r="X26" s="154">
        <v>0</v>
      </c>
    </row>
    <row r="27" spans="1:24" x14ac:dyDescent="0.25">
      <c r="A27" s="2" t="s">
        <v>12</v>
      </c>
      <c r="B27" s="154">
        <v>10365396.939999999</v>
      </c>
      <c r="C27" s="154">
        <v>264540</v>
      </c>
      <c r="D27" s="154">
        <v>0</v>
      </c>
      <c r="E27" s="154">
        <v>1470685.25</v>
      </c>
      <c r="F27" s="154">
        <v>2340</v>
      </c>
      <c r="G27" s="154">
        <v>6360</v>
      </c>
      <c r="H27" s="154">
        <v>2379510</v>
      </c>
      <c r="I27" s="154">
        <v>1670610</v>
      </c>
      <c r="J27" s="154">
        <v>452160</v>
      </c>
      <c r="K27" s="154">
        <v>495030</v>
      </c>
      <c r="L27" s="154">
        <v>333780</v>
      </c>
      <c r="M27" s="154">
        <v>190980</v>
      </c>
      <c r="N27" s="154">
        <v>59071.199999999997</v>
      </c>
      <c r="O27" s="154">
        <v>1380151.2</v>
      </c>
      <c r="P27" s="154">
        <v>585540</v>
      </c>
      <c r="Q27" s="154">
        <v>4140</v>
      </c>
      <c r="R27" s="154">
        <v>217560</v>
      </c>
      <c r="S27" s="154">
        <v>52260</v>
      </c>
      <c r="T27" s="154">
        <v>307050</v>
      </c>
      <c r="U27" s="154">
        <v>471429.29</v>
      </c>
      <c r="V27" s="154">
        <v>840</v>
      </c>
      <c r="W27" s="154">
        <v>540</v>
      </c>
      <c r="X27" s="154">
        <v>20820</v>
      </c>
    </row>
    <row r="28" spans="1:24" x14ac:dyDescent="0.25">
      <c r="A28" s="2" t="s">
        <v>13</v>
      </c>
      <c r="B28" s="154">
        <v>10311478.5</v>
      </c>
      <c r="C28" s="154">
        <v>60592.24</v>
      </c>
      <c r="D28" s="154">
        <v>0</v>
      </c>
      <c r="E28" s="154">
        <v>5770465.3300000001</v>
      </c>
      <c r="F28" s="154">
        <v>93199.34</v>
      </c>
      <c r="G28" s="154">
        <v>13476.95</v>
      </c>
      <c r="H28" s="154">
        <v>215840.45</v>
      </c>
      <c r="I28" s="154">
        <v>1094825.6200000001</v>
      </c>
      <c r="J28" s="154">
        <v>665729.86</v>
      </c>
      <c r="K28" s="154">
        <v>637719.93000000005</v>
      </c>
      <c r="L28" s="154">
        <v>182955.31</v>
      </c>
      <c r="M28" s="154">
        <v>16795.11</v>
      </c>
      <c r="N28" s="154">
        <v>100327.27</v>
      </c>
      <c r="O28" s="154">
        <v>565247.55000000005</v>
      </c>
      <c r="P28" s="154">
        <v>589327.87</v>
      </c>
      <c r="Q28" s="154">
        <v>2269.75</v>
      </c>
      <c r="R28" s="154">
        <v>84343.92</v>
      </c>
      <c r="S28" s="154">
        <v>72743.14</v>
      </c>
      <c r="T28" s="154">
        <v>57125.32</v>
      </c>
      <c r="U28" s="154">
        <v>87613.54</v>
      </c>
      <c r="V28" s="154">
        <v>0</v>
      </c>
      <c r="W28" s="154">
        <v>0</v>
      </c>
      <c r="X28" s="154">
        <v>880</v>
      </c>
    </row>
    <row r="29" spans="1:24" x14ac:dyDescent="0.25">
      <c r="A29" s="2" t="s">
        <v>14</v>
      </c>
      <c r="B29" s="154">
        <v>28561431.370000001</v>
      </c>
      <c r="C29" s="154">
        <v>463370.02</v>
      </c>
      <c r="D29" s="154">
        <v>52335.58</v>
      </c>
      <c r="E29" s="154">
        <v>11698433.84</v>
      </c>
      <c r="F29" s="154">
        <v>31422.69</v>
      </c>
      <c r="G29" s="154">
        <v>81273.52</v>
      </c>
      <c r="H29" s="154">
        <v>2611575.14</v>
      </c>
      <c r="I29" s="154">
        <v>4240265.05</v>
      </c>
      <c r="J29" s="154">
        <v>1831532.28</v>
      </c>
      <c r="K29" s="154">
        <v>2419101.31</v>
      </c>
      <c r="L29" s="154">
        <v>737675.51</v>
      </c>
      <c r="M29" s="154">
        <v>54451.91</v>
      </c>
      <c r="N29" s="154">
        <v>319783.44</v>
      </c>
      <c r="O29" s="154">
        <v>1553614.98</v>
      </c>
      <c r="P29" s="154">
        <v>1425801.47</v>
      </c>
      <c r="Q29" s="154">
        <v>6336</v>
      </c>
      <c r="R29" s="154">
        <v>135613.5</v>
      </c>
      <c r="S29" s="154">
        <v>266579.90000000002</v>
      </c>
      <c r="T29" s="154">
        <v>384894.95</v>
      </c>
      <c r="U29" s="154">
        <v>243348.2</v>
      </c>
      <c r="V29" s="154">
        <v>0</v>
      </c>
      <c r="W29" s="154">
        <v>240.22</v>
      </c>
      <c r="X29" s="154">
        <v>3781.86</v>
      </c>
    </row>
    <row r="30" spans="1:24" x14ac:dyDescent="0.25">
      <c r="A30" s="2" t="s">
        <v>15</v>
      </c>
      <c r="B30" s="154">
        <v>977985</v>
      </c>
      <c r="C30" s="154">
        <v>27720</v>
      </c>
      <c r="D30" s="154">
        <v>0</v>
      </c>
      <c r="E30" s="154">
        <v>98700</v>
      </c>
      <c r="F30" s="154">
        <v>210</v>
      </c>
      <c r="G30" s="154">
        <v>1260</v>
      </c>
      <c r="H30" s="154">
        <v>292440</v>
      </c>
      <c r="I30" s="154">
        <v>127050</v>
      </c>
      <c r="J30" s="154">
        <v>45570</v>
      </c>
      <c r="K30" s="154">
        <v>23310</v>
      </c>
      <c r="L30" s="154">
        <v>31920</v>
      </c>
      <c r="M30" s="154">
        <v>11760</v>
      </c>
      <c r="N30" s="154">
        <v>5460</v>
      </c>
      <c r="O30" s="154">
        <v>112350</v>
      </c>
      <c r="P30" s="154">
        <v>53130</v>
      </c>
      <c r="Q30" s="154">
        <v>210</v>
      </c>
      <c r="R30" s="154">
        <v>22470</v>
      </c>
      <c r="S30" s="154">
        <v>2730</v>
      </c>
      <c r="T30" s="154">
        <v>50190</v>
      </c>
      <c r="U30" s="154">
        <v>69615</v>
      </c>
      <c r="V30" s="154">
        <v>0</v>
      </c>
      <c r="W30" s="154">
        <v>0</v>
      </c>
      <c r="X30" s="154">
        <v>1890</v>
      </c>
    </row>
    <row r="31" spans="1:24" x14ac:dyDescent="0.25">
      <c r="A31" s="2" t="s">
        <v>16</v>
      </c>
      <c r="B31" s="154">
        <v>122430</v>
      </c>
      <c r="C31" s="154">
        <v>420</v>
      </c>
      <c r="D31" s="154">
        <v>0</v>
      </c>
      <c r="E31" s="154">
        <v>3990</v>
      </c>
      <c r="F31" s="154">
        <v>420</v>
      </c>
      <c r="G31" s="154">
        <v>0</v>
      </c>
      <c r="H31" s="154">
        <v>3570</v>
      </c>
      <c r="I31" s="154">
        <v>11550</v>
      </c>
      <c r="J31" s="154">
        <v>2730</v>
      </c>
      <c r="K31" s="154">
        <v>3150</v>
      </c>
      <c r="L31" s="154">
        <v>3150</v>
      </c>
      <c r="M31" s="154">
        <v>0</v>
      </c>
      <c r="N31" s="154">
        <v>2940</v>
      </c>
      <c r="O31" s="154">
        <v>8610</v>
      </c>
      <c r="P31" s="154">
        <v>7980</v>
      </c>
      <c r="Q31" s="154">
        <v>0</v>
      </c>
      <c r="R31" s="154">
        <v>1260</v>
      </c>
      <c r="S31" s="154">
        <v>210</v>
      </c>
      <c r="T31" s="154">
        <v>1470</v>
      </c>
      <c r="U31" s="154">
        <v>840</v>
      </c>
      <c r="V31" s="154">
        <v>0</v>
      </c>
      <c r="W31" s="154">
        <v>0</v>
      </c>
      <c r="X31" s="154">
        <v>70140</v>
      </c>
    </row>
    <row r="32" spans="1:24" x14ac:dyDescent="0.25">
      <c r="A32" s="31" t="s">
        <v>195</v>
      </c>
      <c r="B32" s="156">
        <v>50418182.450000003</v>
      </c>
      <c r="C32" s="156">
        <v>816642.26</v>
      </c>
      <c r="D32" s="156">
        <v>52335.58</v>
      </c>
      <c r="E32" s="156">
        <v>19050474.600000001</v>
      </c>
      <c r="F32" s="156">
        <v>127592.03</v>
      </c>
      <c r="G32" s="156">
        <v>102370.47</v>
      </c>
      <c r="H32" s="156">
        <v>5503361.9900000002</v>
      </c>
      <c r="I32" s="156">
        <v>7153859.1900000004</v>
      </c>
      <c r="J32" s="156">
        <v>3001610.8</v>
      </c>
      <c r="K32" s="156">
        <v>3597366.87</v>
      </c>
      <c r="L32" s="156">
        <v>1289480.82</v>
      </c>
      <c r="M32" s="156">
        <v>273987.02</v>
      </c>
      <c r="N32" s="156">
        <v>487581.91</v>
      </c>
      <c r="O32" s="156">
        <v>3632367.56</v>
      </c>
      <c r="P32" s="156">
        <v>2677587.33</v>
      </c>
      <c r="Q32" s="156">
        <v>12955.75</v>
      </c>
      <c r="R32" s="156">
        <v>464452.92</v>
      </c>
      <c r="S32" s="156">
        <v>395200.17</v>
      </c>
      <c r="T32" s="156">
        <v>804641.05</v>
      </c>
      <c r="U32" s="156">
        <v>875182.05</v>
      </c>
      <c r="V32" s="156">
        <v>840</v>
      </c>
      <c r="W32" s="156">
        <v>780.22</v>
      </c>
      <c r="X32" s="156">
        <v>97511.86</v>
      </c>
    </row>
    <row r="34" spans="1:3" x14ac:dyDescent="0.25">
      <c r="A34" s="192" t="str">
        <f>HYPERLINK("#'Vysvetlivky'!A15", "Vysvetlivky k sekciám SK-NACE")</f>
        <v>Vysvetlivky k sekciám SK-NACE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  <c r="C35" s="193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showGridLines="0" workbookViewId="0">
      <selection activeCell="C24" sqref="C24"/>
    </sheetView>
  </sheetViews>
  <sheetFormatPr defaultColWidth="11.3984375" defaultRowHeight="13.5" x14ac:dyDescent="0.25"/>
  <cols>
    <col min="1" max="1" width="12.796875" customWidth="1"/>
    <col min="2" max="10" width="14.796875" customWidth="1"/>
  </cols>
  <sheetData>
    <row r="2" spans="1:10" ht="15.75" x14ac:dyDescent="0.25">
      <c r="A2" s="187" t="s">
        <v>28</v>
      </c>
      <c r="B2" s="187"/>
      <c r="C2" s="187"/>
      <c r="D2" s="187"/>
      <c r="E2" s="187"/>
      <c r="F2" s="187"/>
      <c r="G2" s="187"/>
      <c r="H2" s="187"/>
      <c r="I2" s="187"/>
      <c r="J2" s="187"/>
    </row>
    <row r="4" spans="1:10" x14ac:dyDescent="0.25">
      <c r="A4" s="197" t="s">
        <v>29</v>
      </c>
      <c r="B4" s="197"/>
      <c r="C4" s="197"/>
      <c r="D4" s="197"/>
      <c r="E4" s="197"/>
      <c r="F4" s="197"/>
      <c r="G4" s="197"/>
      <c r="H4" s="197"/>
      <c r="I4" s="197"/>
      <c r="J4" s="197"/>
    </row>
    <row r="6" spans="1:10" x14ac:dyDescent="0.25">
      <c r="A6" s="198" t="s">
        <v>30</v>
      </c>
      <c r="B6" s="199" t="s">
        <v>31</v>
      </c>
      <c r="C6" s="199" t="s">
        <v>32</v>
      </c>
      <c r="D6" s="199" t="s">
        <v>33</v>
      </c>
      <c r="E6" s="200" t="s">
        <v>34</v>
      </c>
      <c r="F6" s="201"/>
      <c r="G6" s="201"/>
      <c r="H6" s="200" t="s">
        <v>35</v>
      </c>
      <c r="I6" s="201"/>
      <c r="J6" s="201"/>
    </row>
    <row r="7" spans="1:10" x14ac:dyDescent="0.25">
      <c r="A7" s="198"/>
      <c r="B7" s="199"/>
      <c r="C7" s="199"/>
      <c r="D7" s="199"/>
      <c r="E7" s="11" t="s">
        <v>36</v>
      </c>
      <c r="F7" s="1" t="s">
        <v>37</v>
      </c>
      <c r="G7" s="1" t="s">
        <v>38</v>
      </c>
      <c r="H7" s="11" t="s">
        <v>36</v>
      </c>
      <c r="I7" s="1" t="s">
        <v>37</v>
      </c>
      <c r="J7" s="1" t="s">
        <v>38</v>
      </c>
    </row>
    <row r="8" spans="1:10" x14ac:dyDescent="0.25">
      <c r="A8" s="16" t="s">
        <v>39</v>
      </c>
      <c r="B8" s="55"/>
      <c r="C8" s="55"/>
      <c r="D8" s="55"/>
      <c r="E8" s="47"/>
      <c r="F8" s="55"/>
      <c r="G8" s="55"/>
      <c r="H8" s="24"/>
      <c r="I8" s="17"/>
      <c r="J8" s="17"/>
    </row>
    <row r="9" spans="1:10" x14ac:dyDescent="0.25">
      <c r="A9" s="185" t="s">
        <v>40</v>
      </c>
      <c r="B9" s="70"/>
      <c r="C9" s="70">
        <v>14937</v>
      </c>
      <c r="D9" s="70">
        <v>22250</v>
      </c>
      <c r="E9" s="43"/>
      <c r="F9" s="70"/>
      <c r="G9" s="70">
        <v>7313</v>
      </c>
      <c r="H9" s="22"/>
      <c r="I9" s="13"/>
      <c r="J9" s="13">
        <v>0.48958960969404802</v>
      </c>
    </row>
    <row r="10" spans="1:10" x14ac:dyDescent="0.25">
      <c r="A10" s="185" t="s">
        <v>41</v>
      </c>
      <c r="B10" s="70"/>
      <c r="C10" s="70">
        <v>14108</v>
      </c>
      <c r="D10" s="70">
        <v>52479</v>
      </c>
      <c r="E10" s="43"/>
      <c r="F10" s="70"/>
      <c r="G10" s="70">
        <v>38371</v>
      </c>
      <c r="H10" s="22"/>
      <c r="I10" s="13"/>
      <c r="J10" s="13">
        <v>2.7198043663169802</v>
      </c>
    </row>
    <row r="11" spans="1:10" x14ac:dyDescent="0.25">
      <c r="A11" s="185" t="s">
        <v>42</v>
      </c>
      <c r="B11" s="70">
        <v>25297</v>
      </c>
      <c r="C11" s="70">
        <v>24854</v>
      </c>
      <c r="D11" s="70">
        <v>55258</v>
      </c>
      <c r="E11" s="43">
        <v>-443</v>
      </c>
      <c r="F11" s="70">
        <v>29961</v>
      </c>
      <c r="G11" s="70">
        <v>30404</v>
      </c>
      <c r="H11" s="22">
        <v>-1.7511957939676599E-2</v>
      </c>
      <c r="I11" s="13">
        <v>1.1843696881053101</v>
      </c>
      <c r="J11" s="13">
        <v>1.22330409592017</v>
      </c>
    </row>
    <row r="12" spans="1:10" x14ac:dyDescent="0.25">
      <c r="A12" s="185" t="s">
        <v>43</v>
      </c>
      <c r="B12" s="70">
        <v>15690</v>
      </c>
      <c r="C12" s="70">
        <v>80407</v>
      </c>
      <c r="D12" s="70"/>
      <c r="E12" s="43">
        <v>64717</v>
      </c>
      <c r="F12" s="70"/>
      <c r="G12" s="70"/>
      <c r="H12" s="22">
        <v>4.1247291268323796</v>
      </c>
      <c r="I12" s="13"/>
      <c r="J12" s="13"/>
    </row>
    <row r="13" spans="1:10" x14ac:dyDescent="0.25">
      <c r="A13" s="185" t="s">
        <v>44</v>
      </c>
      <c r="B13" s="70">
        <v>13918</v>
      </c>
      <c r="C13" s="70">
        <v>149855</v>
      </c>
      <c r="D13" s="70"/>
      <c r="E13" s="43">
        <v>135937</v>
      </c>
      <c r="F13" s="70"/>
      <c r="G13" s="70"/>
      <c r="H13" s="22">
        <v>9.7669923839632098</v>
      </c>
      <c r="I13" s="13"/>
      <c r="J13" s="13"/>
    </row>
    <row r="14" spans="1:10" x14ac:dyDescent="0.25">
      <c r="A14" s="185" t="s">
        <v>45</v>
      </c>
      <c r="B14" s="70">
        <v>13477</v>
      </c>
      <c r="C14" s="70">
        <v>131851</v>
      </c>
      <c r="D14" s="70"/>
      <c r="E14" s="43">
        <v>118374</v>
      </c>
      <c r="F14" s="70"/>
      <c r="G14" s="70"/>
      <c r="H14" s="22">
        <v>8.7834087704978892</v>
      </c>
      <c r="I14" s="13"/>
      <c r="J14" s="13"/>
    </row>
    <row r="15" spans="1:10" x14ac:dyDescent="0.25">
      <c r="A15" s="185" t="s">
        <v>46</v>
      </c>
      <c r="B15" s="70">
        <v>13015</v>
      </c>
      <c r="C15" s="70">
        <v>56264</v>
      </c>
      <c r="D15" s="70"/>
      <c r="E15" s="43">
        <v>43249</v>
      </c>
      <c r="F15" s="70"/>
      <c r="G15" s="70"/>
      <c r="H15" s="22">
        <v>3.32301190933538</v>
      </c>
      <c r="I15" s="13"/>
      <c r="J15" s="13"/>
    </row>
    <row r="16" spans="1:10" x14ac:dyDescent="0.25">
      <c r="A16" s="185" t="s">
        <v>47</v>
      </c>
      <c r="B16" s="70">
        <v>10350</v>
      </c>
      <c r="C16" s="70">
        <v>26217</v>
      </c>
      <c r="D16" s="70"/>
      <c r="E16" s="43">
        <v>15867</v>
      </c>
      <c r="F16" s="70"/>
      <c r="G16" s="70"/>
      <c r="H16" s="22">
        <v>1.53304347826087</v>
      </c>
      <c r="I16" s="13"/>
      <c r="J16" s="13"/>
    </row>
    <row r="17" spans="1:10" x14ac:dyDescent="0.25">
      <c r="A17" s="185" t="s">
        <v>48</v>
      </c>
      <c r="B17" s="70">
        <v>10170</v>
      </c>
      <c r="C17" s="70">
        <v>24060</v>
      </c>
      <c r="D17" s="70"/>
      <c r="E17" s="43">
        <v>13890</v>
      </c>
      <c r="F17" s="70"/>
      <c r="G17" s="70"/>
      <c r="H17" s="22">
        <v>1.3657817109144501</v>
      </c>
      <c r="I17" s="13"/>
      <c r="J17" s="13"/>
    </row>
    <row r="18" spans="1:10" x14ac:dyDescent="0.25">
      <c r="A18" s="185" t="s">
        <v>49</v>
      </c>
      <c r="B18" s="70">
        <v>12781</v>
      </c>
      <c r="C18" s="70">
        <v>15834</v>
      </c>
      <c r="D18" s="70"/>
      <c r="E18" s="43">
        <v>3053</v>
      </c>
      <c r="F18" s="70"/>
      <c r="G18" s="70"/>
      <c r="H18" s="22">
        <v>0.23887019795008199</v>
      </c>
      <c r="I18" s="13"/>
      <c r="J18" s="13"/>
    </row>
    <row r="19" spans="1:10" x14ac:dyDescent="0.25">
      <c r="A19" s="185" t="s">
        <v>50</v>
      </c>
      <c r="B19" s="70">
        <v>16495</v>
      </c>
      <c r="C19" s="70">
        <v>23692</v>
      </c>
      <c r="D19" s="70"/>
      <c r="E19" s="43">
        <v>7197</v>
      </c>
      <c r="F19" s="70"/>
      <c r="G19" s="70"/>
      <c r="H19" s="22">
        <v>0.43631403455592599</v>
      </c>
      <c r="I19" s="13"/>
      <c r="J19" s="13"/>
    </row>
    <row r="20" spans="1:10" x14ac:dyDescent="0.25">
      <c r="A20" s="19" t="s">
        <v>51</v>
      </c>
      <c r="B20" s="71">
        <v>14731</v>
      </c>
      <c r="C20" s="71">
        <v>20608</v>
      </c>
      <c r="D20" s="71"/>
      <c r="E20" s="49">
        <v>5877</v>
      </c>
      <c r="F20" s="71"/>
      <c r="G20" s="71"/>
      <c r="H20" s="26">
        <v>0.39895458556785002</v>
      </c>
      <c r="I20" s="20"/>
      <c r="J20" s="20"/>
    </row>
    <row r="21" spans="1:10" x14ac:dyDescent="0.25">
      <c r="A21" s="18" t="s">
        <v>52</v>
      </c>
      <c r="B21" s="18"/>
      <c r="C21" s="18"/>
      <c r="D21" s="18"/>
      <c r="E21" s="25"/>
      <c r="F21" s="18"/>
      <c r="G21" s="18"/>
      <c r="H21" s="25"/>
      <c r="I21" s="18"/>
      <c r="J21" s="18"/>
    </row>
    <row r="22" spans="1:10" x14ac:dyDescent="0.25">
      <c r="A22" s="185" t="s">
        <v>40</v>
      </c>
      <c r="B22" s="186"/>
      <c r="C22" s="186">
        <v>1709208.5</v>
      </c>
      <c r="D22" s="186">
        <v>3748938.7</v>
      </c>
      <c r="E22" s="45"/>
      <c r="F22" s="186"/>
      <c r="G22" s="186">
        <v>2039730.2</v>
      </c>
      <c r="H22" s="23"/>
      <c r="I22" s="15"/>
      <c r="J22" s="15">
        <v>1.19337705142468</v>
      </c>
    </row>
    <row r="23" spans="1:10" x14ac:dyDescent="0.25">
      <c r="A23" s="185" t="s">
        <v>41</v>
      </c>
      <c r="B23" s="186"/>
      <c r="C23" s="186">
        <v>1674390.59</v>
      </c>
      <c r="D23" s="186">
        <v>12237584.77</v>
      </c>
      <c r="E23" s="45"/>
      <c r="F23" s="186"/>
      <c r="G23" s="186">
        <v>10563194.18</v>
      </c>
      <c r="H23" s="23"/>
      <c r="I23" s="15"/>
      <c r="J23" s="15">
        <v>6.3086798522918102</v>
      </c>
    </row>
    <row r="24" spans="1:10" x14ac:dyDescent="0.25">
      <c r="A24" s="185" t="s">
        <v>42</v>
      </c>
      <c r="B24" s="186">
        <v>2725362.7</v>
      </c>
      <c r="C24" s="186">
        <v>3003815.5</v>
      </c>
      <c r="D24" s="186">
        <v>10743585.880000001</v>
      </c>
      <c r="E24" s="45">
        <v>278452.8</v>
      </c>
      <c r="F24" s="186">
        <v>8018223.1799999997</v>
      </c>
      <c r="G24" s="186">
        <v>7739770.3799999999</v>
      </c>
      <c r="H24" s="23">
        <v>0.102170914718984</v>
      </c>
      <c r="I24" s="15">
        <v>2.9420756290529702</v>
      </c>
      <c r="J24" s="15">
        <v>2.5766463952263399</v>
      </c>
    </row>
    <row r="25" spans="1:10" x14ac:dyDescent="0.25">
      <c r="A25" s="185" t="s">
        <v>43</v>
      </c>
      <c r="B25" s="186">
        <v>1704749.8</v>
      </c>
      <c r="C25" s="186">
        <v>15462513.039999999</v>
      </c>
      <c r="D25" s="186"/>
      <c r="E25" s="45">
        <v>13757763.24</v>
      </c>
      <c r="F25" s="186"/>
      <c r="G25" s="186"/>
      <c r="H25" s="23">
        <v>8.0702536172756805</v>
      </c>
      <c r="I25" s="15"/>
      <c r="J25" s="15"/>
    </row>
    <row r="26" spans="1:10" x14ac:dyDescent="0.25">
      <c r="A26" s="185" t="s">
        <v>44</v>
      </c>
      <c r="B26" s="186">
        <v>1554373.6</v>
      </c>
      <c r="C26" s="186">
        <v>46755878.170000002</v>
      </c>
      <c r="D26" s="186"/>
      <c r="E26" s="45">
        <v>45201504.57</v>
      </c>
      <c r="F26" s="186"/>
      <c r="G26" s="186"/>
      <c r="H26" s="23">
        <v>29.080206052135701</v>
      </c>
      <c r="I26" s="15"/>
      <c r="J26" s="15"/>
    </row>
    <row r="27" spans="1:10" x14ac:dyDescent="0.25">
      <c r="A27" s="185" t="s">
        <v>45</v>
      </c>
      <c r="B27" s="186">
        <v>1475014</v>
      </c>
      <c r="C27" s="186">
        <v>45373924.079999998</v>
      </c>
      <c r="D27" s="186"/>
      <c r="E27" s="45">
        <v>43898910.079999998</v>
      </c>
      <c r="F27" s="186"/>
      <c r="G27" s="186"/>
      <c r="H27" s="23">
        <v>29.761690451751601</v>
      </c>
      <c r="I27" s="15"/>
      <c r="J27" s="15"/>
    </row>
    <row r="28" spans="1:10" x14ac:dyDescent="0.25">
      <c r="A28" s="185" t="s">
        <v>46</v>
      </c>
      <c r="B28" s="186">
        <v>1480207.1</v>
      </c>
      <c r="C28" s="186">
        <v>17747667.640000001</v>
      </c>
      <c r="D28" s="186"/>
      <c r="E28" s="45">
        <v>16267460.539999999</v>
      </c>
      <c r="F28" s="186"/>
      <c r="G28" s="186"/>
      <c r="H28" s="23">
        <v>10.9899895359237</v>
      </c>
      <c r="I28" s="15"/>
      <c r="J28" s="15"/>
    </row>
    <row r="29" spans="1:10" x14ac:dyDescent="0.25">
      <c r="A29" s="185" t="s">
        <v>47</v>
      </c>
      <c r="B29" s="186">
        <v>1286073.6599999999</v>
      </c>
      <c r="C29" s="186">
        <v>7569461.6500000004</v>
      </c>
      <c r="D29" s="186"/>
      <c r="E29" s="45">
        <v>6283387.9900000002</v>
      </c>
      <c r="F29" s="186"/>
      <c r="G29" s="186"/>
      <c r="H29" s="23">
        <v>4.8857139255927198</v>
      </c>
      <c r="I29" s="15"/>
      <c r="J29" s="15"/>
    </row>
    <row r="30" spans="1:10" x14ac:dyDescent="0.25">
      <c r="A30" s="185" t="s">
        <v>48</v>
      </c>
      <c r="B30" s="186">
        <v>1303945.8899999999</v>
      </c>
      <c r="C30" s="186">
        <v>7032176.9100000001</v>
      </c>
      <c r="D30" s="186"/>
      <c r="E30" s="45">
        <v>5728231.0199999996</v>
      </c>
      <c r="F30" s="186"/>
      <c r="G30" s="186"/>
      <c r="H30" s="23">
        <v>4.3929974885691001</v>
      </c>
      <c r="I30" s="15"/>
      <c r="J30" s="15"/>
    </row>
    <row r="31" spans="1:10" x14ac:dyDescent="0.25">
      <c r="A31" s="185" t="s">
        <v>49</v>
      </c>
      <c r="B31" s="186">
        <v>1454382.1</v>
      </c>
      <c r="C31" s="186">
        <v>2539028.0299999998</v>
      </c>
      <c r="D31" s="186"/>
      <c r="E31" s="45">
        <v>1084645.93</v>
      </c>
      <c r="F31" s="186"/>
      <c r="G31" s="186"/>
      <c r="H31" s="23">
        <v>0.74577783238668804</v>
      </c>
      <c r="I31" s="15"/>
      <c r="J31" s="15"/>
    </row>
    <row r="32" spans="1:10" x14ac:dyDescent="0.25">
      <c r="A32" s="185" t="s">
        <v>50</v>
      </c>
      <c r="B32" s="186">
        <v>1881466.66</v>
      </c>
      <c r="C32" s="186">
        <v>2937176.74</v>
      </c>
      <c r="D32" s="186"/>
      <c r="E32" s="45">
        <v>1055710.08</v>
      </c>
      <c r="F32" s="186"/>
      <c r="G32" s="186"/>
      <c r="H32" s="23">
        <v>0.56111017135961405</v>
      </c>
      <c r="I32" s="15"/>
      <c r="J32" s="15"/>
    </row>
    <row r="33" spans="1:10" x14ac:dyDescent="0.25">
      <c r="A33" s="19" t="s">
        <v>51</v>
      </c>
      <c r="B33" s="41">
        <v>1659273.44</v>
      </c>
      <c r="C33" s="41">
        <v>3054076.15</v>
      </c>
      <c r="D33" s="41"/>
      <c r="E33" s="50">
        <v>1394802.71</v>
      </c>
      <c r="F33" s="41"/>
      <c r="G33" s="41"/>
      <c r="H33" s="27">
        <v>0.84061052046972995</v>
      </c>
      <c r="I33" s="21"/>
      <c r="J33" s="21"/>
    </row>
    <row r="34" spans="1:10" x14ac:dyDescent="0.25">
      <c r="A34" s="194" t="s">
        <v>53</v>
      </c>
      <c r="B34" s="195"/>
      <c r="C34" s="195"/>
      <c r="D34" s="195"/>
      <c r="E34" s="195"/>
      <c r="F34" s="195"/>
      <c r="G34" s="195"/>
      <c r="H34" s="196"/>
      <c r="I34" s="196"/>
      <c r="J34" s="196"/>
    </row>
    <row r="35" spans="1:10" x14ac:dyDescent="0.25">
      <c r="A35" s="12"/>
      <c r="B35" s="14"/>
      <c r="C35" s="14"/>
      <c r="D35" s="14"/>
      <c r="E35" s="14"/>
      <c r="F35" s="14"/>
      <c r="G35" s="14"/>
      <c r="H35" s="15"/>
      <c r="I35" s="15"/>
      <c r="J35" s="15"/>
    </row>
    <row r="36" spans="1:10" x14ac:dyDescent="0.25">
      <c r="A36" s="192" t="str">
        <f>HYPERLINK("#'Obsah'!A1", "Späť na obsah dátovej prílohy")</f>
        <v>Späť na obsah dátovej prílohy</v>
      </c>
      <c r="B36" s="193"/>
    </row>
  </sheetData>
  <mergeCells count="10">
    <mergeCell ref="A34:J34"/>
    <mergeCell ref="A36:B36"/>
    <mergeCell ref="A2:J2"/>
    <mergeCell ref="A4:J4"/>
    <mergeCell ref="A6:A7"/>
    <mergeCell ref="B6:B7"/>
    <mergeCell ref="C6:C7"/>
    <mergeCell ref="D6:D7"/>
    <mergeCell ref="E6:G6"/>
    <mergeCell ref="H6:J6"/>
  </mergeCells>
  <pageMargins left="0.7" right="0.7" top="0.75" bottom="0.75" header="0.3" footer="0.3"/>
  <pageSetup paperSize="9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187" t="s">
        <v>204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</row>
    <row r="3" spans="1:24" x14ac:dyDescent="0.25">
      <c r="A3" s="208" t="s">
        <v>210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</row>
    <row r="5" spans="1:24" x14ac:dyDescent="0.25">
      <c r="A5" s="191" t="s">
        <v>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7" spans="1:24" x14ac:dyDescent="0.25">
      <c r="A7" s="199" t="s">
        <v>4</v>
      </c>
      <c r="B7" s="199" t="s">
        <v>187</v>
      </c>
      <c r="C7" s="201" t="s">
        <v>211</v>
      </c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</row>
    <row r="8" spans="1:24" x14ac:dyDescent="0.25">
      <c r="A8" s="199"/>
      <c r="B8" s="199"/>
      <c r="C8" s="1" t="s">
        <v>212</v>
      </c>
      <c r="D8" s="1" t="s">
        <v>213</v>
      </c>
      <c r="E8" s="1" t="s">
        <v>214</v>
      </c>
      <c r="F8" s="1" t="s">
        <v>215</v>
      </c>
      <c r="G8" s="1" t="s">
        <v>216</v>
      </c>
      <c r="H8" s="1" t="s">
        <v>217</v>
      </c>
      <c r="I8" s="1" t="s">
        <v>218</v>
      </c>
      <c r="J8" s="1" t="s">
        <v>219</v>
      </c>
      <c r="K8" s="1" t="s">
        <v>220</v>
      </c>
      <c r="L8" s="1" t="s">
        <v>221</v>
      </c>
      <c r="M8" s="1" t="s">
        <v>222</v>
      </c>
      <c r="N8" s="1" t="s">
        <v>223</v>
      </c>
      <c r="O8" s="1" t="s">
        <v>224</v>
      </c>
      <c r="P8" s="1" t="s">
        <v>225</v>
      </c>
      <c r="Q8" s="1" t="s">
        <v>226</v>
      </c>
      <c r="R8" s="1" t="s">
        <v>227</v>
      </c>
      <c r="S8" s="1" t="s">
        <v>228</v>
      </c>
      <c r="T8" s="1" t="s">
        <v>229</v>
      </c>
      <c r="U8" s="1" t="s">
        <v>230</v>
      </c>
      <c r="V8" s="1" t="s">
        <v>231</v>
      </c>
      <c r="W8" s="1" t="s">
        <v>232</v>
      </c>
      <c r="X8" s="1" t="s">
        <v>233</v>
      </c>
    </row>
    <row r="9" spans="1:24" x14ac:dyDescent="0.25">
      <c r="A9" s="209" t="s">
        <v>194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</row>
    <row r="10" spans="1:24" x14ac:dyDescent="0.25">
      <c r="A10" s="2" t="s">
        <v>11</v>
      </c>
      <c r="B10" s="157">
        <v>1009</v>
      </c>
      <c r="C10" s="157">
        <v>11</v>
      </c>
      <c r="D10" s="157">
        <v>0</v>
      </c>
      <c r="E10" s="157">
        <v>30</v>
      </c>
      <c r="F10" s="157">
        <v>2</v>
      </c>
      <c r="G10" s="157">
        <v>1</v>
      </c>
      <c r="H10" s="157">
        <v>27</v>
      </c>
      <c r="I10" s="157">
        <v>214</v>
      </c>
      <c r="J10" s="157">
        <v>22</v>
      </c>
      <c r="K10" s="157">
        <v>394</v>
      </c>
      <c r="L10" s="157">
        <v>10</v>
      </c>
      <c r="M10" s="157">
        <v>2</v>
      </c>
      <c r="N10" s="157">
        <v>22</v>
      </c>
      <c r="O10" s="157">
        <v>33</v>
      </c>
      <c r="P10" s="157">
        <v>23</v>
      </c>
      <c r="Q10" s="157">
        <v>0</v>
      </c>
      <c r="R10" s="157">
        <v>40</v>
      </c>
      <c r="S10" s="157">
        <v>8</v>
      </c>
      <c r="T10" s="157">
        <v>98</v>
      </c>
      <c r="U10" s="157">
        <v>72</v>
      </c>
      <c r="V10" s="157">
        <v>0</v>
      </c>
      <c r="W10" s="157">
        <v>0</v>
      </c>
      <c r="X10" s="157">
        <v>0</v>
      </c>
    </row>
    <row r="11" spans="1:24" x14ac:dyDescent="0.25">
      <c r="A11" s="2" t="s">
        <v>12</v>
      </c>
      <c r="B11" s="157">
        <v>39719</v>
      </c>
      <c r="C11" s="157">
        <v>947</v>
      </c>
      <c r="D11" s="157">
        <v>2</v>
      </c>
      <c r="E11" s="157">
        <v>5044</v>
      </c>
      <c r="F11" s="157">
        <v>6</v>
      </c>
      <c r="G11" s="157">
        <v>24</v>
      </c>
      <c r="H11" s="157">
        <v>7872</v>
      </c>
      <c r="I11" s="157">
        <v>8169</v>
      </c>
      <c r="J11" s="157">
        <v>1400</v>
      </c>
      <c r="K11" s="157">
        <v>3854</v>
      </c>
      <c r="L11" s="157">
        <v>915</v>
      </c>
      <c r="M11" s="157">
        <v>648</v>
      </c>
      <c r="N11" s="157">
        <v>209</v>
      </c>
      <c r="O11" s="157">
        <v>3890</v>
      </c>
      <c r="P11" s="157">
        <v>1622</v>
      </c>
      <c r="Q11" s="157">
        <v>14</v>
      </c>
      <c r="R11" s="157">
        <v>771</v>
      </c>
      <c r="S11" s="157">
        <v>211</v>
      </c>
      <c r="T11" s="157">
        <v>958</v>
      </c>
      <c r="U11" s="157">
        <v>3100</v>
      </c>
      <c r="V11" s="157">
        <v>2</v>
      </c>
      <c r="W11" s="157">
        <v>1</v>
      </c>
      <c r="X11" s="157">
        <v>60</v>
      </c>
    </row>
    <row r="12" spans="1:24" x14ac:dyDescent="0.25">
      <c r="A12" s="2" t="s">
        <v>13</v>
      </c>
      <c r="B12" s="157">
        <v>4785</v>
      </c>
      <c r="C12" s="157">
        <v>62</v>
      </c>
      <c r="D12" s="157">
        <v>1</v>
      </c>
      <c r="E12" s="157">
        <v>533</v>
      </c>
      <c r="F12" s="157">
        <v>8</v>
      </c>
      <c r="G12" s="157">
        <v>10</v>
      </c>
      <c r="H12" s="157">
        <v>260</v>
      </c>
      <c r="I12" s="157">
        <v>1166</v>
      </c>
      <c r="J12" s="157">
        <v>184</v>
      </c>
      <c r="K12" s="157">
        <v>983</v>
      </c>
      <c r="L12" s="157">
        <v>120</v>
      </c>
      <c r="M12" s="157">
        <v>17</v>
      </c>
      <c r="N12" s="157">
        <v>119</v>
      </c>
      <c r="O12" s="157">
        <v>492</v>
      </c>
      <c r="P12" s="157">
        <v>316</v>
      </c>
      <c r="Q12" s="157">
        <v>1</v>
      </c>
      <c r="R12" s="157">
        <v>111</v>
      </c>
      <c r="S12" s="157">
        <v>78</v>
      </c>
      <c r="T12" s="157">
        <v>138</v>
      </c>
      <c r="U12" s="157">
        <v>183</v>
      </c>
      <c r="V12" s="157">
        <v>0</v>
      </c>
      <c r="W12" s="157">
        <v>0</v>
      </c>
      <c r="X12" s="157">
        <v>3</v>
      </c>
    </row>
    <row r="13" spans="1:24" x14ac:dyDescent="0.25">
      <c r="A13" s="2" t="s">
        <v>14</v>
      </c>
      <c r="B13" s="157">
        <v>17355</v>
      </c>
      <c r="C13" s="157">
        <v>252</v>
      </c>
      <c r="D13" s="157">
        <v>17</v>
      </c>
      <c r="E13" s="157">
        <v>2064</v>
      </c>
      <c r="F13" s="157">
        <v>4</v>
      </c>
      <c r="G13" s="157">
        <v>50</v>
      </c>
      <c r="H13" s="157">
        <v>1375</v>
      </c>
      <c r="I13" s="157">
        <v>4595</v>
      </c>
      <c r="J13" s="157">
        <v>708</v>
      </c>
      <c r="K13" s="157">
        <v>3277</v>
      </c>
      <c r="L13" s="157">
        <v>462</v>
      </c>
      <c r="M13" s="157">
        <v>70</v>
      </c>
      <c r="N13" s="157">
        <v>309</v>
      </c>
      <c r="O13" s="157">
        <v>1626</v>
      </c>
      <c r="P13" s="157">
        <v>958</v>
      </c>
      <c r="Q13" s="157">
        <v>8</v>
      </c>
      <c r="R13" s="157">
        <v>186</v>
      </c>
      <c r="S13" s="157">
        <v>361</v>
      </c>
      <c r="T13" s="157">
        <v>381</v>
      </c>
      <c r="U13" s="157">
        <v>645</v>
      </c>
      <c r="V13" s="157">
        <v>0</v>
      </c>
      <c r="W13" s="157">
        <v>1</v>
      </c>
      <c r="X13" s="157">
        <v>6</v>
      </c>
    </row>
    <row r="14" spans="1:24" x14ac:dyDescent="0.25">
      <c r="A14" s="2" t="s">
        <v>15</v>
      </c>
      <c r="B14" s="157">
        <v>8069</v>
      </c>
      <c r="C14" s="157">
        <v>191</v>
      </c>
      <c r="D14" s="157">
        <v>2</v>
      </c>
      <c r="E14" s="157">
        <v>780</v>
      </c>
      <c r="F14" s="157">
        <v>1</v>
      </c>
      <c r="G14" s="157">
        <v>2</v>
      </c>
      <c r="H14" s="157">
        <v>2178</v>
      </c>
      <c r="I14" s="157">
        <v>1033</v>
      </c>
      <c r="J14" s="157">
        <v>312</v>
      </c>
      <c r="K14" s="157">
        <v>270</v>
      </c>
      <c r="L14" s="157">
        <v>202</v>
      </c>
      <c r="M14" s="157">
        <v>89</v>
      </c>
      <c r="N14" s="157">
        <v>39</v>
      </c>
      <c r="O14" s="157">
        <v>749</v>
      </c>
      <c r="P14" s="157">
        <v>455</v>
      </c>
      <c r="Q14" s="157">
        <v>2</v>
      </c>
      <c r="R14" s="157">
        <v>184</v>
      </c>
      <c r="S14" s="157">
        <v>17</v>
      </c>
      <c r="T14" s="157">
        <v>456</v>
      </c>
      <c r="U14" s="157">
        <v>1083</v>
      </c>
      <c r="V14" s="157">
        <v>1</v>
      </c>
      <c r="W14" s="157">
        <v>0</v>
      </c>
      <c r="X14" s="157">
        <v>23</v>
      </c>
    </row>
    <row r="15" spans="1:24" x14ac:dyDescent="0.25">
      <c r="A15" s="2" t="s">
        <v>16</v>
      </c>
      <c r="B15" s="157">
        <v>876</v>
      </c>
      <c r="C15" s="157">
        <v>4</v>
      </c>
      <c r="D15" s="157">
        <v>0</v>
      </c>
      <c r="E15" s="157">
        <v>27</v>
      </c>
      <c r="F15" s="157">
        <v>1</v>
      </c>
      <c r="G15" s="157">
        <v>0</v>
      </c>
      <c r="H15" s="157">
        <v>26</v>
      </c>
      <c r="I15" s="157">
        <v>81</v>
      </c>
      <c r="J15" s="157">
        <v>17</v>
      </c>
      <c r="K15" s="157">
        <v>32</v>
      </c>
      <c r="L15" s="157">
        <v>14</v>
      </c>
      <c r="M15" s="157">
        <v>2</v>
      </c>
      <c r="N15" s="157">
        <v>14</v>
      </c>
      <c r="O15" s="157">
        <v>51</v>
      </c>
      <c r="P15" s="157">
        <v>49</v>
      </c>
      <c r="Q15" s="157">
        <v>0</v>
      </c>
      <c r="R15" s="157">
        <v>11</v>
      </c>
      <c r="S15" s="157">
        <v>0</v>
      </c>
      <c r="T15" s="157">
        <v>17</v>
      </c>
      <c r="U15" s="157">
        <v>16</v>
      </c>
      <c r="V15" s="157">
        <v>0</v>
      </c>
      <c r="W15" s="157">
        <v>0</v>
      </c>
      <c r="X15" s="157">
        <v>514</v>
      </c>
    </row>
    <row r="16" spans="1:24" x14ac:dyDescent="0.25">
      <c r="A16" s="31" t="s">
        <v>195</v>
      </c>
      <c r="B16" s="159">
        <v>71818</v>
      </c>
      <c r="C16" s="159">
        <v>1467</v>
      </c>
      <c r="D16" s="159">
        <v>22</v>
      </c>
      <c r="E16" s="159">
        <v>8478</v>
      </c>
      <c r="F16" s="159">
        <v>22</v>
      </c>
      <c r="G16" s="159">
        <v>87</v>
      </c>
      <c r="H16" s="159">
        <v>11738</v>
      </c>
      <c r="I16" s="159">
        <v>15260</v>
      </c>
      <c r="J16" s="159">
        <v>2643</v>
      </c>
      <c r="K16" s="159">
        <v>8812</v>
      </c>
      <c r="L16" s="159">
        <v>1723</v>
      </c>
      <c r="M16" s="159">
        <v>828</v>
      </c>
      <c r="N16" s="159">
        <v>712</v>
      </c>
      <c r="O16" s="159">
        <v>6841</v>
      </c>
      <c r="P16" s="159">
        <v>3424</v>
      </c>
      <c r="Q16" s="159">
        <v>25</v>
      </c>
      <c r="R16" s="159">
        <v>1303</v>
      </c>
      <c r="S16" s="159">
        <v>675</v>
      </c>
      <c r="T16" s="159">
        <v>2048</v>
      </c>
      <c r="U16" s="159">
        <v>5099</v>
      </c>
      <c r="V16" s="159">
        <v>3</v>
      </c>
      <c r="W16" s="159">
        <v>2</v>
      </c>
      <c r="X16" s="159">
        <v>606</v>
      </c>
    </row>
    <row r="17" spans="1:24" x14ac:dyDescent="0.25">
      <c r="A17" s="209" t="s">
        <v>196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</row>
    <row r="18" spans="1:24" x14ac:dyDescent="0.25">
      <c r="A18" s="2" t="s">
        <v>11</v>
      </c>
      <c r="B18" s="157">
        <v>3871</v>
      </c>
      <c r="C18" s="157">
        <v>64</v>
      </c>
      <c r="D18" s="157">
        <v>0</v>
      </c>
      <c r="E18" s="157">
        <v>86</v>
      </c>
      <c r="F18" s="157">
        <v>14</v>
      </c>
      <c r="G18" s="157">
        <v>2</v>
      </c>
      <c r="H18" s="157">
        <v>134</v>
      </c>
      <c r="I18" s="157">
        <v>891</v>
      </c>
      <c r="J18" s="157">
        <v>69</v>
      </c>
      <c r="K18" s="157">
        <v>1565</v>
      </c>
      <c r="L18" s="157">
        <v>37</v>
      </c>
      <c r="M18" s="157">
        <v>3</v>
      </c>
      <c r="N18" s="157">
        <v>85</v>
      </c>
      <c r="O18" s="157">
        <v>166</v>
      </c>
      <c r="P18" s="157">
        <v>107</v>
      </c>
      <c r="Q18" s="157">
        <v>0</v>
      </c>
      <c r="R18" s="157">
        <v>164</v>
      </c>
      <c r="S18" s="157">
        <v>23</v>
      </c>
      <c r="T18" s="157">
        <v>317</v>
      </c>
      <c r="U18" s="157">
        <v>144</v>
      </c>
      <c r="V18" s="157">
        <v>0</v>
      </c>
      <c r="W18" s="157">
        <v>0</v>
      </c>
      <c r="X18" s="157">
        <v>0</v>
      </c>
    </row>
    <row r="19" spans="1:24" x14ac:dyDescent="0.25">
      <c r="A19" s="2" t="s">
        <v>12</v>
      </c>
      <c r="B19" s="157">
        <v>39654</v>
      </c>
      <c r="C19" s="157">
        <v>947</v>
      </c>
      <c r="D19" s="157">
        <v>2</v>
      </c>
      <c r="E19" s="157">
        <v>5045</v>
      </c>
      <c r="F19" s="157">
        <v>6</v>
      </c>
      <c r="G19" s="157">
        <v>24</v>
      </c>
      <c r="H19" s="157">
        <v>7860</v>
      </c>
      <c r="I19" s="157">
        <v>8160</v>
      </c>
      <c r="J19" s="157">
        <v>1395</v>
      </c>
      <c r="K19" s="157">
        <v>3847</v>
      </c>
      <c r="L19" s="157">
        <v>912</v>
      </c>
      <c r="M19" s="157">
        <v>645</v>
      </c>
      <c r="N19" s="157">
        <v>208</v>
      </c>
      <c r="O19" s="157">
        <v>3880</v>
      </c>
      <c r="P19" s="157">
        <v>1621</v>
      </c>
      <c r="Q19" s="157">
        <v>14</v>
      </c>
      <c r="R19" s="157">
        <v>769</v>
      </c>
      <c r="S19" s="157">
        <v>210</v>
      </c>
      <c r="T19" s="157">
        <v>956</v>
      </c>
      <c r="U19" s="157">
        <v>3090</v>
      </c>
      <c r="V19" s="157">
        <v>2</v>
      </c>
      <c r="W19" s="157">
        <v>1</v>
      </c>
      <c r="X19" s="157">
        <v>60</v>
      </c>
    </row>
    <row r="20" spans="1:24" x14ac:dyDescent="0.25">
      <c r="A20" s="2" t="s">
        <v>13</v>
      </c>
      <c r="B20" s="157">
        <v>74080</v>
      </c>
      <c r="C20" s="157">
        <v>334</v>
      </c>
      <c r="D20" s="157">
        <v>2</v>
      </c>
      <c r="E20" s="157">
        <v>45505</v>
      </c>
      <c r="F20" s="157">
        <v>190</v>
      </c>
      <c r="G20" s="157">
        <v>173</v>
      </c>
      <c r="H20" s="157">
        <v>950</v>
      </c>
      <c r="I20" s="157">
        <v>8114</v>
      </c>
      <c r="J20" s="157">
        <v>5818</v>
      </c>
      <c r="K20" s="157">
        <v>4679</v>
      </c>
      <c r="L20" s="157">
        <v>884</v>
      </c>
      <c r="M20" s="157">
        <v>55</v>
      </c>
      <c r="N20" s="157">
        <v>704</v>
      </c>
      <c r="O20" s="157">
        <v>1835</v>
      </c>
      <c r="P20" s="157">
        <v>2781</v>
      </c>
      <c r="Q20" s="157">
        <v>2</v>
      </c>
      <c r="R20" s="157">
        <v>503</v>
      </c>
      <c r="S20" s="157">
        <v>334</v>
      </c>
      <c r="T20" s="157">
        <v>623</v>
      </c>
      <c r="U20" s="157">
        <v>589</v>
      </c>
      <c r="V20" s="157">
        <v>0</v>
      </c>
      <c r="W20" s="157">
        <v>0</v>
      </c>
      <c r="X20" s="157">
        <v>5</v>
      </c>
    </row>
    <row r="21" spans="1:24" x14ac:dyDescent="0.25">
      <c r="A21" s="2" t="s">
        <v>14</v>
      </c>
      <c r="B21" s="157">
        <v>146964</v>
      </c>
      <c r="C21" s="157">
        <v>2217</v>
      </c>
      <c r="D21" s="157">
        <v>2301</v>
      </c>
      <c r="E21" s="157">
        <v>47904</v>
      </c>
      <c r="F21" s="157">
        <v>18</v>
      </c>
      <c r="G21" s="157">
        <v>379</v>
      </c>
      <c r="H21" s="157">
        <v>11785</v>
      </c>
      <c r="I21" s="157">
        <v>28088</v>
      </c>
      <c r="J21" s="157">
        <v>8372</v>
      </c>
      <c r="K21" s="157">
        <v>18281</v>
      </c>
      <c r="L21" s="157">
        <v>3040</v>
      </c>
      <c r="M21" s="157">
        <v>171</v>
      </c>
      <c r="N21" s="157">
        <v>2109</v>
      </c>
      <c r="O21" s="157">
        <v>6633</v>
      </c>
      <c r="P21" s="157">
        <v>5428</v>
      </c>
      <c r="Q21" s="157">
        <v>31</v>
      </c>
      <c r="R21" s="157">
        <v>632</v>
      </c>
      <c r="S21" s="157">
        <v>4015</v>
      </c>
      <c r="T21" s="157">
        <v>3127</v>
      </c>
      <c r="U21" s="157">
        <v>2411</v>
      </c>
      <c r="V21" s="157">
        <v>0</v>
      </c>
      <c r="W21" s="157">
        <v>1</v>
      </c>
      <c r="X21" s="157">
        <v>21</v>
      </c>
    </row>
    <row r="22" spans="1:24" x14ac:dyDescent="0.25">
      <c r="A22" s="2" t="s">
        <v>15</v>
      </c>
      <c r="B22" s="157">
        <v>8052</v>
      </c>
      <c r="C22" s="157">
        <v>191</v>
      </c>
      <c r="D22" s="157">
        <v>2</v>
      </c>
      <c r="E22" s="157">
        <v>779</v>
      </c>
      <c r="F22" s="157">
        <v>1</v>
      </c>
      <c r="G22" s="157">
        <v>2</v>
      </c>
      <c r="H22" s="157">
        <v>2172</v>
      </c>
      <c r="I22" s="157">
        <v>1032</v>
      </c>
      <c r="J22" s="157">
        <v>312</v>
      </c>
      <c r="K22" s="157">
        <v>269</v>
      </c>
      <c r="L22" s="157">
        <v>201</v>
      </c>
      <c r="M22" s="157">
        <v>88</v>
      </c>
      <c r="N22" s="157">
        <v>39</v>
      </c>
      <c r="O22" s="157">
        <v>747</v>
      </c>
      <c r="P22" s="157">
        <v>454</v>
      </c>
      <c r="Q22" s="157">
        <v>2</v>
      </c>
      <c r="R22" s="157">
        <v>184</v>
      </c>
      <c r="S22" s="157">
        <v>17</v>
      </c>
      <c r="T22" s="157">
        <v>455</v>
      </c>
      <c r="U22" s="157">
        <v>1081</v>
      </c>
      <c r="V22" s="157">
        <v>1</v>
      </c>
      <c r="W22" s="157">
        <v>0</v>
      </c>
      <c r="X22" s="157">
        <v>23</v>
      </c>
    </row>
    <row r="23" spans="1:24" x14ac:dyDescent="0.25">
      <c r="A23" s="2" t="s">
        <v>16</v>
      </c>
      <c r="B23" s="157">
        <v>875</v>
      </c>
      <c r="C23" s="157">
        <v>4</v>
      </c>
      <c r="D23" s="157">
        <v>0</v>
      </c>
      <c r="E23" s="157">
        <v>27</v>
      </c>
      <c r="F23" s="157">
        <v>1</v>
      </c>
      <c r="G23" s="157">
        <v>0</v>
      </c>
      <c r="H23" s="157">
        <v>26</v>
      </c>
      <c r="I23" s="157">
        <v>81</v>
      </c>
      <c r="J23" s="157">
        <v>17</v>
      </c>
      <c r="K23" s="157">
        <v>32</v>
      </c>
      <c r="L23" s="157">
        <v>14</v>
      </c>
      <c r="M23" s="157">
        <v>2</v>
      </c>
      <c r="N23" s="157">
        <v>14</v>
      </c>
      <c r="O23" s="157">
        <v>51</v>
      </c>
      <c r="P23" s="157">
        <v>49</v>
      </c>
      <c r="Q23" s="157">
        <v>0</v>
      </c>
      <c r="R23" s="157">
        <v>11</v>
      </c>
      <c r="S23" s="157">
        <v>0</v>
      </c>
      <c r="T23" s="157">
        <v>17</v>
      </c>
      <c r="U23" s="157">
        <v>16</v>
      </c>
      <c r="V23" s="157">
        <v>0</v>
      </c>
      <c r="W23" s="157">
        <v>0</v>
      </c>
      <c r="X23" s="157">
        <v>513</v>
      </c>
    </row>
    <row r="24" spans="1:24" x14ac:dyDescent="0.25">
      <c r="A24" s="31" t="s">
        <v>195</v>
      </c>
      <c r="B24" s="159">
        <v>273510</v>
      </c>
      <c r="C24" s="159">
        <v>3757</v>
      </c>
      <c r="D24" s="159">
        <v>2307</v>
      </c>
      <c r="E24" s="159">
        <v>99346</v>
      </c>
      <c r="F24" s="159">
        <v>230</v>
      </c>
      <c r="G24" s="159">
        <v>580</v>
      </c>
      <c r="H24" s="159">
        <v>22927</v>
      </c>
      <c r="I24" s="159">
        <v>46370</v>
      </c>
      <c r="J24" s="159">
        <v>15983</v>
      </c>
      <c r="K24" s="159">
        <v>28680</v>
      </c>
      <c r="L24" s="159">
        <v>5088</v>
      </c>
      <c r="M24" s="159">
        <v>964</v>
      </c>
      <c r="N24" s="159">
        <v>3159</v>
      </c>
      <c r="O24" s="159">
        <v>13312</v>
      </c>
      <c r="P24" s="159">
        <v>10443</v>
      </c>
      <c r="Q24" s="159">
        <v>49</v>
      </c>
      <c r="R24" s="159">
        <v>2263</v>
      </c>
      <c r="S24" s="159">
        <v>4599</v>
      </c>
      <c r="T24" s="159">
        <v>5495</v>
      </c>
      <c r="U24" s="159">
        <v>7331</v>
      </c>
      <c r="V24" s="159">
        <v>3</v>
      </c>
      <c r="W24" s="159">
        <v>2</v>
      </c>
      <c r="X24" s="159">
        <v>622</v>
      </c>
    </row>
    <row r="25" spans="1:24" x14ac:dyDescent="0.25">
      <c r="A25" s="209" t="s">
        <v>197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</row>
    <row r="26" spans="1:24" x14ac:dyDescent="0.25">
      <c r="A26" s="2" t="s">
        <v>11</v>
      </c>
      <c r="B26" s="158">
        <v>1323579.8500000001</v>
      </c>
      <c r="C26" s="158">
        <v>25383.15</v>
      </c>
      <c r="D26" s="158">
        <v>0</v>
      </c>
      <c r="E26" s="158">
        <v>22012.66</v>
      </c>
      <c r="F26" s="158">
        <v>7472.91</v>
      </c>
      <c r="G26" s="158">
        <v>288.42</v>
      </c>
      <c r="H26" s="158">
        <v>23112.07</v>
      </c>
      <c r="I26" s="158">
        <v>223591.27</v>
      </c>
      <c r="J26" s="158">
        <v>19832.39</v>
      </c>
      <c r="K26" s="158">
        <v>577347.44999999995</v>
      </c>
      <c r="L26" s="158">
        <v>17549.98</v>
      </c>
      <c r="M26" s="158">
        <v>1357.47</v>
      </c>
      <c r="N26" s="158">
        <v>46793.8</v>
      </c>
      <c r="O26" s="158">
        <v>55782.83</v>
      </c>
      <c r="P26" s="158">
        <v>50182.37</v>
      </c>
      <c r="Q26" s="158">
        <v>0</v>
      </c>
      <c r="R26" s="158">
        <v>66492.61</v>
      </c>
      <c r="S26" s="158">
        <v>8508.51</v>
      </c>
      <c r="T26" s="158">
        <v>125931.71</v>
      </c>
      <c r="U26" s="158">
        <v>51940.25</v>
      </c>
      <c r="V26" s="158">
        <v>0</v>
      </c>
      <c r="W26" s="158">
        <v>0</v>
      </c>
      <c r="X26" s="158">
        <v>0</v>
      </c>
    </row>
    <row r="27" spans="1:24" x14ac:dyDescent="0.25">
      <c r="A27" s="2" t="s">
        <v>12</v>
      </c>
      <c r="B27" s="158">
        <v>24760891.530000001</v>
      </c>
      <c r="C27" s="158">
        <v>635268.23</v>
      </c>
      <c r="D27" s="158">
        <v>1260</v>
      </c>
      <c r="E27" s="158">
        <v>3200098.06</v>
      </c>
      <c r="F27" s="158">
        <v>4320</v>
      </c>
      <c r="G27" s="158">
        <v>15300</v>
      </c>
      <c r="H27" s="158">
        <v>5580469.4000000004</v>
      </c>
      <c r="I27" s="158">
        <v>4634678.63</v>
      </c>
      <c r="J27" s="158">
        <v>884877.97</v>
      </c>
      <c r="K27" s="158">
        <v>2238449.52</v>
      </c>
      <c r="L27" s="158">
        <v>591415.98</v>
      </c>
      <c r="M27" s="158">
        <v>371777.28000000003</v>
      </c>
      <c r="N27" s="158">
        <v>134727.81</v>
      </c>
      <c r="O27" s="158">
        <v>2431506.2000000002</v>
      </c>
      <c r="P27" s="158">
        <v>1106389.1499999999</v>
      </c>
      <c r="Q27" s="158">
        <v>8966.7900000000009</v>
      </c>
      <c r="R27" s="158">
        <v>452843.45</v>
      </c>
      <c r="S27" s="158">
        <v>99074.06</v>
      </c>
      <c r="T27" s="158">
        <v>658091.79</v>
      </c>
      <c r="U27" s="158">
        <v>1668994.21</v>
      </c>
      <c r="V27" s="158">
        <v>1260</v>
      </c>
      <c r="W27" s="158">
        <v>810</v>
      </c>
      <c r="X27" s="158">
        <v>40313</v>
      </c>
    </row>
    <row r="28" spans="1:24" x14ac:dyDescent="0.25">
      <c r="A28" s="2" t="s">
        <v>13</v>
      </c>
      <c r="B28" s="158">
        <v>13990744.140000001</v>
      </c>
      <c r="C28" s="158">
        <v>163470.15</v>
      </c>
      <c r="D28" s="158">
        <v>1295.3399999999999</v>
      </c>
      <c r="E28" s="158">
        <v>4333288.66</v>
      </c>
      <c r="F28" s="158">
        <v>38086.61</v>
      </c>
      <c r="G28" s="158">
        <v>20877.009999999998</v>
      </c>
      <c r="H28" s="158">
        <v>380857.47</v>
      </c>
      <c r="I28" s="158">
        <v>2871893.55</v>
      </c>
      <c r="J28" s="158">
        <v>620212.37</v>
      </c>
      <c r="K28" s="158">
        <v>2510892.77</v>
      </c>
      <c r="L28" s="158">
        <v>314958.99</v>
      </c>
      <c r="M28" s="158">
        <v>28296.15</v>
      </c>
      <c r="N28" s="158">
        <v>315465.28000000003</v>
      </c>
      <c r="O28" s="158">
        <v>792483.06</v>
      </c>
      <c r="P28" s="158">
        <v>811694</v>
      </c>
      <c r="Q28" s="158">
        <v>709.52</v>
      </c>
      <c r="R28" s="158">
        <v>188910.76</v>
      </c>
      <c r="S28" s="158">
        <v>120616.35</v>
      </c>
      <c r="T28" s="158">
        <v>263623.89</v>
      </c>
      <c r="U28" s="158">
        <v>210711.21</v>
      </c>
      <c r="V28" s="158">
        <v>0</v>
      </c>
      <c r="W28" s="158">
        <v>0</v>
      </c>
      <c r="X28" s="158">
        <v>2401</v>
      </c>
    </row>
    <row r="29" spans="1:24" x14ac:dyDescent="0.25">
      <c r="A29" s="2" t="s">
        <v>14</v>
      </c>
      <c r="B29" s="158">
        <v>62881602.229999997</v>
      </c>
      <c r="C29" s="158">
        <v>976846.46</v>
      </c>
      <c r="D29" s="158">
        <v>642672.96</v>
      </c>
      <c r="E29" s="158">
        <v>17931020.489999998</v>
      </c>
      <c r="F29" s="158">
        <v>7372.99</v>
      </c>
      <c r="G29" s="158">
        <v>138354.54</v>
      </c>
      <c r="H29" s="158">
        <v>5434764.7300000004</v>
      </c>
      <c r="I29" s="158">
        <v>11963469.41</v>
      </c>
      <c r="J29" s="158">
        <v>3632365.59</v>
      </c>
      <c r="K29" s="158">
        <v>9874337.0399999991</v>
      </c>
      <c r="L29" s="158">
        <v>1275512.6499999999</v>
      </c>
      <c r="M29" s="158">
        <v>77252.56</v>
      </c>
      <c r="N29" s="158">
        <v>970196.36</v>
      </c>
      <c r="O29" s="158">
        <v>2983114.73</v>
      </c>
      <c r="P29" s="158">
        <v>2529738</v>
      </c>
      <c r="Q29" s="158">
        <v>11565.38</v>
      </c>
      <c r="R29" s="158">
        <v>261215.25</v>
      </c>
      <c r="S29" s="158">
        <v>1580233.95</v>
      </c>
      <c r="T29" s="158">
        <v>1610763.12</v>
      </c>
      <c r="U29" s="158">
        <v>973252.02</v>
      </c>
      <c r="V29" s="158">
        <v>0</v>
      </c>
      <c r="W29" s="158">
        <v>324.48</v>
      </c>
      <c r="X29" s="158">
        <v>7229.52</v>
      </c>
    </row>
    <row r="30" spans="1:24" x14ac:dyDescent="0.25">
      <c r="A30" s="2" t="s">
        <v>15</v>
      </c>
      <c r="B30" s="158">
        <v>2435248.9900000002</v>
      </c>
      <c r="C30" s="158">
        <v>59401.11</v>
      </c>
      <c r="D30" s="158">
        <v>630</v>
      </c>
      <c r="E30" s="158">
        <v>238069.5</v>
      </c>
      <c r="F30" s="158">
        <v>315</v>
      </c>
      <c r="G30" s="158">
        <v>630</v>
      </c>
      <c r="H30" s="158">
        <v>675323.9</v>
      </c>
      <c r="I30" s="158">
        <v>310432.28999999998</v>
      </c>
      <c r="J30" s="158">
        <v>93291.59</v>
      </c>
      <c r="K30" s="158">
        <v>80554</v>
      </c>
      <c r="L30" s="158">
        <v>62373.13</v>
      </c>
      <c r="M30" s="158">
        <v>26734.09</v>
      </c>
      <c r="N30" s="158">
        <v>12185</v>
      </c>
      <c r="O30" s="158">
        <v>227463.87</v>
      </c>
      <c r="P30" s="158">
        <v>139229.07</v>
      </c>
      <c r="Q30" s="158">
        <v>630</v>
      </c>
      <c r="R30" s="158">
        <v>55142.84</v>
      </c>
      <c r="S30" s="158">
        <v>4908.3999999999996</v>
      </c>
      <c r="T30" s="158">
        <v>135721.4</v>
      </c>
      <c r="U30" s="158">
        <v>305363.03999999998</v>
      </c>
      <c r="V30" s="158">
        <v>315</v>
      </c>
      <c r="W30" s="158">
        <v>0</v>
      </c>
      <c r="X30" s="158">
        <v>6535.76</v>
      </c>
    </row>
    <row r="31" spans="1:24" x14ac:dyDescent="0.25">
      <c r="A31" s="2" t="s">
        <v>16</v>
      </c>
      <c r="B31" s="158">
        <v>267144.18</v>
      </c>
      <c r="C31" s="158">
        <v>1260</v>
      </c>
      <c r="D31" s="158">
        <v>0</v>
      </c>
      <c r="E31" s="158">
        <v>8356.2800000000007</v>
      </c>
      <c r="F31" s="158">
        <v>315</v>
      </c>
      <c r="G31" s="158">
        <v>0</v>
      </c>
      <c r="H31" s="158">
        <v>8154.15</v>
      </c>
      <c r="I31" s="158">
        <v>24780.85</v>
      </c>
      <c r="J31" s="158">
        <v>5355</v>
      </c>
      <c r="K31" s="158">
        <v>9788.7099999999991</v>
      </c>
      <c r="L31" s="158">
        <v>4378.4799999999996</v>
      </c>
      <c r="M31" s="158">
        <v>499.9</v>
      </c>
      <c r="N31" s="158">
        <v>4263.3</v>
      </c>
      <c r="O31" s="158">
        <v>15925.57</v>
      </c>
      <c r="P31" s="158">
        <v>14602.85</v>
      </c>
      <c r="Q31" s="158">
        <v>0</v>
      </c>
      <c r="R31" s="158">
        <v>3378.4</v>
      </c>
      <c r="S31" s="158">
        <v>0</v>
      </c>
      <c r="T31" s="158">
        <v>5073.78</v>
      </c>
      <c r="U31" s="158">
        <v>4514.96</v>
      </c>
      <c r="V31" s="158">
        <v>0</v>
      </c>
      <c r="W31" s="158">
        <v>0</v>
      </c>
      <c r="X31" s="158">
        <v>156496.95000000001</v>
      </c>
    </row>
    <row r="32" spans="1:24" x14ac:dyDescent="0.25">
      <c r="A32" s="31" t="s">
        <v>195</v>
      </c>
      <c r="B32" s="160">
        <v>105667508.31999999</v>
      </c>
      <c r="C32" s="160">
        <v>1861629.1</v>
      </c>
      <c r="D32" s="160">
        <v>645858.30000000005</v>
      </c>
      <c r="E32" s="160">
        <v>25732845.649999999</v>
      </c>
      <c r="F32" s="160">
        <v>57882.51</v>
      </c>
      <c r="G32" s="160">
        <v>175449.97</v>
      </c>
      <c r="H32" s="160">
        <v>12102681.720000001</v>
      </c>
      <c r="I32" s="160">
        <v>20030076.34</v>
      </c>
      <c r="J32" s="160">
        <v>5255934.91</v>
      </c>
      <c r="K32" s="160">
        <v>15296068.83</v>
      </c>
      <c r="L32" s="160">
        <v>2266189.21</v>
      </c>
      <c r="M32" s="160">
        <v>505917.45</v>
      </c>
      <c r="N32" s="160">
        <v>1483631.55</v>
      </c>
      <c r="O32" s="160">
        <v>6506276.2599999998</v>
      </c>
      <c r="P32" s="160">
        <v>4654203.16</v>
      </c>
      <c r="Q32" s="160">
        <v>21871.69</v>
      </c>
      <c r="R32" s="160">
        <v>1027983.31</v>
      </c>
      <c r="S32" s="160">
        <v>1813341.27</v>
      </c>
      <c r="T32" s="160">
        <v>2799205.69</v>
      </c>
      <c r="U32" s="160">
        <v>3214775.69</v>
      </c>
      <c r="V32" s="160">
        <v>1575</v>
      </c>
      <c r="W32" s="160">
        <v>1134.48</v>
      </c>
      <c r="X32" s="160">
        <v>212976.23</v>
      </c>
    </row>
    <row r="34" spans="1:3" x14ac:dyDescent="0.25">
      <c r="A34" s="192" t="str">
        <f>HYPERLINK("#'Vysvetlivky'!A15", "Vysvetlivky k sekciám SK-NACE")</f>
        <v>Vysvetlivky k sekciám SK-NACE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  <c r="C35" s="193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187" t="s">
        <v>205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</row>
    <row r="3" spans="1:24" x14ac:dyDescent="0.25">
      <c r="A3" s="208" t="s">
        <v>210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</row>
    <row r="5" spans="1:24" x14ac:dyDescent="0.25">
      <c r="A5" s="191" t="s">
        <v>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7" spans="1:24" x14ac:dyDescent="0.25">
      <c r="A7" s="199" t="s">
        <v>4</v>
      </c>
      <c r="B7" s="199" t="s">
        <v>187</v>
      </c>
      <c r="C7" s="201" t="s">
        <v>211</v>
      </c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</row>
    <row r="8" spans="1:24" x14ac:dyDescent="0.25">
      <c r="A8" s="199"/>
      <c r="B8" s="199"/>
      <c r="C8" s="1" t="s">
        <v>212</v>
      </c>
      <c r="D8" s="1" t="s">
        <v>213</v>
      </c>
      <c r="E8" s="1" t="s">
        <v>214</v>
      </c>
      <c r="F8" s="1" t="s">
        <v>215</v>
      </c>
      <c r="G8" s="1" t="s">
        <v>216</v>
      </c>
      <c r="H8" s="1" t="s">
        <v>217</v>
      </c>
      <c r="I8" s="1" t="s">
        <v>218</v>
      </c>
      <c r="J8" s="1" t="s">
        <v>219</v>
      </c>
      <c r="K8" s="1" t="s">
        <v>220</v>
      </c>
      <c r="L8" s="1" t="s">
        <v>221</v>
      </c>
      <c r="M8" s="1" t="s">
        <v>222</v>
      </c>
      <c r="N8" s="1" t="s">
        <v>223</v>
      </c>
      <c r="O8" s="1" t="s">
        <v>224</v>
      </c>
      <c r="P8" s="1" t="s">
        <v>225</v>
      </c>
      <c r="Q8" s="1" t="s">
        <v>226</v>
      </c>
      <c r="R8" s="1" t="s">
        <v>227</v>
      </c>
      <c r="S8" s="1" t="s">
        <v>228</v>
      </c>
      <c r="T8" s="1" t="s">
        <v>229</v>
      </c>
      <c r="U8" s="1" t="s">
        <v>230</v>
      </c>
      <c r="V8" s="1" t="s">
        <v>231</v>
      </c>
      <c r="W8" s="1" t="s">
        <v>232</v>
      </c>
      <c r="X8" s="1" t="s">
        <v>233</v>
      </c>
    </row>
    <row r="9" spans="1:24" x14ac:dyDescent="0.25">
      <c r="A9" s="209" t="s">
        <v>194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</row>
    <row r="10" spans="1:24" x14ac:dyDescent="0.25">
      <c r="A10" s="2" t="s">
        <v>11</v>
      </c>
      <c r="B10" s="161">
        <v>1010</v>
      </c>
      <c r="C10" s="161">
        <v>15</v>
      </c>
      <c r="D10" s="161">
        <v>2</v>
      </c>
      <c r="E10" s="161">
        <v>41</v>
      </c>
      <c r="F10" s="161">
        <v>3</v>
      </c>
      <c r="G10" s="161">
        <v>0</v>
      </c>
      <c r="H10" s="161">
        <v>27</v>
      </c>
      <c r="I10" s="161">
        <v>182</v>
      </c>
      <c r="J10" s="161">
        <v>21</v>
      </c>
      <c r="K10" s="161">
        <v>408</v>
      </c>
      <c r="L10" s="161">
        <v>13</v>
      </c>
      <c r="M10" s="161">
        <v>1</v>
      </c>
      <c r="N10" s="161">
        <v>28</v>
      </c>
      <c r="O10" s="161">
        <v>30</v>
      </c>
      <c r="P10" s="161">
        <v>31</v>
      </c>
      <c r="Q10" s="161">
        <v>0</v>
      </c>
      <c r="R10" s="161">
        <v>43</v>
      </c>
      <c r="S10" s="161">
        <v>11</v>
      </c>
      <c r="T10" s="161">
        <v>97</v>
      </c>
      <c r="U10" s="161">
        <v>57</v>
      </c>
      <c r="V10" s="161">
        <v>0</v>
      </c>
      <c r="W10" s="161">
        <v>0</v>
      </c>
      <c r="X10" s="161">
        <v>0</v>
      </c>
    </row>
    <row r="11" spans="1:24" x14ac:dyDescent="0.25">
      <c r="A11" s="2" t="s">
        <v>12</v>
      </c>
      <c r="B11" s="161">
        <v>45184</v>
      </c>
      <c r="C11" s="161">
        <v>1086</v>
      </c>
      <c r="D11" s="161">
        <v>4</v>
      </c>
      <c r="E11" s="161">
        <v>5888</v>
      </c>
      <c r="F11" s="161">
        <v>7</v>
      </c>
      <c r="G11" s="161">
        <v>27</v>
      </c>
      <c r="H11" s="161">
        <v>9504</v>
      </c>
      <c r="I11" s="161">
        <v>8857</v>
      </c>
      <c r="J11" s="161">
        <v>1554</v>
      </c>
      <c r="K11" s="161">
        <v>4240</v>
      </c>
      <c r="L11" s="161">
        <v>1061</v>
      </c>
      <c r="M11" s="161">
        <v>717</v>
      </c>
      <c r="N11" s="161">
        <v>231</v>
      </c>
      <c r="O11" s="161">
        <v>4447</v>
      </c>
      <c r="P11" s="161">
        <v>1847</v>
      </c>
      <c r="Q11" s="161">
        <v>22</v>
      </c>
      <c r="R11" s="161">
        <v>842</v>
      </c>
      <c r="S11" s="161">
        <v>233</v>
      </c>
      <c r="T11" s="161">
        <v>1076</v>
      </c>
      <c r="U11" s="161">
        <v>3462</v>
      </c>
      <c r="V11" s="161">
        <v>3</v>
      </c>
      <c r="W11" s="161">
        <v>1</v>
      </c>
      <c r="X11" s="161">
        <v>75</v>
      </c>
    </row>
    <row r="12" spans="1:24" x14ac:dyDescent="0.25">
      <c r="A12" s="2" t="s">
        <v>13</v>
      </c>
      <c r="B12" s="161">
        <v>5037</v>
      </c>
      <c r="C12" s="161">
        <v>72</v>
      </c>
      <c r="D12" s="161">
        <v>0</v>
      </c>
      <c r="E12" s="161">
        <v>544</v>
      </c>
      <c r="F12" s="161">
        <v>7</v>
      </c>
      <c r="G12" s="161">
        <v>15</v>
      </c>
      <c r="H12" s="161">
        <v>288</v>
      </c>
      <c r="I12" s="161">
        <v>1179</v>
      </c>
      <c r="J12" s="161">
        <v>193</v>
      </c>
      <c r="K12" s="161">
        <v>1087</v>
      </c>
      <c r="L12" s="161">
        <v>129</v>
      </c>
      <c r="M12" s="161">
        <v>21</v>
      </c>
      <c r="N12" s="161">
        <v>124</v>
      </c>
      <c r="O12" s="161">
        <v>521</v>
      </c>
      <c r="P12" s="161">
        <v>330</v>
      </c>
      <c r="Q12" s="161">
        <v>2</v>
      </c>
      <c r="R12" s="161">
        <v>112</v>
      </c>
      <c r="S12" s="161">
        <v>78</v>
      </c>
      <c r="T12" s="161">
        <v>148</v>
      </c>
      <c r="U12" s="161">
        <v>180</v>
      </c>
      <c r="V12" s="161">
        <v>0</v>
      </c>
      <c r="W12" s="161">
        <v>0</v>
      </c>
      <c r="X12" s="161">
        <v>7</v>
      </c>
    </row>
    <row r="13" spans="1:24" x14ac:dyDescent="0.25">
      <c r="A13" s="2" t="s">
        <v>14</v>
      </c>
      <c r="B13" s="161">
        <v>18254</v>
      </c>
      <c r="C13" s="161">
        <v>255</v>
      </c>
      <c r="D13" s="161">
        <v>11</v>
      </c>
      <c r="E13" s="161">
        <v>2083</v>
      </c>
      <c r="F13" s="161">
        <v>3</v>
      </c>
      <c r="G13" s="161">
        <v>57</v>
      </c>
      <c r="H13" s="161">
        <v>1458</v>
      </c>
      <c r="I13" s="161">
        <v>4782</v>
      </c>
      <c r="J13" s="161">
        <v>730</v>
      </c>
      <c r="K13" s="161">
        <v>3426</v>
      </c>
      <c r="L13" s="161">
        <v>490</v>
      </c>
      <c r="M13" s="161">
        <v>78</v>
      </c>
      <c r="N13" s="161">
        <v>344</v>
      </c>
      <c r="O13" s="161">
        <v>1792</v>
      </c>
      <c r="P13" s="161">
        <v>993</v>
      </c>
      <c r="Q13" s="161">
        <v>9</v>
      </c>
      <c r="R13" s="161">
        <v>224</v>
      </c>
      <c r="S13" s="161">
        <v>449</v>
      </c>
      <c r="T13" s="161">
        <v>400</v>
      </c>
      <c r="U13" s="161">
        <v>661</v>
      </c>
      <c r="V13" s="161">
        <v>0</v>
      </c>
      <c r="W13" s="161">
        <v>1</v>
      </c>
      <c r="X13" s="161">
        <v>8</v>
      </c>
    </row>
    <row r="14" spans="1:24" x14ac:dyDescent="0.25">
      <c r="A14" s="2" t="s">
        <v>15</v>
      </c>
      <c r="B14" s="161">
        <v>10576</v>
      </c>
      <c r="C14" s="161">
        <v>227</v>
      </c>
      <c r="D14" s="161">
        <v>2</v>
      </c>
      <c r="E14" s="161">
        <v>988</v>
      </c>
      <c r="F14" s="161">
        <v>2</v>
      </c>
      <c r="G14" s="161">
        <v>4</v>
      </c>
      <c r="H14" s="161">
        <v>2712</v>
      </c>
      <c r="I14" s="161">
        <v>1381</v>
      </c>
      <c r="J14" s="161">
        <v>400</v>
      </c>
      <c r="K14" s="161">
        <v>377</v>
      </c>
      <c r="L14" s="161">
        <v>248</v>
      </c>
      <c r="M14" s="161">
        <v>100</v>
      </c>
      <c r="N14" s="161">
        <v>56</v>
      </c>
      <c r="O14" s="161">
        <v>909</v>
      </c>
      <c r="P14" s="161">
        <v>563</v>
      </c>
      <c r="Q14" s="161">
        <v>2</v>
      </c>
      <c r="R14" s="161">
        <v>238</v>
      </c>
      <c r="S14" s="161">
        <v>20</v>
      </c>
      <c r="T14" s="161">
        <v>558</v>
      </c>
      <c r="U14" s="161">
        <v>1752</v>
      </c>
      <c r="V14" s="161">
        <v>2</v>
      </c>
      <c r="W14" s="161">
        <v>0</v>
      </c>
      <c r="X14" s="161">
        <v>35</v>
      </c>
    </row>
    <row r="15" spans="1:24" x14ac:dyDescent="0.25">
      <c r="A15" s="2" t="s">
        <v>16</v>
      </c>
      <c r="B15" s="161">
        <v>1067</v>
      </c>
      <c r="C15" s="161">
        <v>4</v>
      </c>
      <c r="D15" s="161">
        <v>0</v>
      </c>
      <c r="E15" s="161">
        <v>33</v>
      </c>
      <c r="F15" s="161">
        <v>1</v>
      </c>
      <c r="G15" s="161">
        <v>0</v>
      </c>
      <c r="H15" s="161">
        <v>33</v>
      </c>
      <c r="I15" s="161">
        <v>92</v>
      </c>
      <c r="J15" s="161">
        <v>18</v>
      </c>
      <c r="K15" s="161">
        <v>40</v>
      </c>
      <c r="L15" s="161">
        <v>16</v>
      </c>
      <c r="M15" s="161">
        <v>1</v>
      </c>
      <c r="N15" s="161">
        <v>18</v>
      </c>
      <c r="O15" s="161">
        <v>58</v>
      </c>
      <c r="P15" s="161">
        <v>53</v>
      </c>
      <c r="Q15" s="161">
        <v>0</v>
      </c>
      <c r="R15" s="161">
        <v>11</v>
      </c>
      <c r="S15" s="161">
        <v>2</v>
      </c>
      <c r="T15" s="161">
        <v>17</v>
      </c>
      <c r="U15" s="161">
        <v>22</v>
      </c>
      <c r="V15" s="161">
        <v>0</v>
      </c>
      <c r="W15" s="161">
        <v>0</v>
      </c>
      <c r="X15" s="161">
        <v>648</v>
      </c>
    </row>
    <row r="16" spans="1:24" x14ac:dyDescent="0.25">
      <c r="A16" s="31" t="s">
        <v>195</v>
      </c>
      <c r="B16" s="163">
        <v>81128</v>
      </c>
      <c r="C16" s="163">
        <v>1659</v>
      </c>
      <c r="D16" s="163">
        <v>19</v>
      </c>
      <c r="E16" s="163">
        <v>9577</v>
      </c>
      <c r="F16" s="163">
        <v>23</v>
      </c>
      <c r="G16" s="163">
        <v>103</v>
      </c>
      <c r="H16" s="163">
        <v>14022</v>
      </c>
      <c r="I16" s="163">
        <v>16473</v>
      </c>
      <c r="J16" s="163">
        <v>2916</v>
      </c>
      <c r="K16" s="163">
        <v>9578</v>
      </c>
      <c r="L16" s="163">
        <v>1957</v>
      </c>
      <c r="M16" s="163">
        <v>918</v>
      </c>
      <c r="N16" s="163">
        <v>801</v>
      </c>
      <c r="O16" s="163">
        <v>7757</v>
      </c>
      <c r="P16" s="163">
        <v>3817</v>
      </c>
      <c r="Q16" s="163">
        <v>35</v>
      </c>
      <c r="R16" s="163">
        <v>1470</v>
      </c>
      <c r="S16" s="163">
        <v>793</v>
      </c>
      <c r="T16" s="163">
        <v>2296</v>
      </c>
      <c r="U16" s="163">
        <v>6134</v>
      </c>
      <c r="V16" s="163">
        <v>5</v>
      </c>
      <c r="W16" s="163">
        <v>2</v>
      </c>
      <c r="X16" s="163">
        <v>773</v>
      </c>
    </row>
    <row r="17" spans="1:24" x14ac:dyDescent="0.25">
      <c r="A17" s="209" t="s">
        <v>196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</row>
    <row r="18" spans="1:24" x14ac:dyDescent="0.25">
      <c r="A18" s="2" t="s">
        <v>11</v>
      </c>
      <c r="B18" s="161">
        <v>5488</v>
      </c>
      <c r="C18" s="161">
        <v>78</v>
      </c>
      <c r="D18" s="161">
        <v>1960</v>
      </c>
      <c r="E18" s="161">
        <v>111</v>
      </c>
      <c r="F18" s="161">
        <v>14</v>
      </c>
      <c r="G18" s="161">
        <v>0</v>
      </c>
      <c r="H18" s="161">
        <v>78</v>
      </c>
      <c r="I18" s="161">
        <v>516</v>
      </c>
      <c r="J18" s="161">
        <v>47</v>
      </c>
      <c r="K18" s="161">
        <v>1521</v>
      </c>
      <c r="L18" s="161">
        <v>62</v>
      </c>
      <c r="M18" s="161">
        <v>1</v>
      </c>
      <c r="N18" s="161">
        <v>124</v>
      </c>
      <c r="O18" s="161">
        <v>112</v>
      </c>
      <c r="P18" s="161">
        <v>109</v>
      </c>
      <c r="Q18" s="161">
        <v>0</v>
      </c>
      <c r="R18" s="161">
        <v>191</v>
      </c>
      <c r="S18" s="161">
        <v>32</v>
      </c>
      <c r="T18" s="161">
        <v>407</v>
      </c>
      <c r="U18" s="161">
        <v>125</v>
      </c>
      <c r="V18" s="161">
        <v>0</v>
      </c>
      <c r="W18" s="161">
        <v>0</v>
      </c>
      <c r="X18" s="161">
        <v>0</v>
      </c>
    </row>
    <row r="19" spans="1:24" x14ac:dyDescent="0.25">
      <c r="A19" s="2" t="s">
        <v>12</v>
      </c>
      <c r="B19" s="161">
        <v>45093</v>
      </c>
      <c r="C19" s="161">
        <v>1084</v>
      </c>
      <c r="D19" s="161">
        <v>4</v>
      </c>
      <c r="E19" s="161">
        <v>5877</v>
      </c>
      <c r="F19" s="161">
        <v>7</v>
      </c>
      <c r="G19" s="161">
        <v>27</v>
      </c>
      <c r="H19" s="161">
        <v>9493</v>
      </c>
      <c r="I19" s="161">
        <v>8838</v>
      </c>
      <c r="J19" s="161">
        <v>1550</v>
      </c>
      <c r="K19" s="161">
        <v>4230</v>
      </c>
      <c r="L19" s="161">
        <v>1060</v>
      </c>
      <c r="M19" s="161">
        <v>716</v>
      </c>
      <c r="N19" s="161">
        <v>231</v>
      </c>
      <c r="O19" s="161">
        <v>4437</v>
      </c>
      <c r="P19" s="161">
        <v>1841</v>
      </c>
      <c r="Q19" s="161">
        <v>22</v>
      </c>
      <c r="R19" s="161">
        <v>840</v>
      </c>
      <c r="S19" s="161">
        <v>232</v>
      </c>
      <c r="T19" s="161">
        <v>1071</v>
      </c>
      <c r="U19" s="161">
        <v>3454</v>
      </c>
      <c r="V19" s="161">
        <v>3</v>
      </c>
      <c r="W19" s="161">
        <v>1</v>
      </c>
      <c r="X19" s="161">
        <v>75</v>
      </c>
    </row>
    <row r="20" spans="1:24" x14ac:dyDescent="0.25">
      <c r="A20" s="2" t="s">
        <v>13</v>
      </c>
      <c r="B20" s="161">
        <v>73429</v>
      </c>
      <c r="C20" s="161">
        <v>361</v>
      </c>
      <c r="D20" s="161">
        <v>0</v>
      </c>
      <c r="E20" s="161">
        <v>40281</v>
      </c>
      <c r="F20" s="161">
        <v>156</v>
      </c>
      <c r="G20" s="161">
        <v>1534</v>
      </c>
      <c r="H20" s="161">
        <v>1073</v>
      </c>
      <c r="I20" s="161">
        <v>8308</v>
      </c>
      <c r="J20" s="161">
        <v>5874</v>
      </c>
      <c r="K20" s="161">
        <v>6065</v>
      </c>
      <c r="L20" s="161">
        <v>961</v>
      </c>
      <c r="M20" s="161">
        <v>60</v>
      </c>
      <c r="N20" s="161">
        <v>806</v>
      </c>
      <c r="O20" s="161">
        <v>2688</v>
      </c>
      <c r="P20" s="161">
        <v>2869</v>
      </c>
      <c r="Q20" s="161">
        <v>4</v>
      </c>
      <c r="R20" s="161">
        <v>597</v>
      </c>
      <c r="S20" s="161">
        <v>310</v>
      </c>
      <c r="T20" s="161">
        <v>896</v>
      </c>
      <c r="U20" s="161">
        <v>567</v>
      </c>
      <c r="V20" s="161">
        <v>0</v>
      </c>
      <c r="W20" s="161">
        <v>0</v>
      </c>
      <c r="X20" s="161">
        <v>19</v>
      </c>
    </row>
    <row r="21" spans="1:24" x14ac:dyDescent="0.25">
      <c r="A21" s="2" t="s">
        <v>14</v>
      </c>
      <c r="B21" s="161">
        <v>135856</v>
      </c>
      <c r="C21" s="161">
        <v>2442</v>
      </c>
      <c r="D21" s="161">
        <v>67</v>
      </c>
      <c r="E21" s="161">
        <v>39845</v>
      </c>
      <c r="F21" s="161">
        <v>11</v>
      </c>
      <c r="G21" s="161">
        <v>496</v>
      </c>
      <c r="H21" s="161">
        <v>10275</v>
      </c>
      <c r="I21" s="161">
        <v>28663</v>
      </c>
      <c r="J21" s="161">
        <v>8188</v>
      </c>
      <c r="K21" s="161">
        <v>17783</v>
      </c>
      <c r="L21" s="161">
        <v>2986</v>
      </c>
      <c r="M21" s="161">
        <v>253</v>
      </c>
      <c r="N21" s="161">
        <v>1953</v>
      </c>
      <c r="O21" s="161">
        <v>6947</v>
      </c>
      <c r="P21" s="161">
        <v>5845</v>
      </c>
      <c r="Q21" s="161">
        <v>32</v>
      </c>
      <c r="R21" s="161">
        <v>698</v>
      </c>
      <c r="S21" s="161">
        <v>4398</v>
      </c>
      <c r="T21" s="161">
        <v>2563</v>
      </c>
      <c r="U21" s="161">
        <v>2378</v>
      </c>
      <c r="V21" s="161">
        <v>0</v>
      </c>
      <c r="W21" s="161">
        <v>1</v>
      </c>
      <c r="X21" s="161">
        <v>32</v>
      </c>
    </row>
    <row r="22" spans="1:24" x14ac:dyDescent="0.25">
      <c r="A22" s="2" t="s">
        <v>15</v>
      </c>
      <c r="B22" s="161">
        <v>10568</v>
      </c>
      <c r="C22" s="161">
        <v>227</v>
      </c>
      <c r="D22" s="161">
        <v>2</v>
      </c>
      <c r="E22" s="161">
        <v>988</v>
      </c>
      <c r="F22" s="161">
        <v>2</v>
      </c>
      <c r="G22" s="161">
        <v>4</v>
      </c>
      <c r="H22" s="161">
        <v>2711</v>
      </c>
      <c r="I22" s="161">
        <v>1380</v>
      </c>
      <c r="J22" s="161">
        <v>400</v>
      </c>
      <c r="K22" s="161">
        <v>377</v>
      </c>
      <c r="L22" s="161">
        <v>248</v>
      </c>
      <c r="M22" s="161">
        <v>100</v>
      </c>
      <c r="N22" s="161">
        <v>56</v>
      </c>
      <c r="O22" s="161">
        <v>908</v>
      </c>
      <c r="P22" s="161">
        <v>563</v>
      </c>
      <c r="Q22" s="161">
        <v>2</v>
      </c>
      <c r="R22" s="161">
        <v>237</v>
      </c>
      <c r="S22" s="161">
        <v>20</v>
      </c>
      <c r="T22" s="161">
        <v>557</v>
      </c>
      <c r="U22" s="161">
        <v>1749</v>
      </c>
      <c r="V22" s="161">
        <v>2</v>
      </c>
      <c r="W22" s="161">
        <v>0</v>
      </c>
      <c r="X22" s="161">
        <v>35</v>
      </c>
    </row>
    <row r="23" spans="1:24" x14ac:dyDescent="0.25">
      <c r="A23" s="2" t="s">
        <v>16</v>
      </c>
      <c r="B23" s="161">
        <v>1067</v>
      </c>
      <c r="C23" s="161">
        <v>4</v>
      </c>
      <c r="D23" s="161">
        <v>0</v>
      </c>
      <c r="E23" s="161">
        <v>33</v>
      </c>
      <c r="F23" s="161">
        <v>1</v>
      </c>
      <c r="G23" s="161">
        <v>0</v>
      </c>
      <c r="H23" s="161">
        <v>33</v>
      </c>
      <c r="I23" s="161">
        <v>92</v>
      </c>
      <c r="J23" s="161">
        <v>18</v>
      </c>
      <c r="K23" s="161">
        <v>40</v>
      </c>
      <c r="L23" s="161">
        <v>16</v>
      </c>
      <c r="M23" s="161">
        <v>1</v>
      </c>
      <c r="N23" s="161">
        <v>18</v>
      </c>
      <c r="O23" s="161">
        <v>58</v>
      </c>
      <c r="P23" s="161">
        <v>53</v>
      </c>
      <c r="Q23" s="161">
        <v>0</v>
      </c>
      <c r="R23" s="161">
        <v>11</v>
      </c>
      <c r="S23" s="161">
        <v>2</v>
      </c>
      <c r="T23" s="161">
        <v>17</v>
      </c>
      <c r="U23" s="161">
        <v>22</v>
      </c>
      <c r="V23" s="161">
        <v>0</v>
      </c>
      <c r="W23" s="161">
        <v>0</v>
      </c>
      <c r="X23" s="161">
        <v>648</v>
      </c>
    </row>
    <row r="24" spans="1:24" x14ac:dyDescent="0.25">
      <c r="A24" s="31" t="s">
        <v>195</v>
      </c>
      <c r="B24" s="163">
        <v>271501</v>
      </c>
      <c r="C24" s="163">
        <v>4196</v>
      </c>
      <c r="D24" s="163">
        <v>2033</v>
      </c>
      <c r="E24" s="163">
        <v>87135</v>
      </c>
      <c r="F24" s="163">
        <v>191</v>
      </c>
      <c r="G24" s="163">
        <v>2061</v>
      </c>
      <c r="H24" s="163">
        <v>23663</v>
      </c>
      <c r="I24" s="163">
        <v>47797</v>
      </c>
      <c r="J24" s="163">
        <v>16077</v>
      </c>
      <c r="K24" s="163">
        <v>30016</v>
      </c>
      <c r="L24" s="163">
        <v>5333</v>
      </c>
      <c r="M24" s="163">
        <v>1131</v>
      </c>
      <c r="N24" s="163">
        <v>3188</v>
      </c>
      <c r="O24" s="163">
        <v>15150</v>
      </c>
      <c r="P24" s="163">
        <v>11280</v>
      </c>
      <c r="Q24" s="163">
        <v>60</v>
      </c>
      <c r="R24" s="163">
        <v>2574</v>
      </c>
      <c r="S24" s="163">
        <v>4994</v>
      </c>
      <c r="T24" s="163">
        <v>5511</v>
      </c>
      <c r="U24" s="163">
        <v>8295</v>
      </c>
      <c r="V24" s="163">
        <v>5</v>
      </c>
      <c r="W24" s="163">
        <v>2</v>
      </c>
      <c r="X24" s="163">
        <v>809</v>
      </c>
    </row>
    <row r="25" spans="1:24" x14ac:dyDescent="0.25">
      <c r="A25" s="209" t="s">
        <v>197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</row>
    <row r="26" spans="1:24" x14ac:dyDescent="0.25">
      <c r="A26" s="2" t="s">
        <v>11</v>
      </c>
      <c r="B26" s="162">
        <v>1864939.5</v>
      </c>
      <c r="C26" s="162">
        <v>37323.67</v>
      </c>
      <c r="D26" s="162">
        <v>24819.56</v>
      </c>
      <c r="E26" s="162">
        <v>45563.7</v>
      </c>
      <c r="F26" s="162">
        <v>11531.95</v>
      </c>
      <c r="G26" s="162">
        <v>0</v>
      </c>
      <c r="H26" s="162">
        <v>48034.13</v>
      </c>
      <c r="I26" s="162">
        <v>236478.59</v>
      </c>
      <c r="J26" s="162">
        <v>26525.53</v>
      </c>
      <c r="K26" s="162">
        <v>805663.87</v>
      </c>
      <c r="L26" s="162">
        <v>38664.86</v>
      </c>
      <c r="M26" s="162">
        <v>603.16999999999996</v>
      </c>
      <c r="N26" s="162">
        <v>85771.86</v>
      </c>
      <c r="O26" s="162">
        <v>61381.73</v>
      </c>
      <c r="P26" s="162">
        <v>63004.6</v>
      </c>
      <c r="Q26" s="162">
        <v>0</v>
      </c>
      <c r="R26" s="162">
        <v>82467.8</v>
      </c>
      <c r="S26" s="162">
        <v>12146.73</v>
      </c>
      <c r="T26" s="162">
        <v>218023.01</v>
      </c>
      <c r="U26" s="162">
        <v>66934.740000000005</v>
      </c>
      <c r="V26" s="162">
        <v>0</v>
      </c>
      <c r="W26" s="162">
        <v>0</v>
      </c>
      <c r="X26" s="162">
        <v>0</v>
      </c>
    </row>
    <row r="27" spans="1:24" x14ac:dyDescent="0.25">
      <c r="A27" s="2" t="s">
        <v>12</v>
      </c>
      <c r="B27" s="162">
        <v>29893910.710000001</v>
      </c>
      <c r="C27" s="162">
        <v>752956.43</v>
      </c>
      <c r="D27" s="162">
        <v>1800</v>
      </c>
      <c r="E27" s="162">
        <v>3895645.83</v>
      </c>
      <c r="F27" s="162">
        <v>4770</v>
      </c>
      <c r="G27" s="162">
        <v>16470</v>
      </c>
      <c r="H27" s="162">
        <v>6853116.04</v>
      </c>
      <c r="I27" s="162">
        <v>5356810.93</v>
      </c>
      <c r="J27" s="162">
        <v>1033466.33</v>
      </c>
      <c r="K27" s="162">
        <v>2946383.48</v>
      </c>
      <c r="L27" s="162">
        <v>699621.35</v>
      </c>
      <c r="M27" s="162">
        <v>417898.73</v>
      </c>
      <c r="N27" s="162">
        <v>159529.24</v>
      </c>
      <c r="O27" s="162">
        <v>2875362.62</v>
      </c>
      <c r="P27" s="162">
        <v>1303248.18</v>
      </c>
      <c r="Q27" s="162">
        <v>12090.53</v>
      </c>
      <c r="R27" s="162">
        <v>536392.85</v>
      </c>
      <c r="S27" s="162">
        <v>122779.81</v>
      </c>
      <c r="T27" s="162">
        <v>771390.29</v>
      </c>
      <c r="U27" s="162">
        <v>2077929.07</v>
      </c>
      <c r="V27" s="162">
        <v>1710</v>
      </c>
      <c r="W27" s="162">
        <v>810</v>
      </c>
      <c r="X27" s="162">
        <v>53729</v>
      </c>
    </row>
    <row r="28" spans="1:24" x14ac:dyDescent="0.25">
      <c r="A28" s="2" t="s">
        <v>13</v>
      </c>
      <c r="B28" s="162">
        <v>14524914.57</v>
      </c>
      <c r="C28" s="162">
        <v>189523.04</v>
      </c>
      <c r="D28" s="162">
        <v>0</v>
      </c>
      <c r="E28" s="162">
        <v>2830811.7</v>
      </c>
      <c r="F28" s="162">
        <v>39232.6</v>
      </c>
      <c r="G28" s="162">
        <v>146816.82</v>
      </c>
      <c r="H28" s="162">
        <v>441980.29</v>
      </c>
      <c r="I28" s="162">
        <v>2926973.45</v>
      </c>
      <c r="J28" s="162">
        <v>454451.27</v>
      </c>
      <c r="K28" s="162">
        <v>3737256.5</v>
      </c>
      <c r="L28" s="162">
        <v>348192.74</v>
      </c>
      <c r="M28" s="162">
        <v>25211.41</v>
      </c>
      <c r="N28" s="162">
        <v>499670.56</v>
      </c>
      <c r="O28" s="162">
        <v>881294.08</v>
      </c>
      <c r="P28" s="162">
        <v>780941.65</v>
      </c>
      <c r="Q28" s="162">
        <v>2902.6</v>
      </c>
      <c r="R28" s="162">
        <v>262821.49</v>
      </c>
      <c r="S28" s="162">
        <v>141877.56</v>
      </c>
      <c r="T28" s="162">
        <v>587008.78</v>
      </c>
      <c r="U28" s="162">
        <v>222615.21</v>
      </c>
      <c r="V28" s="162">
        <v>0</v>
      </c>
      <c r="W28" s="162">
        <v>0</v>
      </c>
      <c r="X28" s="162">
        <v>5332.82</v>
      </c>
    </row>
    <row r="29" spans="1:24" x14ac:dyDescent="0.25">
      <c r="A29" s="2" t="s">
        <v>14</v>
      </c>
      <c r="B29" s="162">
        <v>60676194.439999998</v>
      </c>
      <c r="C29" s="162">
        <v>973123.09</v>
      </c>
      <c r="D29" s="162">
        <v>550317.52</v>
      </c>
      <c r="E29" s="162">
        <v>15763246.960000001</v>
      </c>
      <c r="F29" s="162">
        <v>4280.0200000000004</v>
      </c>
      <c r="G29" s="162">
        <v>183450.89</v>
      </c>
      <c r="H29" s="162">
        <v>4999779.68</v>
      </c>
      <c r="I29" s="162">
        <v>11622486.58</v>
      </c>
      <c r="J29" s="162">
        <v>3589344.42</v>
      </c>
      <c r="K29" s="162">
        <v>9992070.3399999999</v>
      </c>
      <c r="L29" s="162">
        <v>1448225.06</v>
      </c>
      <c r="M29" s="162">
        <v>118370.27</v>
      </c>
      <c r="N29" s="162">
        <v>843653.14</v>
      </c>
      <c r="O29" s="162">
        <v>3173473.56</v>
      </c>
      <c r="P29" s="162">
        <v>2616214.71</v>
      </c>
      <c r="Q29" s="162">
        <v>17563.580000000002</v>
      </c>
      <c r="R29" s="162">
        <v>292713.09000000003</v>
      </c>
      <c r="S29" s="162">
        <v>2050652.98</v>
      </c>
      <c r="T29" s="162">
        <v>1423646.21</v>
      </c>
      <c r="U29" s="162">
        <v>1004044.82</v>
      </c>
      <c r="V29" s="162">
        <v>0</v>
      </c>
      <c r="W29" s="162">
        <v>270</v>
      </c>
      <c r="X29" s="162">
        <v>9267.52</v>
      </c>
    </row>
    <row r="30" spans="1:24" x14ac:dyDescent="0.25">
      <c r="A30" s="2" t="s">
        <v>15</v>
      </c>
      <c r="B30" s="162">
        <v>3218344.11</v>
      </c>
      <c r="C30" s="162">
        <v>70551.070000000007</v>
      </c>
      <c r="D30" s="162">
        <v>630</v>
      </c>
      <c r="E30" s="162">
        <v>302078.32</v>
      </c>
      <c r="F30" s="162">
        <v>630</v>
      </c>
      <c r="G30" s="162">
        <v>1260</v>
      </c>
      <c r="H30" s="162">
        <v>842087.72</v>
      </c>
      <c r="I30" s="162">
        <v>418994.66</v>
      </c>
      <c r="J30" s="162">
        <v>121414.19</v>
      </c>
      <c r="K30" s="162">
        <v>113072.45</v>
      </c>
      <c r="L30" s="162">
        <v>75902.210000000006</v>
      </c>
      <c r="M30" s="162">
        <v>29319.15</v>
      </c>
      <c r="N30" s="162">
        <v>17540</v>
      </c>
      <c r="O30" s="162">
        <v>277599.84999999998</v>
      </c>
      <c r="P30" s="162">
        <v>172092.47</v>
      </c>
      <c r="Q30" s="162">
        <v>630</v>
      </c>
      <c r="R30" s="162">
        <v>71034.84</v>
      </c>
      <c r="S30" s="162">
        <v>5628.4</v>
      </c>
      <c r="T30" s="162">
        <v>168294.24</v>
      </c>
      <c r="U30" s="162">
        <v>518146.64</v>
      </c>
      <c r="V30" s="162">
        <v>630</v>
      </c>
      <c r="W30" s="162">
        <v>0</v>
      </c>
      <c r="X30" s="162">
        <v>10807.9</v>
      </c>
    </row>
    <row r="31" spans="1:24" x14ac:dyDescent="0.25">
      <c r="A31" s="2" t="s">
        <v>16</v>
      </c>
      <c r="B31" s="162">
        <v>326064.83</v>
      </c>
      <c r="C31" s="162">
        <v>1260</v>
      </c>
      <c r="D31" s="162">
        <v>0</v>
      </c>
      <c r="E31" s="162">
        <v>10395</v>
      </c>
      <c r="F31" s="162">
        <v>315</v>
      </c>
      <c r="G31" s="162">
        <v>0</v>
      </c>
      <c r="H31" s="162">
        <v>10365.120000000001</v>
      </c>
      <c r="I31" s="162">
        <v>27985.88</v>
      </c>
      <c r="J31" s="162">
        <v>5670</v>
      </c>
      <c r="K31" s="162">
        <v>12290.9</v>
      </c>
      <c r="L31" s="162">
        <v>4917.24</v>
      </c>
      <c r="M31" s="162">
        <v>315</v>
      </c>
      <c r="N31" s="162">
        <v>5583.4</v>
      </c>
      <c r="O31" s="162">
        <v>17726.61</v>
      </c>
      <c r="P31" s="162">
        <v>16062.48</v>
      </c>
      <c r="Q31" s="162">
        <v>0</v>
      </c>
      <c r="R31" s="162">
        <v>3378.4</v>
      </c>
      <c r="S31" s="162">
        <v>630</v>
      </c>
      <c r="T31" s="162">
        <v>5063.38</v>
      </c>
      <c r="U31" s="162">
        <v>6529.78</v>
      </c>
      <c r="V31" s="162">
        <v>0</v>
      </c>
      <c r="W31" s="162">
        <v>0</v>
      </c>
      <c r="X31" s="162">
        <v>197576.64</v>
      </c>
    </row>
    <row r="32" spans="1:24" x14ac:dyDescent="0.25">
      <c r="A32" s="31" t="s">
        <v>195</v>
      </c>
      <c r="B32" s="164">
        <v>110504368.16</v>
      </c>
      <c r="C32" s="164">
        <v>2024737.3</v>
      </c>
      <c r="D32" s="164">
        <v>577567.07999999996</v>
      </c>
      <c r="E32" s="164">
        <v>22847741.510000002</v>
      </c>
      <c r="F32" s="164">
        <v>60759.57</v>
      </c>
      <c r="G32" s="164">
        <v>347997.71</v>
      </c>
      <c r="H32" s="164">
        <v>13195362.98</v>
      </c>
      <c r="I32" s="164">
        <v>20589730.09</v>
      </c>
      <c r="J32" s="164">
        <v>5230871.74</v>
      </c>
      <c r="K32" s="164">
        <v>17606737.539999999</v>
      </c>
      <c r="L32" s="164">
        <v>2615523.46</v>
      </c>
      <c r="M32" s="164">
        <v>591717.73</v>
      </c>
      <c r="N32" s="164">
        <v>1611748.2</v>
      </c>
      <c r="O32" s="164">
        <v>7286838.4500000002</v>
      </c>
      <c r="P32" s="164">
        <v>4951564.09</v>
      </c>
      <c r="Q32" s="164">
        <v>33186.71</v>
      </c>
      <c r="R32" s="164">
        <v>1248808.47</v>
      </c>
      <c r="S32" s="164">
        <v>2333715.48</v>
      </c>
      <c r="T32" s="164">
        <v>3173425.91</v>
      </c>
      <c r="U32" s="164">
        <v>3896200.26</v>
      </c>
      <c r="V32" s="164">
        <v>2340</v>
      </c>
      <c r="W32" s="164">
        <v>1080</v>
      </c>
      <c r="X32" s="164">
        <v>276713.88</v>
      </c>
    </row>
    <row r="34" spans="1:3" x14ac:dyDescent="0.25">
      <c r="A34" s="192" t="str">
        <f>HYPERLINK("#'Vysvetlivky'!A15", "Vysvetlivky k sekciám SK-NACE")</f>
        <v>Vysvetlivky k sekciám SK-NACE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  <c r="C35" s="193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187" t="s">
        <v>206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</row>
    <row r="3" spans="1:24" x14ac:dyDescent="0.25">
      <c r="A3" s="208" t="s">
        <v>210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</row>
    <row r="5" spans="1:24" x14ac:dyDescent="0.25">
      <c r="A5" s="191" t="s">
        <v>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7" spans="1:24" x14ac:dyDescent="0.25">
      <c r="A7" s="199" t="s">
        <v>4</v>
      </c>
      <c r="B7" s="199" t="s">
        <v>187</v>
      </c>
      <c r="C7" s="201" t="s">
        <v>211</v>
      </c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</row>
    <row r="8" spans="1:24" x14ac:dyDescent="0.25">
      <c r="A8" s="199"/>
      <c r="B8" s="199"/>
      <c r="C8" s="1" t="s">
        <v>212</v>
      </c>
      <c r="D8" s="1" t="s">
        <v>213</v>
      </c>
      <c r="E8" s="1" t="s">
        <v>214</v>
      </c>
      <c r="F8" s="1" t="s">
        <v>215</v>
      </c>
      <c r="G8" s="1" t="s">
        <v>216</v>
      </c>
      <c r="H8" s="1" t="s">
        <v>217</v>
      </c>
      <c r="I8" s="1" t="s">
        <v>218</v>
      </c>
      <c r="J8" s="1" t="s">
        <v>219</v>
      </c>
      <c r="K8" s="1" t="s">
        <v>220</v>
      </c>
      <c r="L8" s="1" t="s">
        <v>221</v>
      </c>
      <c r="M8" s="1" t="s">
        <v>222</v>
      </c>
      <c r="N8" s="1" t="s">
        <v>223</v>
      </c>
      <c r="O8" s="1" t="s">
        <v>224</v>
      </c>
      <c r="P8" s="1" t="s">
        <v>225</v>
      </c>
      <c r="Q8" s="1" t="s">
        <v>226</v>
      </c>
      <c r="R8" s="1" t="s">
        <v>227</v>
      </c>
      <c r="S8" s="1" t="s">
        <v>228</v>
      </c>
      <c r="T8" s="1" t="s">
        <v>229</v>
      </c>
      <c r="U8" s="1" t="s">
        <v>230</v>
      </c>
      <c r="V8" s="1" t="s">
        <v>231</v>
      </c>
      <c r="W8" s="1" t="s">
        <v>232</v>
      </c>
      <c r="X8" s="1" t="s">
        <v>233</v>
      </c>
    </row>
    <row r="9" spans="1:24" x14ac:dyDescent="0.25">
      <c r="A9" s="209" t="s">
        <v>194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</row>
    <row r="10" spans="1:24" x14ac:dyDescent="0.25">
      <c r="A10" s="2" t="s">
        <v>11</v>
      </c>
      <c r="B10" s="165">
        <v>1946</v>
      </c>
      <c r="C10" s="165">
        <v>17</v>
      </c>
      <c r="D10" s="165">
        <v>2</v>
      </c>
      <c r="E10" s="165">
        <v>88</v>
      </c>
      <c r="F10" s="165">
        <v>2</v>
      </c>
      <c r="G10" s="165">
        <v>4</v>
      </c>
      <c r="H10" s="165">
        <v>61</v>
      </c>
      <c r="I10" s="165">
        <v>735</v>
      </c>
      <c r="J10" s="165">
        <v>34</v>
      </c>
      <c r="K10" s="165">
        <v>460</v>
      </c>
      <c r="L10" s="165">
        <v>17</v>
      </c>
      <c r="M10" s="165">
        <v>8</v>
      </c>
      <c r="N10" s="165">
        <v>38</v>
      </c>
      <c r="O10" s="165">
        <v>52</v>
      </c>
      <c r="P10" s="165">
        <v>61</v>
      </c>
      <c r="Q10" s="165">
        <v>0</v>
      </c>
      <c r="R10" s="165">
        <v>67</v>
      </c>
      <c r="S10" s="165">
        <v>11</v>
      </c>
      <c r="T10" s="165">
        <v>113</v>
      </c>
      <c r="U10" s="165">
        <v>176</v>
      </c>
      <c r="V10" s="165">
        <v>0</v>
      </c>
      <c r="W10" s="165">
        <v>0</v>
      </c>
      <c r="X10" s="165">
        <v>0</v>
      </c>
    </row>
    <row r="11" spans="1:24" x14ac:dyDescent="0.25">
      <c r="A11" s="2" t="s">
        <v>12</v>
      </c>
      <c r="B11" s="165">
        <v>46249</v>
      </c>
      <c r="C11" s="165">
        <v>1003</v>
      </c>
      <c r="D11" s="165">
        <v>2</v>
      </c>
      <c r="E11" s="165">
        <v>5960</v>
      </c>
      <c r="F11" s="165">
        <v>4</v>
      </c>
      <c r="G11" s="165">
        <v>25</v>
      </c>
      <c r="H11" s="165">
        <v>9758</v>
      </c>
      <c r="I11" s="165">
        <v>8982</v>
      </c>
      <c r="J11" s="165">
        <v>1630</v>
      </c>
      <c r="K11" s="165">
        <v>4280</v>
      </c>
      <c r="L11" s="165">
        <v>949</v>
      </c>
      <c r="M11" s="165">
        <v>716</v>
      </c>
      <c r="N11" s="165">
        <v>228</v>
      </c>
      <c r="O11" s="165">
        <v>4283</v>
      </c>
      <c r="P11" s="165">
        <v>1890</v>
      </c>
      <c r="Q11" s="165">
        <v>16</v>
      </c>
      <c r="R11" s="165">
        <v>895</v>
      </c>
      <c r="S11" s="165">
        <v>226</v>
      </c>
      <c r="T11" s="165">
        <v>1064</v>
      </c>
      <c r="U11" s="165">
        <v>4250</v>
      </c>
      <c r="V11" s="165">
        <v>1</v>
      </c>
      <c r="W11" s="165">
        <v>1</v>
      </c>
      <c r="X11" s="165">
        <v>86</v>
      </c>
    </row>
    <row r="12" spans="1:24" x14ac:dyDescent="0.25">
      <c r="A12" s="2" t="s">
        <v>13</v>
      </c>
      <c r="B12" s="165">
        <v>5772</v>
      </c>
      <c r="C12" s="165">
        <v>68</v>
      </c>
      <c r="D12" s="165">
        <v>0</v>
      </c>
      <c r="E12" s="165">
        <v>571</v>
      </c>
      <c r="F12" s="165">
        <v>9</v>
      </c>
      <c r="G12" s="165">
        <v>17</v>
      </c>
      <c r="H12" s="165">
        <v>308</v>
      </c>
      <c r="I12" s="165">
        <v>1619</v>
      </c>
      <c r="J12" s="165">
        <v>206</v>
      </c>
      <c r="K12" s="165">
        <v>1119</v>
      </c>
      <c r="L12" s="165">
        <v>136</v>
      </c>
      <c r="M12" s="165">
        <v>30</v>
      </c>
      <c r="N12" s="165">
        <v>140</v>
      </c>
      <c r="O12" s="165">
        <v>565</v>
      </c>
      <c r="P12" s="165">
        <v>363</v>
      </c>
      <c r="Q12" s="165">
        <v>1</v>
      </c>
      <c r="R12" s="165">
        <v>120</v>
      </c>
      <c r="S12" s="165">
        <v>82</v>
      </c>
      <c r="T12" s="165">
        <v>172</v>
      </c>
      <c r="U12" s="165">
        <v>240</v>
      </c>
      <c r="V12" s="165">
        <v>0</v>
      </c>
      <c r="W12" s="165">
        <v>0</v>
      </c>
      <c r="X12" s="165">
        <v>6</v>
      </c>
    </row>
    <row r="13" spans="1:24" x14ac:dyDescent="0.25">
      <c r="A13" s="2" t="s">
        <v>14</v>
      </c>
      <c r="B13" s="165">
        <v>17405</v>
      </c>
      <c r="C13" s="165">
        <v>235</v>
      </c>
      <c r="D13" s="165">
        <v>14</v>
      </c>
      <c r="E13" s="165">
        <v>1998</v>
      </c>
      <c r="F13" s="165">
        <v>3</v>
      </c>
      <c r="G13" s="165">
        <v>50</v>
      </c>
      <c r="H13" s="165">
        <v>1316</v>
      </c>
      <c r="I13" s="165">
        <v>4625</v>
      </c>
      <c r="J13" s="165">
        <v>778</v>
      </c>
      <c r="K13" s="165">
        <v>3363</v>
      </c>
      <c r="L13" s="165">
        <v>427</v>
      </c>
      <c r="M13" s="165">
        <v>72</v>
      </c>
      <c r="N13" s="165">
        <v>326</v>
      </c>
      <c r="O13" s="165">
        <v>1538</v>
      </c>
      <c r="P13" s="165">
        <v>987</v>
      </c>
      <c r="Q13" s="165">
        <v>8</v>
      </c>
      <c r="R13" s="165">
        <v>220</v>
      </c>
      <c r="S13" s="165">
        <v>379</v>
      </c>
      <c r="T13" s="165">
        <v>371</v>
      </c>
      <c r="U13" s="165">
        <v>689</v>
      </c>
      <c r="V13" s="165">
        <v>0</v>
      </c>
      <c r="W13" s="165">
        <v>1</v>
      </c>
      <c r="X13" s="165">
        <v>5</v>
      </c>
    </row>
    <row r="14" spans="1:24" x14ac:dyDescent="0.25">
      <c r="A14" s="2" t="s">
        <v>15</v>
      </c>
      <c r="B14" s="165">
        <v>9633</v>
      </c>
      <c r="C14" s="165">
        <v>197</v>
      </c>
      <c r="D14" s="165">
        <v>2</v>
      </c>
      <c r="E14" s="165">
        <v>882</v>
      </c>
      <c r="F14" s="165">
        <v>1</v>
      </c>
      <c r="G14" s="165">
        <v>4</v>
      </c>
      <c r="H14" s="165">
        <v>2475</v>
      </c>
      <c r="I14" s="165">
        <v>1214</v>
      </c>
      <c r="J14" s="165">
        <v>355</v>
      </c>
      <c r="K14" s="165">
        <v>328</v>
      </c>
      <c r="L14" s="165">
        <v>196</v>
      </c>
      <c r="M14" s="165">
        <v>97</v>
      </c>
      <c r="N14" s="165">
        <v>48</v>
      </c>
      <c r="O14" s="165">
        <v>768</v>
      </c>
      <c r="P14" s="165">
        <v>473</v>
      </c>
      <c r="Q14" s="165">
        <v>2</v>
      </c>
      <c r="R14" s="165">
        <v>231</v>
      </c>
      <c r="S14" s="165">
        <v>18</v>
      </c>
      <c r="T14" s="165">
        <v>483</v>
      </c>
      <c r="U14" s="165">
        <v>1825</v>
      </c>
      <c r="V14" s="165">
        <v>2</v>
      </c>
      <c r="W14" s="165">
        <v>0</v>
      </c>
      <c r="X14" s="165">
        <v>32</v>
      </c>
    </row>
    <row r="15" spans="1:24" x14ac:dyDescent="0.25">
      <c r="A15" s="2" t="s">
        <v>16</v>
      </c>
      <c r="B15" s="165">
        <v>1028</v>
      </c>
      <c r="C15" s="165">
        <v>5</v>
      </c>
      <c r="D15" s="165">
        <v>0</v>
      </c>
      <c r="E15" s="165">
        <v>33</v>
      </c>
      <c r="F15" s="165">
        <v>1</v>
      </c>
      <c r="G15" s="165">
        <v>0</v>
      </c>
      <c r="H15" s="165">
        <v>34</v>
      </c>
      <c r="I15" s="165">
        <v>92</v>
      </c>
      <c r="J15" s="165">
        <v>18</v>
      </c>
      <c r="K15" s="165">
        <v>42</v>
      </c>
      <c r="L15" s="165">
        <v>16</v>
      </c>
      <c r="M15" s="165">
        <v>3</v>
      </c>
      <c r="N15" s="165">
        <v>19</v>
      </c>
      <c r="O15" s="165">
        <v>53</v>
      </c>
      <c r="P15" s="165">
        <v>54</v>
      </c>
      <c r="Q15" s="165">
        <v>0</v>
      </c>
      <c r="R15" s="165">
        <v>11</v>
      </c>
      <c r="S15" s="165">
        <v>2</v>
      </c>
      <c r="T15" s="165">
        <v>18</v>
      </c>
      <c r="U15" s="165">
        <v>21</v>
      </c>
      <c r="V15" s="165">
        <v>0</v>
      </c>
      <c r="W15" s="165">
        <v>0</v>
      </c>
      <c r="X15" s="165">
        <v>606</v>
      </c>
    </row>
    <row r="16" spans="1:24" x14ac:dyDescent="0.25">
      <c r="A16" s="31" t="s">
        <v>195</v>
      </c>
      <c r="B16" s="167">
        <v>82037</v>
      </c>
      <c r="C16" s="167">
        <v>1525</v>
      </c>
      <c r="D16" s="167">
        <v>20</v>
      </c>
      <c r="E16" s="167">
        <v>9532</v>
      </c>
      <c r="F16" s="167">
        <v>20</v>
      </c>
      <c r="G16" s="167">
        <v>100</v>
      </c>
      <c r="H16" s="167">
        <v>13952</v>
      </c>
      <c r="I16" s="167">
        <v>17267</v>
      </c>
      <c r="J16" s="167">
        <v>3021</v>
      </c>
      <c r="K16" s="167">
        <v>9594</v>
      </c>
      <c r="L16" s="167">
        <v>1741</v>
      </c>
      <c r="M16" s="167">
        <v>926</v>
      </c>
      <c r="N16" s="167">
        <v>799</v>
      </c>
      <c r="O16" s="167">
        <v>7259</v>
      </c>
      <c r="P16" s="167">
        <v>3829</v>
      </c>
      <c r="Q16" s="167">
        <v>27</v>
      </c>
      <c r="R16" s="167">
        <v>1544</v>
      </c>
      <c r="S16" s="167">
        <v>718</v>
      </c>
      <c r="T16" s="167">
        <v>2221</v>
      </c>
      <c r="U16" s="167">
        <v>7202</v>
      </c>
      <c r="V16" s="167">
        <v>3</v>
      </c>
      <c r="W16" s="167">
        <v>2</v>
      </c>
      <c r="X16" s="167">
        <v>735</v>
      </c>
    </row>
    <row r="17" spans="1:24" x14ac:dyDescent="0.25">
      <c r="A17" s="209" t="s">
        <v>196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</row>
    <row r="18" spans="1:24" x14ac:dyDescent="0.25">
      <c r="A18" s="2" t="s">
        <v>11</v>
      </c>
      <c r="B18" s="165">
        <v>10531</v>
      </c>
      <c r="C18" s="165">
        <v>65</v>
      </c>
      <c r="D18" s="165">
        <v>44</v>
      </c>
      <c r="E18" s="165">
        <v>368</v>
      </c>
      <c r="F18" s="165">
        <v>5</v>
      </c>
      <c r="G18" s="165">
        <v>11</v>
      </c>
      <c r="H18" s="165">
        <v>203</v>
      </c>
      <c r="I18" s="165">
        <v>5300</v>
      </c>
      <c r="J18" s="165">
        <v>89</v>
      </c>
      <c r="K18" s="165">
        <v>1821</v>
      </c>
      <c r="L18" s="165">
        <v>68</v>
      </c>
      <c r="M18" s="165">
        <v>124</v>
      </c>
      <c r="N18" s="165">
        <v>175</v>
      </c>
      <c r="O18" s="165">
        <v>216</v>
      </c>
      <c r="P18" s="165">
        <v>301</v>
      </c>
      <c r="Q18" s="165">
        <v>0</v>
      </c>
      <c r="R18" s="165">
        <v>266</v>
      </c>
      <c r="S18" s="165">
        <v>25</v>
      </c>
      <c r="T18" s="165">
        <v>1058</v>
      </c>
      <c r="U18" s="165">
        <v>392</v>
      </c>
      <c r="V18" s="165">
        <v>0</v>
      </c>
      <c r="W18" s="165">
        <v>0</v>
      </c>
      <c r="X18" s="165">
        <v>0</v>
      </c>
    </row>
    <row r="19" spans="1:24" x14ac:dyDescent="0.25">
      <c r="A19" s="2" t="s">
        <v>12</v>
      </c>
      <c r="B19" s="165">
        <v>46162</v>
      </c>
      <c r="C19" s="165">
        <v>1000</v>
      </c>
      <c r="D19" s="165">
        <v>2</v>
      </c>
      <c r="E19" s="165">
        <v>5945</v>
      </c>
      <c r="F19" s="165">
        <v>4</v>
      </c>
      <c r="G19" s="165">
        <v>25</v>
      </c>
      <c r="H19" s="165">
        <v>9740</v>
      </c>
      <c r="I19" s="165">
        <v>8967</v>
      </c>
      <c r="J19" s="165">
        <v>1625</v>
      </c>
      <c r="K19" s="165">
        <v>4272</v>
      </c>
      <c r="L19" s="165">
        <v>948</v>
      </c>
      <c r="M19" s="165">
        <v>714</v>
      </c>
      <c r="N19" s="165">
        <v>227</v>
      </c>
      <c r="O19" s="165">
        <v>4278</v>
      </c>
      <c r="P19" s="165">
        <v>1887</v>
      </c>
      <c r="Q19" s="165">
        <v>16</v>
      </c>
      <c r="R19" s="165">
        <v>893</v>
      </c>
      <c r="S19" s="165">
        <v>226</v>
      </c>
      <c r="T19" s="165">
        <v>1063</v>
      </c>
      <c r="U19" s="165">
        <v>4242</v>
      </c>
      <c r="V19" s="165">
        <v>1</v>
      </c>
      <c r="W19" s="165">
        <v>1</v>
      </c>
      <c r="X19" s="165">
        <v>86</v>
      </c>
    </row>
    <row r="20" spans="1:24" x14ac:dyDescent="0.25">
      <c r="A20" s="2" t="s">
        <v>13</v>
      </c>
      <c r="B20" s="165">
        <v>71670</v>
      </c>
      <c r="C20" s="165">
        <v>404</v>
      </c>
      <c r="D20" s="165">
        <v>0</v>
      </c>
      <c r="E20" s="165">
        <v>34853</v>
      </c>
      <c r="F20" s="165">
        <v>166</v>
      </c>
      <c r="G20" s="165">
        <v>349</v>
      </c>
      <c r="H20" s="165">
        <v>1204</v>
      </c>
      <c r="I20" s="165">
        <v>11819</v>
      </c>
      <c r="J20" s="165">
        <v>6198</v>
      </c>
      <c r="K20" s="165">
        <v>5999</v>
      </c>
      <c r="L20" s="165">
        <v>974</v>
      </c>
      <c r="M20" s="165">
        <v>85</v>
      </c>
      <c r="N20" s="165">
        <v>961</v>
      </c>
      <c r="O20" s="165">
        <v>2324</v>
      </c>
      <c r="P20" s="165">
        <v>3106</v>
      </c>
      <c r="Q20" s="165">
        <v>2</v>
      </c>
      <c r="R20" s="165">
        <v>552</v>
      </c>
      <c r="S20" s="165">
        <v>777</v>
      </c>
      <c r="T20" s="165">
        <v>1064</v>
      </c>
      <c r="U20" s="165">
        <v>819</v>
      </c>
      <c r="V20" s="165">
        <v>0</v>
      </c>
      <c r="W20" s="165">
        <v>0</v>
      </c>
      <c r="X20" s="165">
        <v>14</v>
      </c>
    </row>
    <row r="21" spans="1:24" x14ac:dyDescent="0.25">
      <c r="A21" s="2" t="s">
        <v>14</v>
      </c>
      <c r="B21" s="165">
        <v>149239</v>
      </c>
      <c r="C21" s="165">
        <v>1772</v>
      </c>
      <c r="D21" s="165">
        <v>248</v>
      </c>
      <c r="E21" s="165">
        <v>55681</v>
      </c>
      <c r="F21" s="165">
        <v>9</v>
      </c>
      <c r="G21" s="165">
        <v>498</v>
      </c>
      <c r="H21" s="165">
        <v>8869</v>
      </c>
      <c r="I21" s="165">
        <v>28785</v>
      </c>
      <c r="J21" s="165">
        <v>9084</v>
      </c>
      <c r="K21" s="165">
        <v>17968</v>
      </c>
      <c r="L21" s="165">
        <v>2352</v>
      </c>
      <c r="M21" s="165">
        <v>287</v>
      </c>
      <c r="N21" s="165">
        <v>1970</v>
      </c>
      <c r="O21" s="165">
        <v>6452</v>
      </c>
      <c r="P21" s="165">
        <v>5247</v>
      </c>
      <c r="Q21" s="165">
        <v>31</v>
      </c>
      <c r="R21" s="165">
        <v>717</v>
      </c>
      <c r="S21" s="165">
        <v>4351</v>
      </c>
      <c r="T21" s="165">
        <v>2626</v>
      </c>
      <c r="U21" s="165">
        <v>2266</v>
      </c>
      <c r="V21" s="165">
        <v>0</v>
      </c>
      <c r="W21" s="165">
        <v>1</v>
      </c>
      <c r="X21" s="165">
        <v>25</v>
      </c>
    </row>
    <row r="22" spans="1:24" x14ac:dyDescent="0.25">
      <c r="A22" s="2" t="s">
        <v>15</v>
      </c>
      <c r="B22" s="165">
        <v>9625</v>
      </c>
      <c r="C22" s="165">
        <v>197</v>
      </c>
      <c r="D22" s="165">
        <v>2</v>
      </c>
      <c r="E22" s="165">
        <v>879</v>
      </c>
      <c r="F22" s="165">
        <v>1</v>
      </c>
      <c r="G22" s="165">
        <v>4</v>
      </c>
      <c r="H22" s="165">
        <v>2473</v>
      </c>
      <c r="I22" s="165">
        <v>1213</v>
      </c>
      <c r="J22" s="165">
        <v>355</v>
      </c>
      <c r="K22" s="165">
        <v>333</v>
      </c>
      <c r="L22" s="165">
        <v>196</v>
      </c>
      <c r="M22" s="165">
        <v>97</v>
      </c>
      <c r="N22" s="165">
        <v>48</v>
      </c>
      <c r="O22" s="165">
        <v>766</v>
      </c>
      <c r="P22" s="165">
        <v>473</v>
      </c>
      <c r="Q22" s="165">
        <v>2</v>
      </c>
      <c r="R22" s="165">
        <v>230</v>
      </c>
      <c r="S22" s="165">
        <v>18</v>
      </c>
      <c r="T22" s="165">
        <v>482</v>
      </c>
      <c r="U22" s="165">
        <v>1822</v>
      </c>
      <c r="V22" s="165">
        <v>2</v>
      </c>
      <c r="W22" s="165">
        <v>0</v>
      </c>
      <c r="X22" s="165">
        <v>32</v>
      </c>
    </row>
    <row r="23" spans="1:24" x14ac:dyDescent="0.25">
      <c r="A23" s="2" t="s">
        <v>16</v>
      </c>
      <c r="B23" s="165">
        <v>1028</v>
      </c>
      <c r="C23" s="165">
        <v>5</v>
      </c>
      <c r="D23" s="165">
        <v>0</v>
      </c>
      <c r="E23" s="165">
        <v>33</v>
      </c>
      <c r="F23" s="165">
        <v>1</v>
      </c>
      <c r="G23" s="165">
        <v>0</v>
      </c>
      <c r="H23" s="165">
        <v>34</v>
      </c>
      <c r="I23" s="165">
        <v>92</v>
      </c>
      <c r="J23" s="165">
        <v>18</v>
      </c>
      <c r="K23" s="165">
        <v>42</v>
      </c>
      <c r="L23" s="165">
        <v>16</v>
      </c>
      <c r="M23" s="165">
        <v>3</v>
      </c>
      <c r="N23" s="165">
        <v>19</v>
      </c>
      <c r="O23" s="165">
        <v>53</v>
      </c>
      <c r="P23" s="165">
        <v>54</v>
      </c>
      <c r="Q23" s="165">
        <v>0</v>
      </c>
      <c r="R23" s="165">
        <v>11</v>
      </c>
      <c r="S23" s="165">
        <v>2</v>
      </c>
      <c r="T23" s="165">
        <v>18</v>
      </c>
      <c r="U23" s="165">
        <v>21</v>
      </c>
      <c r="V23" s="165">
        <v>0</v>
      </c>
      <c r="W23" s="165">
        <v>0</v>
      </c>
      <c r="X23" s="165">
        <v>606</v>
      </c>
    </row>
    <row r="24" spans="1:24" x14ac:dyDescent="0.25">
      <c r="A24" s="31" t="s">
        <v>195</v>
      </c>
      <c r="B24" s="167">
        <v>288260</v>
      </c>
      <c r="C24" s="167">
        <v>3443</v>
      </c>
      <c r="D24" s="167">
        <v>296</v>
      </c>
      <c r="E24" s="167">
        <v>97759</v>
      </c>
      <c r="F24" s="167">
        <v>186</v>
      </c>
      <c r="G24" s="167">
        <v>887</v>
      </c>
      <c r="H24" s="167">
        <v>22523</v>
      </c>
      <c r="I24" s="167">
        <v>56176</v>
      </c>
      <c r="J24" s="167">
        <v>17369</v>
      </c>
      <c r="K24" s="167">
        <v>30437</v>
      </c>
      <c r="L24" s="167">
        <v>4554</v>
      </c>
      <c r="M24" s="167">
        <v>1310</v>
      </c>
      <c r="N24" s="167">
        <v>3400</v>
      </c>
      <c r="O24" s="167">
        <v>14089</v>
      </c>
      <c r="P24" s="167">
        <v>11071</v>
      </c>
      <c r="Q24" s="167">
        <v>51</v>
      </c>
      <c r="R24" s="167">
        <v>2669</v>
      </c>
      <c r="S24" s="167">
        <v>5399</v>
      </c>
      <c r="T24" s="167">
        <v>6311</v>
      </c>
      <c r="U24" s="167">
        <v>9562</v>
      </c>
      <c r="V24" s="167">
        <v>3</v>
      </c>
      <c r="W24" s="167">
        <v>2</v>
      </c>
      <c r="X24" s="167">
        <v>763</v>
      </c>
    </row>
    <row r="25" spans="1:24" x14ac:dyDescent="0.25">
      <c r="A25" s="209" t="s">
        <v>197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</row>
    <row r="26" spans="1:24" x14ac:dyDescent="0.25">
      <c r="A26" s="2" t="s">
        <v>11</v>
      </c>
      <c r="B26" s="166">
        <v>3436483.7</v>
      </c>
      <c r="C26" s="166">
        <v>38045.79</v>
      </c>
      <c r="D26" s="166">
        <v>36648.21</v>
      </c>
      <c r="E26" s="166">
        <v>103865.31</v>
      </c>
      <c r="F26" s="166">
        <v>412.66</v>
      </c>
      <c r="G26" s="166">
        <v>2623.67</v>
      </c>
      <c r="H26" s="166">
        <v>79852.08</v>
      </c>
      <c r="I26" s="166">
        <v>1268872.96</v>
      </c>
      <c r="J26" s="166">
        <v>27768.19</v>
      </c>
      <c r="K26" s="166">
        <v>963401.75</v>
      </c>
      <c r="L26" s="166">
        <v>31870.07</v>
      </c>
      <c r="M26" s="166">
        <v>42109.14</v>
      </c>
      <c r="N26" s="166">
        <v>98380.68</v>
      </c>
      <c r="O26" s="166">
        <v>77551.25</v>
      </c>
      <c r="P26" s="166">
        <v>104132.47</v>
      </c>
      <c r="Q26" s="166">
        <v>0</v>
      </c>
      <c r="R26" s="166">
        <v>89932.78</v>
      </c>
      <c r="S26" s="166">
        <v>13748.19</v>
      </c>
      <c r="T26" s="166">
        <v>348469.65</v>
      </c>
      <c r="U26" s="166">
        <v>108798.85</v>
      </c>
      <c r="V26" s="166">
        <v>0</v>
      </c>
      <c r="W26" s="166">
        <v>0</v>
      </c>
      <c r="X26" s="166">
        <v>0</v>
      </c>
    </row>
    <row r="27" spans="1:24" x14ac:dyDescent="0.25">
      <c r="A27" s="2" t="s">
        <v>12</v>
      </c>
      <c r="B27" s="166">
        <v>30777641.690000001</v>
      </c>
      <c r="C27" s="166">
        <v>686493.74</v>
      </c>
      <c r="D27" s="166">
        <v>1080</v>
      </c>
      <c r="E27" s="166">
        <v>3927435.01</v>
      </c>
      <c r="F27" s="166">
        <v>2880</v>
      </c>
      <c r="G27" s="166">
        <v>15852.84</v>
      </c>
      <c r="H27" s="166">
        <v>7062420.4900000002</v>
      </c>
      <c r="I27" s="166">
        <v>5455457.8799999999</v>
      </c>
      <c r="J27" s="166">
        <v>1092539.52</v>
      </c>
      <c r="K27" s="166">
        <v>3097921.68</v>
      </c>
      <c r="L27" s="166">
        <v>625965.6</v>
      </c>
      <c r="M27" s="166">
        <v>429947.85</v>
      </c>
      <c r="N27" s="166">
        <v>153480.89000000001</v>
      </c>
      <c r="O27" s="166">
        <v>2781326.47</v>
      </c>
      <c r="P27" s="166">
        <v>1318322.02</v>
      </c>
      <c r="Q27" s="166">
        <v>8002.64</v>
      </c>
      <c r="R27" s="166">
        <v>571280.51</v>
      </c>
      <c r="S27" s="166">
        <v>121710.28</v>
      </c>
      <c r="T27" s="166">
        <v>764864.36</v>
      </c>
      <c r="U27" s="166">
        <v>2598932.9500000002</v>
      </c>
      <c r="V27" s="166">
        <v>630</v>
      </c>
      <c r="W27" s="166">
        <v>630</v>
      </c>
      <c r="X27" s="166">
        <v>60466.96</v>
      </c>
    </row>
    <row r="28" spans="1:24" x14ac:dyDescent="0.25">
      <c r="A28" s="2" t="s">
        <v>13</v>
      </c>
      <c r="B28" s="166">
        <v>16084905.32</v>
      </c>
      <c r="C28" s="166">
        <v>203618.35</v>
      </c>
      <c r="D28" s="166">
        <v>0</v>
      </c>
      <c r="E28" s="166">
        <v>2945172.34</v>
      </c>
      <c r="F28" s="166">
        <v>85124.27</v>
      </c>
      <c r="G28" s="166">
        <v>38826.18</v>
      </c>
      <c r="H28" s="166">
        <v>470834.85</v>
      </c>
      <c r="I28" s="166">
        <v>4147820.4</v>
      </c>
      <c r="J28" s="166">
        <v>492892.53</v>
      </c>
      <c r="K28" s="166">
        <v>3728534.25</v>
      </c>
      <c r="L28" s="166">
        <v>289209.03999999998</v>
      </c>
      <c r="M28" s="166">
        <v>36388.26</v>
      </c>
      <c r="N28" s="166">
        <v>522288.18</v>
      </c>
      <c r="O28" s="166">
        <v>884169.04</v>
      </c>
      <c r="P28" s="166">
        <v>826438.71</v>
      </c>
      <c r="Q28" s="166">
        <v>1966.52</v>
      </c>
      <c r="R28" s="166">
        <v>210944.43</v>
      </c>
      <c r="S28" s="166">
        <v>216319.26</v>
      </c>
      <c r="T28" s="166">
        <v>701041.9</v>
      </c>
      <c r="U28" s="166">
        <v>278717.36</v>
      </c>
      <c r="V28" s="166">
        <v>0</v>
      </c>
      <c r="W28" s="166">
        <v>0</v>
      </c>
      <c r="X28" s="166">
        <v>4599.45</v>
      </c>
    </row>
    <row r="29" spans="1:24" x14ac:dyDescent="0.25">
      <c r="A29" s="2" t="s">
        <v>14</v>
      </c>
      <c r="B29" s="166">
        <v>64668028.479999997</v>
      </c>
      <c r="C29" s="166">
        <v>767623.24</v>
      </c>
      <c r="D29" s="166">
        <v>103842.76</v>
      </c>
      <c r="E29" s="166">
        <v>20859547.329999998</v>
      </c>
      <c r="F29" s="166">
        <v>5017.99</v>
      </c>
      <c r="G29" s="166">
        <v>201299.34</v>
      </c>
      <c r="H29" s="166">
        <v>4081076.58</v>
      </c>
      <c r="I29" s="166">
        <v>12118210.470000001</v>
      </c>
      <c r="J29" s="166">
        <v>3850449.27</v>
      </c>
      <c r="K29" s="166">
        <v>10256367.51</v>
      </c>
      <c r="L29" s="166">
        <v>966370.64</v>
      </c>
      <c r="M29" s="166">
        <v>138210.15</v>
      </c>
      <c r="N29" s="166">
        <v>773809.96</v>
      </c>
      <c r="O29" s="166">
        <v>2823042.67</v>
      </c>
      <c r="P29" s="166">
        <v>2444581.19</v>
      </c>
      <c r="Q29" s="166">
        <v>17483.84</v>
      </c>
      <c r="R29" s="166">
        <v>297439.11</v>
      </c>
      <c r="S29" s="166">
        <v>2295326.46</v>
      </c>
      <c r="T29" s="166">
        <v>1626222.62</v>
      </c>
      <c r="U29" s="166">
        <v>1035103.3</v>
      </c>
      <c r="V29" s="166">
        <v>0</v>
      </c>
      <c r="W29" s="166">
        <v>331.7</v>
      </c>
      <c r="X29" s="166">
        <v>6672.35</v>
      </c>
    </row>
    <row r="30" spans="1:24" x14ac:dyDescent="0.25">
      <c r="A30" s="2" t="s">
        <v>15</v>
      </c>
      <c r="B30" s="166">
        <v>2938889.11</v>
      </c>
      <c r="C30" s="166">
        <v>60914.68</v>
      </c>
      <c r="D30" s="166">
        <v>630</v>
      </c>
      <c r="E30" s="166">
        <v>270879.38</v>
      </c>
      <c r="F30" s="166">
        <v>315</v>
      </c>
      <c r="G30" s="166">
        <v>1260</v>
      </c>
      <c r="H30" s="166">
        <v>770775.76</v>
      </c>
      <c r="I30" s="166">
        <v>369314.52</v>
      </c>
      <c r="J30" s="166">
        <v>107631.1</v>
      </c>
      <c r="K30" s="166">
        <v>99338.21</v>
      </c>
      <c r="L30" s="166">
        <v>60325.16</v>
      </c>
      <c r="M30" s="166">
        <v>28788.61</v>
      </c>
      <c r="N30" s="166">
        <v>15120</v>
      </c>
      <c r="O30" s="166">
        <v>233713.12</v>
      </c>
      <c r="P30" s="166">
        <v>146077.74</v>
      </c>
      <c r="Q30" s="166">
        <v>630</v>
      </c>
      <c r="R30" s="166">
        <v>68687.62</v>
      </c>
      <c r="S30" s="166">
        <v>5107.3999999999996</v>
      </c>
      <c r="T30" s="166">
        <v>146147.39000000001</v>
      </c>
      <c r="U30" s="166">
        <v>542523.42000000004</v>
      </c>
      <c r="V30" s="166">
        <v>630</v>
      </c>
      <c r="W30" s="166">
        <v>0</v>
      </c>
      <c r="X30" s="166">
        <v>10080</v>
      </c>
    </row>
    <row r="31" spans="1:24" x14ac:dyDescent="0.25">
      <c r="A31" s="2" t="s">
        <v>16</v>
      </c>
      <c r="B31" s="166">
        <v>314648.24</v>
      </c>
      <c r="C31" s="166">
        <v>1575</v>
      </c>
      <c r="D31" s="166">
        <v>0</v>
      </c>
      <c r="E31" s="166">
        <v>10373.24</v>
      </c>
      <c r="F31" s="166">
        <v>315</v>
      </c>
      <c r="G31" s="166">
        <v>0</v>
      </c>
      <c r="H31" s="166">
        <v>10710</v>
      </c>
      <c r="I31" s="166">
        <v>28149.85</v>
      </c>
      <c r="J31" s="166">
        <v>5670</v>
      </c>
      <c r="K31" s="166">
        <v>12911.01</v>
      </c>
      <c r="L31" s="166">
        <v>4825.43</v>
      </c>
      <c r="M31" s="166">
        <v>843.25</v>
      </c>
      <c r="N31" s="166">
        <v>5884.07</v>
      </c>
      <c r="O31" s="166">
        <v>16172.79</v>
      </c>
      <c r="P31" s="166">
        <v>16491.810000000001</v>
      </c>
      <c r="Q31" s="166">
        <v>0</v>
      </c>
      <c r="R31" s="166">
        <v>3439.02</v>
      </c>
      <c r="S31" s="166">
        <v>630</v>
      </c>
      <c r="T31" s="166">
        <v>5423.38</v>
      </c>
      <c r="U31" s="166">
        <v>6345</v>
      </c>
      <c r="V31" s="166">
        <v>0</v>
      </c>
      <c r="W31" s="166">
        <v>0</v>
      </c>
      <c r="X31" s="166">
        <v>184889.39</v>
      </c>
    </row>
    <row r="32" spans="1:24" x14ac:dyDescent="0.25">
      <c r="A32" s="31" t="s">
        <v>195</v>
      </c>
      <c r="B32" s="168">
        <v>118221353.65000001</v>
      </c>
      <c r="C32" s="168">
        <v>1758270.8</v>
      </c>
      <c r="D32" s="168">
        <v>142200.97</v>
      </c>
      <c r="E32" s="168">
        <v>28117272.609999999</v>
      </c>
      <c r="F32" s="168">
        <v>94064.92</v>
      </c>
      <c r="G32" s="168">
        <v>259862.03</v>
      </c>
      <c r="H32" s="168">
        <v>12475669.76</v>
      </c>
      <c r="I32" s="168">
        <v>23387826.079999998</v>
      </c>
      <c r="J32" s="168">
        <v>5576950.6100000003</v>
      </c>
      <c r="K32" s="168">
        <v>18158625.829999998</v>
      </c>
      <c r="L32" s="168">
        <v>1978565.94</v>
      </c>
      <c r="M32" s="168">
        <v>676287.26</v>
      </c>
      <c r="N32" s="168">
        <v>1568963.78</v>
      </c>
      <c r="O32" s="168">
        <v>6815975.3399999999</v>
      </c>
      <c r="P32" s="168">
        <v>4856649.63</v>
      </c>
      <c r="Q32" s="168">
        <v>28083</v>
      </c>
      <c r="R32" s="168">
        <v>1241723.47</v>
      </c>
      <c r="S32" s="168">
        <v>2652841.59</v>
      </c>
      <c r="T32" s="168">
        <v>3592169.3</v>
      </c>
      <c r="U32" s="168">
        <v>4570420.88</v>
      </c>
      <c r="V32" s="168">
        <v>1260</v>
      </c>
      <c r="W32" s="168">
        <v>961.7</v>
      </c>
      <c r="X32" s="168">
        <v>266708.15000000002</v>
      </c>
    </row>
    <row r="34" spans="1:3" x14ac:dyDescent="0.25">
      <c r="A34" s="192" t="str">
        <f>HYPERLINK("#'Vysvetlivky'!A15", "Vysvetlivky k sekciám SK-NACE")</f>
        <v>Vysvetlivky k sekciám SK-NACE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  <c r="C35" s="193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187" t="s">
        <v>207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</row>
    <row r="3" spans="1:24" x14ac:dyDescent="0.25">
      <c r="A3" s="208" t="s">
        <v>210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</row>
    <row r="5" spans="1:24" x14ac:dyDescent="0.25">
      <c r="A5" s="191" t="s">
        <v>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7" spans="1:24" x14ac:dyDescent="0.25">
      <c r="A7" s="199" t="s">
        <v>4</v>
      </c>
      <c r="B7" s="199" t="s">
        <v>187</v>
      </c>
      <c r="C7" s="201" t="s">
        <v>211</v>
      </c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</row>
    <row r="8" spans="1:24" x14ac:dyDescent="0.25">
      <c r="A8" s="199"/>
      <c r="B8" s="199"/>
      <c r="C8" s="1" t="s">
        <v>212</v>
      </c>
      <c r="D8" s="1" t="s">
        <v>213</v>
      </c>
      <c r="E8" s="1" t="s">
        <v>214</v>
      </c>
      <c r="F8" s="1" t="s">
        <v>215</v>
      </c>
      <c r="G8" s="1" t="s">
        <v>216</v>
      </c>
      <c r="H8" s="1" t="s">
        <v>217</v>
      </c>
      <c r="I8" s="1" t="s">
        <v>218</v>
      </c>
      <c r="J8" s="1" t="s">
        <v>219</v>
      </c>
      <c r="K8" s="1" t="s">
        <v>220</v>
      </c>
      <c r="L8" s="1" t="s">
        <v>221</v>
      </c>
      <c r="M8" s="1" t="s">
        <v>222</v>
      </c>
      <c r="N8" s="1" t="s">
        <v>223</v>
      </c>
      <c r="O8" s="1" t="s">
        <v>224</v>
      </c>
      <c r="P8" s="1" t="s">
        <v>225</v>
      </c>
      <c r="Q8" s="1" t="s">
        <v>226</v>
      </c>
      <c r="R8" s="1" t="s">
        <v>227</v>
      </c>
      <c r="S8" s="1" t="s">
        <v>228</v>
      </c>
      <c r="T8" s="1" t="s">
        <v>229</v>
      </c>
      <c r="U8" s="1" t="s">
        <v>230</v>
      </c>
      <c r="V8" s="1" t="s">
        <v>231</v>
      </c>
      <c r="W8" s="1" t="s">
        <v>232</v>
      </c>
      <c r="X8" s="1" t="s">
        <v>233</v>
      </c>
    </row>
    <row r="9" spans="1:24" x14ac:dyDescent="0.25">
      <c r="A9" s="209" t="s">
        <v>194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</row>
    <row r="10" spans="1:24" x14ac:dyDescent="0.25">
      <c r="A10" s="2" t="s">
        <v>11</v>
      </c>
      <c r="B10" s="169">
        <v>2943</v>
      </c>
      <c r="C10" s="169">
        <v>17</v>
      </c>
      <c r="D10" s="169">
        <v>1</v>
      </c>
      <c r="E10" s="169">
        <v>149</v>
      </c>
      <c r="F10" s="169">
        <v>4</v>
      </c>
      <c r="G10" s="169">
        <v>7</v>
      </c>
      <c r="H10" s="169">
        <v>103</v>
      </c>
      <c r="I10" s="169">
        <v>1228</v>
      </c>
      <c r="J10" s="169">
        <v>32</v>
      </c>
      <c r="K10" s="169">
        <v>558</v>
      </c>
      <c r="L10" s="169">
        <v>26</v>
      </c>
      <c r="M10" s="169">
        <v>7</v>
      </c>
      <c r="N10" s="169">
        <v>55</v>
      </c>
      <c r="O10" s="169">
        <v>93</v>
      </c>
      <c r="P10" s="169">
        <v>82</v>
      </c>
      <c r="Q10" s="169">
        <v>1</v>
      </c>
      <c r="R10" s="169">
        <v>122</v>
      </c>
      <c r="S10" s="169">
        <v>17</v>
      </c>
      <c r="T10" s="169">
        <v>157</v>
      </c>
      <c r="U10" s="169">
        <v>283</v>
      </c>
      <c r="V10" s="169">
        <v>0</v>
      </c>
      <c r="W10" s="169">
        <v>0</v>
      </c>
      <c r="X10" s="169">
        <v>1</v>
      </c>
    </row>
    <row r="11" spans="1:24" x14ac:dyDescent="0.25">
      <c r="A11" s="2" t="s">
        <v>12</v>
      </c>
      <c r="B11" s="169">
        <v>59714</v>
      </c>
      <c r="C11" s="169">
        <v>1543</v>
      </c>
      <c r="D11" s="169">
        <v>3</v>
      </c>
      <c r="E11" s="169">
        <v>7767</v>
      </c>
      <c r="F11" s="169">
        <v>8</v>
      </c>
      <c r="G11" s="169">
        <v>39</v>
      </c>
      <c r="H11" s="169">
        <v>13345</v>
      </c>
      <c r="I11" s="169">
        <v>11974</v>
      </c>
      <c r="J11" s="169">
        <v>1878</v>
      </c>
      <c r="K11" s="169">
        <v>4462</v>
      </c>
      <c r="L11" s="169">
        <v>1226</v>
      </c>
      <c r="M11" s="169">
        <v>758</v>
      </c>
      <c r="N11" s="169">
        <v>275</v>
      </c>
      <c r="O11" s="169">
        <v>5457</v>
      </c>
      <c r="P11" s="169">
        <v>2278</v>
      </c>
      <c r="Q11" s="169">
        <v>26</v>
      </c>
      <c r="R11" s="169">
        <v>1138</v>
      </c>
      <c r="S11" s="169">
        <v>368</v>
      </c>
      <c r="T11" s="169">
        <v>1282</v>
      </c>
      <c r="U11" s="169">
        <v>5773</v>
      </c>
      <c r="V11" s="169">
        <v>2</v>
      </c>
      <c r="W11" s="169">
        <v>1</v>
      </c>
      <c r="X11" s="169">
        <v>111</v>
      </c>
    </row>
    <row r="12" spans="1:24" x14ac:dyDescent="0.25">
      <c r="A12" s="2" t="s">
        <v>13</v>
      </c>
      <c r="B12" s="169">
        <v>6701</v>
      </c>
      <c r="C12" s="169">
        <v>83</v>
      </c>
      <c r="D12" s="169">
        <v>3</v>
      </c>
      <c r="E12" s="169">
        <v>673</v>
      </c>
      <c r="F12" s="169">
        <v>12</v>
      </c>
      <c r="G12" s="169">
        <v>15</v>
      </c>
      <c r="H12" s="169">
        <v>417</v>
      </c>
      <c r="I12" s="169">
        <v>1877</v>
      </c>
      <c r="J12" s="169">
        <v>221</v>
      </c>
      <c r="K12" s="169">
        <v>1225</v>
      </c>
      <c r="L12" s="169">
        <v>149</v>
      </c>
      <c r="M12" s="169">
        <v>34</v>
      </c>
      <c r="N12" s="169">
        <v>164</v>
      </c>
      <c r="O12" s="169">
        <v>663</v>
      </c>
      <c r="P12" s="169">
        <v>406</v>
      </c>
      <c r="Q12" s="169">
        <v>1</v>
      </c>
      <c r="R12" s="169">
        <v>156</v>
      </c>
      <c r="S12" s="169">
        <v>104</v>
      </c>
      <c r="T12" s="169">
        <v>185</v>
      </c>
      <c r="U12" s="169">
        <v>304</v>
      </c>
      <c r="V12" s="169">
        <v>0</v>
      </c>
      <c r="W12" s="169">
        <v>0</v>
      </c>
      <c r="X12" s="169">
        <v>9</v>
      </c>
    </row>
    <row r="13" spans="1:24" x14ac:dyDescent="0.25">
      <c r="A13" s="2" t="s">
        <v>14</v>
      </c>
      <c r="B13" s="169">
        <v>20976</v>
      </c>
      <c r="C13" s="169">
        <v>308</v>
      </c>
      <c r="D13" s="169">
        <v>18</v>
      </c>
      <c r="E13" s="169">
        <v>2540</v>
      </c>
      <c r="F13" s="169">
        <v>9</v>
      </c>
      <c r="G13" s="169">
        <v>73</v>
      </c>
      <c r="H13" s="169">
        <v>1811</v>
      </c>
      <c r="I13" s="169">
        <v>6186</v>
      </c>
      <c r="J13" s="169">
        <v>954</v>
      </c>
      <c r="K13" s="169">
        <v>3311</v>
      </c>
      <c r="L13" s="169">
        <v>485</v>
      </c>
      <c r="M13" s="169">
        <v>82</v>
      </c>
      <c r="N13" s="169">
        <v>360</v>
      </c>
      <c r="O13" s="169">
        <v>1983</v>
      </c>
      <c r="P13" s="169">
        <v>1037</v>
      </c>
      <c r="Q13" s="169">
        <v>11</v>
      </c>
      <c r="R13" s="169">
        <v>230</v>
      </c>
      <c r="S13" s="169">
        <v>482</v>
      </c>
      <c r="T13" s="169">
        <v>363</v>
      </c>
      <c r="U13" s="169">
        <v>723</v>
      </c>
      <c r="V13" s="169">
        <v>0</v>
      </c>
      <c r="W13" s="169">
        <v>1</v>
      </c>
      <c r="X13" s="169">
        <v>9</v>
      </c>
    </row>
    <row r="14" spans="1:24" x14ac:dyDescent="0.25">
      <c r="A14" s="2" t="s">
        <v>15</v>
      </c>
      <c r="B14" s="169">
        <v>13751</v>
      </c>
      <c r="C14" s="169">
        <v>277</v>
      </c>
      <c r="D14" s="169">
        <v>2</v>
      </c>
      <c r="E14" s="169">
        <v>1160</v>
      </c>
      <c r="F14" s="169">
        <v>1</v>
      </c>
      <c r="G14" s="169">
        <v>5</v>
      </c>
      <c r="H14" s="169">
        <v>2976</v>
      </c>
      <c r="I14" s="169">
        <v>1727</v>
      </c>
      <c r="J14" s="169">
        <v>417</v>
      </c>
      <c r="K14" s="169">
        <v>367</v>
      </c>
      <c r="L14" s="169">
        <v>234</v>
      </c>
      <c r="M14" s="169">
        <v>105</v>
      </c>
      <c r="N14" s="169">
        <v>52</v>
      </c>
      <c r="O14" s="169">
        <v>929</v>
      </c>
      <c r="P14" s="169">
        <v>533</v>
      </c>
      <c r="Q14" s="169">
        <v>2</v>
      </c>
      <c r="R14" s="169">
        <v>278</v>
      </c>
      <c r="S14" s="169">
        <v>29</v>
      </c>
      <c r="T14" s="169">
        <v>619</v>
      </c>
      <c r="U14" s="169">
        <v>3980</v>
      </c>
      <c r="V14" s="169">
        <v>2</v>
      </c>
      <c r="W14" s="169">
        <v>0</v>
      </c>
      <c r="X14" s="169">
        <v>56</v>
      </c>
    </row>
    <row r="15" spans="1:24" x14ac:dyDescent="0.25">
      <c r="A15" s="2" t="s">
        <v>16</v>
      </c>
      <c r="B15" s="169">
        <v>1167</v>
      </c>
      <c r="C15" s="169">
        <v>7</v>
      </c>
      <c r="D15" s="169">
        <v>0</v>
      </c>
      <c r="E15" s="169">
        <v>39</v>
      </c>
      <c r="F15" s="169">
        <v>1</v>
      </c>
      <c r="G15" s="169">
        <v>0</v>
      </c>
      <c r="H15" s="169">
        <v>38</v>
      </c>
      <c r="I15" s="169">
        <v>92</v>
      </c>
      <c r="J15" s="169">
        <v>17</v>
      </c>
      <c r="K15" s="169">
        <v>41</v>
      </c>
      <c r="L15" s="169">
        <v>19</v>
      </c>
      <c r="M15" s="169">
        <v>1</v>
      </c>
      <c r="N15" s="169">
        <v>19</v>
      </c>
      <c r="O15" s="169">
        <v>62</v>
      </c>
      <c r="P15" s="169">
        <v>51</v>
      </c>
      <c r="Q15" s="169">
        <v>0</v>
      </c>
      <c r="R15" s="169">
        <v>13</v>
      </c>
      <c r="S15" s="169">
        <v>1</v>
      </c>
      <c r="T15" s="169">
        <v>20</v>
      </c>
      <c r="U15" s="169">
        <v>28</v>
      </c>
      <c r="V15" s="169">
        <v>0</v>
      </c>
      <c r="W15" s="169">
        <v>0</v>
      </c>
      <c r="X15" s="169">
        <v>718</v>
      </c>
    </row>
    <row r="16" spans="1:24" x14ac:dyDescent="0.25">
      <c r="A16" s="31" t="s">
        <v>195</v>
      </c>
      <c r="B16" s="171">
        <v>105253</v>
      </c>
      <c r="C16" s="171">
        <v>2235</v>
      </c>
      <c r="D16" s="171">
        <v>27</v>
      </c>
      <c r="E16" s="171">
        <v>12328</v>
      </c>
      <c r="F16" s="171">
        <v>35</v>
      </c>
      <c r="G16" s="171">
        <v>139</v>
      </c>
      <c r="H16" s="171">
        <v>18690</v>
      </c>
      <c r="I16" s="171">
        <v>23084</v>
      </c>
      <c r="J16" s="171">
        <v>3519</v>
      </c>
      <c r="K16" s="171">
        <v>9964</v>
      </c>
      <c r="L16" s="171">
        <v>2139</v>
      </c>
      <c r="M16" s="171">
        <v>987</v>
      </c>
      <c r="N16" s="171">
        <v>926</v>
      </c>
      <c r="O16" s="171">
        <v>9187</v>
      </c>
      <c r="P16" s="171">
        <v>4387</v>
      </c>
      <c r="Q16" s="171">
        <v>41</v>
      </c>
      <c r="R16" s="171">
        <v>1937</v>
      </c>
      <c r="S16" s="171">
        <v>1001</v>
      </c>
      <c r="T16" s="171">
        <v>2626</v>
      </c>
      <c r="U16" s="171">
        <v>11091</v>
      </c>
      <c r="V16" s="171">
        <v>4</v>
      </c>
      <c r="W16" s="171">
        <v>2</v>
      </c>
      <c r="X16" s="171">
        <v>904</v>
      </c>
    </row>
    <row r="17" spans="1:24" x14ac:dyDescent="0.25">
      <c r="A17" s="209" t="s">
        <v>196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</row>
    <row r="18" spans="1:24" x14ac:dyDescent="0.25">
      <c r="A18" s="2" t="s">
        <v>11</v>
      </c>
      <c r="B18" s="169">
        <v>14838</v>
      </c>
      <c r="C18" s="169">
        <v>44</v>
      </c>
      <c r="D18" s="169">
        <v>0</v>
      </c>
      <c r="E18" s="169">
        <v>1241</v>
      </c>
      <c r="F18" s="169">
        <v>10</v>
      </c>
      <c r="G18" s="169">
        <v>12</v>
      </c>
      <c r="H18" s="169">
        <v>276</v>
      </c>
      <c r="I18" s="169">
        <v>6465</v>
      </c>
      <c r="J18" s="169">
        <v>1035</v>
      </c>
      <c r="K18" s="169">
        <v>1885</v>
      </c>
      <c r="L18" s="169">
        <v>169</v>
      </c>
      <c r="M18" s="169">
        <v>122</v>
      </c>
      <c r="N18" s="169">
        <v>198</v>
      </c>
      <c r="O18" s="169">
        <v>293</v>
      </c>
      <c r="P18" s="169">
        <v>324</v>
      </c>
      <c r="Q18" s="169">
        <v>9</v>
      </c>
      <c r="R18" s="169">
        <v>538</v>
      </c>
      <c r="S18" s="169">
        <v>44</v>
      </c>
      <c r="T18" s="169">
        <v>1429</v>
      </c>
      <c r="U18" s="169">
        <v>740</v>
      </c>
      <c r="V18" s="169">
        <v>0</v>
      </c>
      <c r="W18" s="169">
        <v>0</v>
      </c>
      <c r="X18" s="169">
        <v>4</v>
      </c>
    </row>
    <row r="19" spans="1:24" x14ac:dyDescent="0.25">
      <c r="A19" s="2" t="s">
        <v>12</v>
      </c>
      <c r="B19" s="169">
        <v>59613</v>
      </c>
      <c r="C19" s="169">
        <v>1541</v>
      </c>
      <c r="D19" s="169">
        <v>3</v>
      </c>
      <c r="E19" s="169">
        <v>7751</v>
      </c>
      <c r="F19" s="169">
        <v>8</v>
      </c>
      <c r="G19" s="169">
        <v>39</v>
      </c>
      <c r="H19" s="169">
        <v>13330</v>
      </c>
      <c r="I19" s="169">
        <v>11954</v>
      </c>
      <c r="J19" s="169">
        <v>1872</v>
      </c>
      <c r="K19" s="169">
        <v>4457</v>
      </c>
      <c r="L19" s="169">
        <v>1222</v>
      </c>
      <c r="M19" s="169">
        <v>757</v>
      </c>
      <c r="N19" s="169">
        <v>275</v>
      </c>
      <c r="O19" s="169">
        <v>5445</v>
      </c>
      <c r="P19" s="169">
        <v>2274</v>
      </c>
      <c r="Q19" s="169">
        <v>26</v>
      </c>
      <c r="R19" s="169">
        <v>1135</v>
      </c>
      <c r="S19" s="169">
        <v>365</v>
      </c>
      <c r="T19" s="169">
        <v>1281</v>
      </c>
      <c r="U19" s="169">
        <v>5764</v>
      </c>
      <c r="V19" s="169">
        <v>2</v>
      </c>
      <c r="W19" s="169">
        <v>1</v>
      </c>
      <c r="X19" s="169">
        <v>111</v>
      </c>
    </row>
    <row r="20" spans="1:24" x14ac:dyDescent="0.25">
      <c r="A20" s="2" t="s">
        <v>13</v>
      </c>
      <c r="B20" s="169">
        <v>88522</v>
      </c>
      <c r="C20" s="169">
        <v>456</v>
      </c>
      <c r="D20" s="169">
        <v>24</v>
      </c>
      <c r="E20" s="169">
        <v>30866</v>
      </c>
      <c r="F20" s="169">
        <v>343</v>
      </c>
      <c r="G20" s="169">
        <v>203</v>
      </c>
      <c r="H20" s="169">
        <v>1619</v>
      </c>
      <c r="I20" s="169">
        <v>9839</v>
      </c>
      <c r="J20" s="169">
        <v>5928</v>
      </c>
      <c r="K20" s="169">
        <v>5551</v>
      </c>
      <c r="L20" s="169">
        <v>966</v>
      </c>
      <c r="M20" s="169">
        <v>93</v>
      </c>
      <c r="N20" s="169">
        <v>1073</v>
      </c>
      <c r="O20" s="169">
        <v>25887</v>
      </c>
      <c r="P20" s="169">
        <v>2117</v>
      </c>
      <c r="Q20" s="169">
        <v>2</v>
      </c>
      <c r="R20" s="169">
        <v>794</v>
      </c>
      <c r="S20" s="169">
        <v>863</v>
      </c>
      <c r="T20" s="169">
        <v>1044</v>
      </c>
      <c r="U20" s="169">
        <v>833</v>
      </c>
      <c r="V20" s="169">
        <v>0</v>
      </c>
      <c r="W20" s="169">
        <v>0</v>
      </c>
      <c r="X20" s="169">
        <v>21</v>
      </c>
    </row>
    <row r="21" spans="1:24" x14ac:dyDescent="0.25">
      <c r="A21" s="2" t="s">
        <v>14</v>
      </c>
      <c r="B21" s="169">
        <v>174252</v>
      </c>
      <c r="C21" s="169">
        <v>2873</v>
      </c>
      <c r="D21" s="169">
        <v>318</v>
      </c>
      <c r="E21" s="169">
        <v>56990</v>
      </c>
      <c r="F21" s="169">
        <v>157</v>
      </c>
      <c r="G21" s="169">
        <v>714</v>
      </c>
      <c r="H21" s="169">
        <v>13717</v>
      </c>
      <c r="I21" s="169">
        <v>40366</v>
      </c>
      <c r="J21" s="169">
        <v>10653</v>
      </c>
      <c r="K21" s="169">
        <v>17928</v>
      </c>
      <c r="L21" s="169">
        <v>2938</v>
      </c>
      <c r="M21" s="169">
        <v>318</v>
      </c>
      <c r="N21" s="169">
        <v>1960</v>
      </c>
      <c r="O21" s="169">
        <v>9116</v>
      </c>
      <c r="P21" s="169">
        <v>6510</v>
      </c>
      <c r="Q21" s="169">
        <v>36</v>
      </c>
      <c r="R21" s="169">
        <v>801</v>
      </c>
      <c r="S21" s="169">
        <v>4363</v>
      </c>
      <c r="T21" s="169">
        <v>2116</v>
      </c>
      <c r="U21" s="169">
        <v>2347</v>
      </c>
      <c r="V21" s="169">
        <v>0</v>
      </c>
      <c r="W21" s="169">
        <v>1</v>
      </c>
      <c r="X21" s="169">
        <v>30</v>
      </c>
    </row>
    <row r="22" spans="1:24" x14ac:dyDescent="0.25">
      <c r="A22" s="2" t="s">
        <v>15</v>
      </c>
      <c r="B22" s="169">
        <v>13744</v>
      </c>
      <c r="C22" s="169">
        <v>276</v>
      </c>
      <c r="D22" s="169">
        <v>2</v>
      </c>
      <c r="E22" s="169">
        <v>1160</v>
      </c>
      <c r="F22" s="169">
        <v>1</v>
      </c>
      <c r="G22" s="169">
        <v>5</v>
      </c>
      <c r="H22" s="169">
        <v>2974</v>
      </c>
      <c r="I22" s="169">
        <v>1726</v>
      </c>
      <c r="J22" s="169">
        <v>417</v>
      </c>
      <c r="K22" s="169">
        <v>367</v>
      </c>
      <c r="L22" s="169">
        <v>234</v>
      </c>
      <c r="M22" s="169">
        <v>104</v>
      </c>
      <c r="N22" s="169">
        <v>52</v>
      </c>
      <c r="O22" s="169">
        <v>929</v>
      </c>
      <c r="P22" s="169">
        <v>533</v>
      </c>
      <c r="Q22" s="169">
        <v>2</v>
      </c>
      <c r="R22" s="169">
        <v>278</v>
      </c>
      <c r="S22" s="169">
        <v>29</v>
      </c>
      <c r="T22" s="169">
        <v>619</v>
      </c>
      <c r="U22" s="169">
        <v>3978</v>
      </c>
      <c r="V22" s="169">
        <v>2</v>
      </c>
      <c r="W22" s="169">
        <v>0</v>
      </c>
      <c r="X22" s="169">
        <v>56</v>
      </c>
    </row>
    <row r="23" spans="1:24" x14ac:dyDescent="0.25">
      <c r="A23" s="2" t="s">
        <v>16</v>
      </c>
      <c r="B23" s="169">
        <v>1167</v>
      </c>
      <c r="C23" s="169">
        <v>7</v>
      </c>
      <c r="D23" s="169">
        <v>0</v>
      </c>
      <c r="E23" s="169">
        <v>39</v>
      </c>
      <c r="F23" s="169">
        <v>1</v>
      </c>
      <c r="G23" s="169">
        <v>0</v>
      </c>
      <c r="H23" s="169">
        <v>38</v>
      </c>
      <c r="I23" s="169">
        <v>92</v>
      </c>
      <c r="J23" s="169">
        <v>17</v>
      </c>
      <c r="K23" s="169">
        <v>41</v>
      </c>
      <c r="L23" s="169">
        <v>19</v>
      </c>
      <c r="M23" s="169">
        <v>1</v>
      </c>
      <c r="N23" s="169">
        <v>19</v>
      </c>
      <c r="O23" s="169">
        <v>62</v>
      </c>
      <c r="P23" s="169">
        <v>51</v>
      </c>
      <c r="Q23" s="169">
        <v>0</v>
      </c>
      <c r="R23" s="169">
        <v>13</v>
      </c>
      <c r="S23" s="169">
        <v>1</v>
      </c>
      <c r="T23" s="169">
        <v>20</v>
      </c>
      <c r="U23" s="169">
        <v>28</v>
      </c>
      <c r="V23" s="169">
        <v>0</v>
      </c>
      <c r="W23" s="169">
        <v>0</v>
      </c>
      <c r="X23" s="169">
        <v>718</v>
      </c>
    </row>
    <row r="24" spans="1:24" x14ac:dyDescent="0.25">
      <c r="A24" s="31" t="s">
        <v>195</v>
      </c>
      <c r="B24" s="171">
        <v>352136</v>
      </c>
      <c r="C24" s="171">
        <v>5197</v>
      </c>
      <c r="D24" s="171">
        <v>347</v>
      </c>
      <c r="E24" s="171">
        <v>98047</v>
      </c>
      <c r="F24" s="171">
        <v>520</v>
      </c>
      <c r="G24" s="171">
        <v>973</v>
      </c>
      <c r="H24" s="171">
        <v>31954</v>
      </c>
      <c r="I24" s="171">
        <v>70442</v>
      </c>
      <c r="J24" s="171">
        <v>19922</v>
      </c>
      <c r="K24" s="171">
        <v>30229</v>
      </c>
      <c r="L24" s="171">
        <v>5548</v>
      </c>
      <c r="M24" s="171">
        <v>1395</v>
      </c>
      <c r="N24" s="171">
        <v>3577</v>
      </c>
      <c r="O24" s="171">
        <v>41732</v>
      </c>
      <c r="P24" s="171">
        <v>11809</v>
      </c>
      <c r="Q24" s="171">
        <v>75</v>
      </c>
      <c r="R24" s="171">
        <v>3559</v>
      </c>
      <c r="S24" s="171">
        <v>5665</v>
      </c>
      <c r="T24" s="171">
        <v>6509</v>
      </c>
      <c r="U24" s="171">
        <v>13690</v>
      </c>
      <c r="V24" s="171">
        <v>4</v>
      </c>
      <c r="W24" s="171">
        <v>2</v>
      </c>
      <c r="X24" s="171">
        <v>940</v>
      </c>
    </row>
    <row r="25" spans="1:24" x14ac:dyDescent="0.25">
      <c r="A25" s="209" t="s">
        <v>197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</row>
    <row r="26" spans="1:24" x14ac:dyDescent="0.25">
      <c r="A26" s="2" t="s">
        <v>11</v>
      </c>
      <c r="B26" s="170">
        <v>10469328.689999999</v>
      </c>
      <c r="C26" s="170">
        <v>36093.24</v>
      </c>
      <c r="D26" s="170">
        <v>27957.62</v>
      </c>
      <c r="E26" s="170">
        <v>295165.57</v>
      </c>
      <c r="F26" s="170">
        <v>5484.08</v>
      </c>
      <c r="G26" s="170">
        <v>9835.74</v>
      </c>
      <c r="H26" s="170">
        <v>172186.26</v>
      </c>
      <c r="I26" s="170">
        <v>5016902.72</v>
      </c>
      <c r="J26" s="170">
        <v>441903.66</v>
      </c>
      <c r="K26" s="170">
        <v>1093717.48</v>
      </c>
      <c r="L26" s="170">
        <v>122272.42</v>
      </c>
      <c r="M26" s="170">
        <v>105204.5</v>
      </c>
      <c r="N26" s="170">
        <v>128801.36</v>
      </c>
      <c r="O26" s="170">
        <v>226702.01</v>
      </c>
      <c r="P26" s="170">
        <v>200779.96</v>
      </c>
      <c r="Q26" s="170">
        <v>2418.8000000000002</v>
      </c>
      <c r="R26" s="170">
        <v>241909.18</v>
      </c>
      <c r="S26" s="170">
        <v>22352.02</v>
      </c>
      <c r="T26" s="170">
        <v>1909339.98</v>
      </c>
      <c r="U26" s="170">
        <v>409363.16</v>
      </c>
      <c r="V26" s="170">
        <v>0</v>
      </c>
      <c r="W26" s="170">
        <v>0</v>
      </c>
      <c r="X26" s="170">
        <v>938.93</v>
      </c>
    </row>
    <row r="27" spans="1:24" x14ac:dyDescent="0.25">
      <c r="A27" s="2" t="s">
        <v>12</v>
      </c>
      <c r="B27" s="170">
        <v>43857280.289999999</v>
      </c>
      <c r="C27" s="170">
        <v>1148596.3</v>
      </c>
      <c r="D27" s="170">
        <v>2070</v>
      </c>
      <c r="E27" s="170">
        <v>5577530.6900000004</v>
      </c>
      <c r="F27" s="170">
        <v>5040</v>
      </c>
      <c r="G27" s="170">
        <v>27601.8</v>
      </c>
      <c r="H27" s="170">
        <v>10102579.01</v>
      </c>
      <c r="I27" s="170">
        <v>8701408.5299999993</v>
      </c>
      <c r="J27" s="170">
        <v>1316715.67</v>
      </c>
      <c r="K27" s="170">
        <v>3374464.85</v>
      </c>
      <c r="L27" s="170">
        <v>852319.06</v>
      </c>
      <c r="M27" s="170">
        <v>488821.12</v>
      </c>
      <c r="N27" s="170">
        <v>191675.33</v>
      </c>
      <c r="O27" s="170">
        <v>3746773.24</v>
      </c>
      <c r="P27" s="170">
        <v>1660322.16</v>
      </c>
      <c r="Q27" s="170">
        <v>16732.28</v>
      </c>
      <c r="R27" s="170">
        <v>808768.56</v>
      </c>
      <c r="S27" s="170">
        <v>226231.88</v>
      </c>
      <c r="T27" s="170">
        <v>973965.96</v>
      </c>
      <c r="U27" s="170">
        <v>4548959.0999999996</v>
      </c>
      <c r="V27" s="170">
        <v>1620</v>
      </c>
      <c r="W27" s="170">
        <v>810</v>
      </c>
      <c r="X27" s="170">
        <v>84274.75</v>
      </c>
    </row>
    <row r="28" spans="1:24" x14ac:dyDescent="0.25">
      <c r="A28" s="2" t="s">
        <v>13</v>
      </c>
      <c r="B28" s="170">
        <v>19421069.760000002</v>
      </c>
      <c r="C28" s="170">
        <v>217097.13</v>
      </c>
      <c r="D28" s="170">
        <v>5722.52</v>
      </c>
      <c r="E28" s="170">
        <v>2866198.49</v>
      </c>
      <c r="F28" s="170">
        <v>174283.35</v>
      </c>
      <c r="G28" s="170">
        <v>72266.649999999994</v>
      </c>
      <c r="H28" s="170">
        <v>751735.15</v>
      </c>
      <c r="I28" s="170">
        <v>6646594.5800000001</v>
      </c>
      <c r="J28" s="170">
        <v>588680.36</v>
      </c>
      <c r="K28" s="170">
        <v>3445016.88</v>
      </c>
      <c r="L28" s="170">
        <v>317292.94</v>
      </c>
      <c r="M28" s="170">
        <v>41735.599999999999</v>
      </c>
      <c r="N28" s="170">
        <v>547239.91</v>
      </c>
      <c r="O28" s="170">
        <v>1092256.3400000001</v>
      </c>
      <c r="P28" s="170">
        <v>978793.47</v>
      </c>
      <c r="Q28" s="170">
        <v>1885.08</v>
      </c>
      <c r="R28" s="170">
        <v>368174.48</v>
      </c>
      <c r="S28" s="170">
        <v>258598.11</v>
      </c>
      <c r="T28" s="170">
        <v>642986.07999999996</v>
      </c>
      <c r="U28" s="170">
        <v>397388.92</v>
      </c>
      <c r="V28" s="170">
        <v>0</v>
      </c>
      <c r="W28" s="170">
        <v>0</v>
      </c>
      <c r="X28" s="170">
        <v>7123.72</v>
      </c>
    </row>
    <row r="29" spans="1:24" x14ac:dyDescent="0.25">
      <c r="A29" s="2" t="s">
        <v>14</v>
      </c>
      <c r="B29" s="170">
        <v>88910933.340000004</v>
      </c>
      <c r="C29" s="170">
        <v>1337068.47</v>
      </c>
      <c r="D29" s="170">
        <v>709525.92</v>
      </c>
      <c r="E29" s="170">
        <v>25126355.359999999</v>
      </c>
      <c r="F29" s="170">
        <v>48761.66</v>
      </c>
      <c r="G29" s="170">
        <v>302050.2</v>
      </c>
      <c r="H29" s="170">
        <v>7457470.2199999997</v>
      </c>
      <c r="I29" s="170">
        <v>21990117.43</v>
      </c>
      <c r="J29" s="170">
        <v>5055402.9400000004</v>
      </c>
      <c r="K29" s="170">
        <v>10814889.210000001</v>
      </c>
      <c r="L29" s="170">
        <v>1462424.35</v>
      </c>
      <c r="M29" s="170">
        <v>192341.4</v>
      </c>
      <c r="N29" s="170">
        <v>942350.89</v>
      </c>
      <c r="O29" s="170">
        <v>4650137.46</v>
      </c>
      <c r="P29" s="170">
        <v>3258243.68</v>
      </c>
      <c r="Q29" s="170">
        <v>21180.17</v>
      </c>
      <c r="R29" s="170">
        <v>417939.11</v>
      </c>
      <c r="S29" s="170">
        <v>2558984.31</v>
      </c>
      <c r="T29" s="170">
        <v>1345275.69</v>
      </c>
      <c r="U29" s="170">
        <v>1210315.31</v>
      </c>
      <c r="V29" s="170">
        <v>0</v>
      </c>
      <c r="W29" s="170">
        <v>378.55</v>
      </c>
      <c r="X29" s="170">
        <v>9721.01</v>
      </c>
    </row>
    <row r="30" spans="1:24" x14ac:dyDescent="0.25">
      <c r="A30" s="2" t="s">
        <v>15</v>
      </c>
      <c r="B30" s="170">
        <v>4245149.0999999996</v>
      </c>
      <c r="C30" s="170">
        <v>85864.04</v>
      </c>
      <c r="D30" s="170">
        <v>630</v>
      </c>
      <c r="E30" s="170">
        <v>357230.17</v>
      </c>
      <c r="F30" s="170">
        <v>315</v>
      </c>
      <c r="G30" s="170">
        <v>1575</v>
      </c>
      <c r="H30" s="170">
        <v>923668.9</v>
      </c>
      <c r="I30" s="170">
        <v>530216</v>
      </c>
      <c r="J30" s="170">
        <v>128793.35</v>
      </c>
      <c r="K30" s="170">
        <v>110654.47</v>
      </c>
      <c r="L30" s="170">
        <v>72473.509999999995</v>
      </c>
      <c r="M30" s="170">
        <v>31495.94</v>
      </c>
      <c r="N30" s="170">
        <v>16380</v>
      </c>
      <c r="O30" s="170">
        <v>286014.31</v>
      </c>
      <c r="P30" s="170">
        <v>164929.65</v>
      </c>
      <c r="Q30" s="170">
        <v>630</v>
      </c>
      <c r="R30" s="170">
        <v>86266.15</v>
      </c>
      <c r="S30" s="170">
        <v>8636.09</v>
      </c>
      <c r="T30" s="170">
        <v>189800.19</v>
      </c>
      <c r="U30" s="170">
        <v>1231591.6599999999</v>
      </c>
      <c r="V30" s="170">
        <v>630</v>
      </c>
      <c r="W30" s="170">
        <v>0</v>
      </c>
      <c r="X30" s="170">
        <v>17354.669999999998</v>
      </c>
    </row>
    <row r="31" spans="1:24" x14ac:dyDescent="0.25">
      <c r="A31" s="2" t="s">
        <v>16</v>
      </c>
      <c r="B31" s="170">
        <v>359366.25</v>
      </c>
      <c r="C31" s="170">
        <v>2205</v>
      </c>
      <c r="D31" s="170">
        <v>0</v>
      </c>
      <c r="E31" s="170">
        <v>12256.78</v>
      </c>
      <c r="F31" s="170">
        <v>315</v>
      </c>
      <c r="G31" s="170">
        <v>0</v>
      </c>
      <c r="H31" s="170">
        <v>11929.72</v>
      </c>
      <c r="I31" s="170">
        <v>28541.119999999999</v>
      </c>
      <c r="J31" s="170">
        <v>5314.81</v>
      </c>
      <c r="K31" s="170">
        <v>12730.23</v>
      </c>
      <c r="L31" s="170">
        <v>5934.13</v>
      </c>
      <c r="M31" s="170">
        <v>315</v>
      </c>
      <c r="N31" s="170">
        <v>5874.38</v>
      </c>
      <c r="O31" s="170">
        <v>18956.96</v>
      </c>
      <c r="P31" s="170">
        <v>15987.2</v>
      </c>
      <c r="Q31" s="170">
        <v>0</v>
      </c>
      <c r="R31" s="170">
        <v>4086.34</v>
      </c>
      <c r="S31" s="170">
        <v>315</v>
      </c>
      <c r="T31" s="170">
        <v>6251.22</v>
      </c>
      <c r="U31" s="170">
        <v>8710.26</v>
      </c>
      <c r="V31" s="170">
        <v>0</v>
      </c>
      <c r="W31" s="170">
        <v>0</v>
      </c>
      <c r="X31" s="170">
        <v>219643.1</v>
      </c>
    </row>
    <row r="32" spans="1:24" x14ac:dyDescent="0.25">
      <c r="A32" s="31" t="s">
        <v>195</v>
      </c>
      <c r="B32" s="172">
        <v>167263127.43000001</v>
      </c>
      <c r="C32" s="172">
        <v>2826924.18</v>
      </c>
      <c r="D32" s="172">
        <v>745906.06</v>
      </c>
      <c r="E32" s="172">
        <v>34234737.060000002</v>
      </c>
      <c r="F32" s="172">
        <v>234199.09</v>
      </c>
      <c r="G32" s="172">
        <v>413329.39</v>
      </c>
      <c r="H32" s="172">
        <v>19419569.260000002</v>
      </c>
      <c r="I32" s="172">
        <v>42913780.380000003</v>
      </c>
      <c r="J32" s="172">
        <v>7536810.79</v>
      </c>
      <c r="K32" s="172">
        <v>18851473.120000001</v>
      </c>
      <c r="L32" s="172">
        <v>2832716.41</v>
      </c>
      <c r="M32" s="172">
        <v>859913.56</v>
      </c>
      <c r="N32" s="172">
        <v>1832321.87</v>
      </c>
      <c r="O32" s="172">
        <v>10020840.32</v>
      </c>
      <c r="P32" s="172">
        <v>6279056.1200000001</v>
      </c>
      <c r="Q32" s="172">
        <v>42846.33</v>
      </c>
      <c r="R32" s="172">
        <v>1927143.82</v>
      </c>
      <c r="S32" s="172">
        <v>3075117.41</v>
      </c>
      <c r="T32" s="172">
        <v>5067619.12</v>
      </c>
      <c r="U32" s="172">
        <v>7806328.4100000001</v>
      </c>
      <c r="V32" s="172">
        <v>2250</v>
      </c>
      <c r="W32" s="172">
        <v>1188.55</v>
      </c>
      <c r="X32" s="172">
        <v>339056.18</v>
      </c>
    </row>
    <row r="34" spans="1:3" x14ac:dyDescent="0.25">
      <c r="A34" s="192" t="str">
        <f>HYPERLINK("#'Vysvetlivky'!A15", "Vysvetlivky k sekciám SK-NACE")</f>
        <v>Vysvetlivky k sekciám SK-NACE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  <c r="C35" s="193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187" t="s">
        <v>208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</row>
    <row r="3" spans="1:24" x14ac:dyDescent="0.25">
      <c r="A3" s="208" t="s">
        <v>210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</row>
    <row r="5" spans="1:24" x14ac:dyDescent="0.25">
      <c r="A5" s="191" t="s">
        <v>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7" spans="1:24" x14ac:dyDescent="0.25">
      <c r="A7" s="199" t="s">
        <v>4</v>
      </c>
      <c r="B7" s="199" t="s">
        <v>187</v>
      </c>
      <c r="C7" s="201" t="s">
        <v>211</v>
      </c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</row>
    <row r="8" spans="1:24" x14ac:dyDescent="0.25">
      <c r="A8" s="199"/>
      <c r="B8" s="199"/>
      <c r="C8" s="1" t="s">
        <v>212</v>
      </c>
      <c r="D8" s="1" t="s">
        <v>213</v>
      </c>
      <c r="E8" s="1" t="s">
        <v>214</v>
      </c>
      <c r="F8" s="1" t="s">
        <v>215</v>
      </c>
      <c r="G8" s="1" t="s">
        <v>216</v>
      </c>
      <c r="H8" s="1" t="s">
        <v>217</v>
      </c>
      <c r="I8" s="1" t="s">
        <v>218</v>
      </c>
      <c r="J8" s="1" t="s">
        <v>219</v>
      </c>
      <c r="K8" s="1" t="s">
        <v>220</v>
      </c>
      <c r="L8" s="1" t="s">
        <v>221</v>
      </c>
      <c r="M8" s="1" t="s">
        <v>222</v>
      </c>
      <c r="N8" s="1" t="s">
        <v>223</v>
      </c>
      <c r="O8" s="1" t="s">
        <v>224</v>
      </c>
      <c r="P8" s="1" t="s">
        <v>225</v>
      </c>
      <c r="Q8" s="1" t="s">
        <v>226</v>
      </c>
      <c r="R8" s="1" t="s">
        <v>227</v>
      </c>
      <c r="S8" s="1" t="s">
        <v>228</v>
      </c>
      <c r="T8" s="1" t="s">
        <v>229</v>
      </c>
      <c r="U8" s="1" t="s">
        <v>230</v>
      </c>
      <c r="V8" s="1" t="s">
        <v>231</v>
      </c>
      <c r="W8" s="1" t="s">
        <v>232</v>
      </c>
      <c r="X8" s="1" t="s">
        <v>233</v>
      </c>
    </row>
    <row r="9" spans="1:24" x14ac:dyDescent="0.25">
      <c r="A9" s="209" t="s">
        <v>194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</row>
    <row r="10" spans="1:24" x14ac:dyDescent="0.25">
      <c r="A10" s="2" t="s">
        <v>11</v>
      </c>
      <c r="B10" s="173">
        <v>1182</v>
      </c>
      <c r="C10" s="173">
        <v>6</v>
      </c>
      <c r="D10" s="173">
        <v>0</v>
      </c>
      <c r="E10" s="173">
        <v>62</v>
      </c>
      <c r="F10" s="173">
        <v>2</v>
      </c>
      <c r="G10" s="173">
        <v>4</v>
      </c>
      <c r="H10" s="173">
        <v>33</v>
      </c>
      <c r="I10" s="173">
        <v>506</v>
      </c>
      <c r="J10" s="173">
        <v>10</v>
      </c>
      <c r="K10" s="173">
        <v>238</v>
      </c>
      <c r="L10" s="173">
        <v>11</v>
      </c>
      <c r="M10" s="173">
        <v>2</v>
      </c>
      <c r="N10" s="173">
        <v>23</v>
      </c>
      <c r="O10" s="173">
        <v>42</v>
      </c>
      <c r="P10" s="173">
        <v>31</v>
      </c>
      <c r="Q10" s="173">
        <v>0</v>
      </c>
      <c r="R10" s="173">
        <v>39</v>
      </c>
      <c r="S10" s="173">
        <v>4</v>
      </c>
      <c r="T10" s="173">
        <v>65</v>
      </c>
      <c r="U10" s="173">
        <v>103</v>
      </c>
      <c r="V10" s="173">
        <v>0</v>
      </c>
      <c r="W10" s="173">
        <v>0</v>
      </c>
      <c r="X10" s="173">
        <v>1</v>
      </c>
    </row>
    <row r="11" spans="1:24" x14ac:dyDescent="0.25">
      <c r="A11" s="2" t="s">
        <v>12</v>
      </c>
      <c r="B11" s="173">
        <v>53457</v>
      </c>
      <c r="C11" s="173">
        <v>1264</v>
      </c>
      <c r="D11" s="173">
        <v>3</v>
      </c>
      <c r="E11" s="173">
        <v>6683</v>
      </c>
      <c r="F11" s="173">
        <v>9</v>
      </c>
      <c r="G11" s="173">
        <v>31</v>
      </c>
      <c r="H11" s="173">
        <v>11767</v>
      </c>
      <c r="I11" s="173">
        <v>10562</v>
      </c>
      <c r="J11" s="173">
        <v>1664</v>
      </c>
      <c r="K11" s="173">
        <v>4006</v>
      </c>
      <c r="L11" s="173">
        <v>1090</v>
      </c>
      <c r="M11" s="173">
        <v>729</v>
      </c>
      <c r="N11" s="173">
        <v>241</v>
      </c>
      <c r="O11" s="173">
        <v>4872</v>
      </c>
      <c r="P11" s="173">
        <v>2136</v>
      </c>
      <c r="Q11" s="173">
        <v>28</v>
      </c>
      <c r="R11" s="173">
        <v>1037</v>
      </c>
      <c r="S11" s="173">
        <v>260</v>
      </c>
      <c r="T11" s="173">
        <v>1211</v>
      </c>
      <c r="U11" s="173">
        <v>5755</v>
      </c>
      <c r="V11" s="173">
        <v>2</v>
      </c>
      <c r="W11" s="173">
        <v>0</v>
      </c>
      <c r="X11" s="173">
        <v>107</v>
      </c>
    </row>
    <row r="12" spans="1:24" x14ac:dyDescent="0.25">
      <c r="A12" s="2" t="s">
        <v>13</v>
      </c>
      <c r="B12" s="173">
        <v>3057</v>
      </c>
      <c r="C12" s="173">
        <v>31</v>
      </c>
      <c r="D12" s="173">
        <v>0</v>
      </c>
      <c r="E12" s="173">
        <v>289</v>
      </c>
      <c r="F12" s="173">
        <v>2</v>
      </c>
      <c r="G12" s="173">
        <v>7</v>
      </c>
      <c r="H12" s="173">
        <v>179</v>
      </c>
      <c r="I12" s="173">
        <v>871</v>
      </c>
      <c r="J12" s="173">
        <v>87</v>
      </c>
      <c r="K12" s="173">
        <v>613</v>
      </c>
      <c r="L12" s="173">
        <v>72</v>
      </c>
      <c r="M12" s="173">
        <v>13</v>
      </c>
      <c r="N12" s="173">
        <v>83</v>
      </c>
      <c r="O12" s="173">
        <v>287</v>
      </c>
      <c r="P12" s="173">
        <v>183</v>
      </c>
      <c r="Q12" s="173">
        <v>1</v>
      </c>
      <c r="R12" s="173">
        <v>64</v>
      </c>
      <c r="S12" s="173">
        <v>35</v>
      </c>
      <c r="T12" s="173">
        <v>103</v>
      </c>
      <c r="U12" s="173">
        <v>134</v>
      </c>
      <c r="V12" s="173">
        <v>0</v>
      </c>
      <c r="W12" s="173">
        <v>0</v>
      </c>
      <c r="X12" s="173">
        <v>3</v>
      </c>
    </row>
    <row r="13" spans="1:24" x14ac:dyDescent="0.25">
      <c r="A13" s="2" t="s">
        <v>14</v>
      </c>
      <c r="B13" s="173">
        <v>7823</v>
      </c>
      <c r="C13" s="173">
        <v>117</v>
      </c>
      <c r="D13" s="173">
        <v>4</v>
      </c>
      <c r="E13" s="173">
        <v>923</v>
      </c>
      <c r="F13" s="173">
        <v>1</v>
      </c>
      <c r="G13" s="173">
        <v>32</v>
      </c>
      <c r="H13" s="173">
        <v>643</v>
      </c>
      <c r="I13" s="173">
        <v>2167</v>
      </c>
      <c r="J13" s="173">
        <v>330</v>
      </c>
      <c r="K13" s="173">
        <v>1528</v>
      </c>
      <c r="L13" s="173">
        <v>162</v>
      </c>
      <c r="M13" s="173">
        <v>24</v>
      </c>
      <c r="N13" s="173">
        <v>126</v>
      </c>
      <c r="O13" s="173">
        <v>725</v>
      </c>
      <c r="P13" s="173">
        <v>417</v>
      </c>
      <c r="Q13" s="173">
        <v>4</v>
      </c>
      <c r="R13" s="173">
        <v>94</v>
      </c>
      <c r="S13" s="173">
        <v>94</v>
      </c>
      <c r="T13" s="173">
        <v>144</v>
      </c>
      <c r="U13" s="173">
        <v>285</v>
      </c>
      <c r="V13" s="173">
        <v>0</v>
      </c>
      <c r="W13" s="173">
        <v>0</v>
      </c>
      <c r="X13" s="173">
        <v>3</v>
      </c>
    </row>
    <row r="14" spans="1:24" x14ac:dyDescent="0.25">
      <c r="A14" s="2" t="s">
        <v>15</v>
      </c>
      <c r="B14" s="173">
        <v>9462</v>
      </c>
      <c r="C14" s="173">
        <v>177</v>
      </c>
      <c r="D14" s="173">
        <v>1</v>
      </c>
      <c r="E14" s="173">
        <v>770</v>
      </c>
      <c r="F14" s="173">
        <v>1</v>
      </c>
      <c r="G14" s="173">
        <v>3</v>
      </c>
      <c r="H14" s="173">
        <v>1996</v>
      </c>
      <c r="I14" s="173">
        <v>1175</v>
      </c>
      <c r="J14" s="173">
        <v>291</v>
      </c>
      <c r="K14" s="173">
        <v>244</v>
      </c>
      <c r="L14" s="173">
        <v>171</v>
      </c>
      <c r="M14" s="173">
        <v>96</v>
      </c>
      <c r="N14" s="173">
        <v>37</v>
      </c>
      <c r="O14" s="173">
        <v>646</v>
      </c>
      <c r="P14" s="173">
        <v>374</v>
      </c>
      <c r="Q14" s="173">
        <v>2</v>
      </c>
      <c r="R14" s="173">
        <v>193</v>
      </c>
      <c r="S14" s="173">
        <v>22</v>
      </c>
      <c r="T14" s="173">
        <v>404</v>
      </c>
      <c r="U14" s="173">
        <v>2826</v>
      </c>
      <c r="V14" s="173">
        <v>0</v>
      </c>
      <c r="W14" s="173">
        <v>0</v>
      </c>
      <c r="X14" s="173">
        <v>33</v>
      </c>
    </row>
    <row r="15" spans="1:24" x14ac:dyDescent="0.25">
      <c r="A15" s="2" t="s">
        <v>16</v>
      </c>
      <c r="B15" s="173">
        <v>983</v>
      </c>
      <c r="C15" s="173">
        <v>9</v>
      </c>
      <c r="D15" s="173">
        <v>0</v>
      </c>
      <c r="E15" s="173">
        <v>31</v>
      </c>
      <c r="F15" s="173">
        <v>1</v>
      </c>
      <c r="G15" s="173">
        <v>0</v>
      </c>
      <c r="H15" s="173">
        <v>27</v>
      </c>
      <c r="I15" s="173">
        <v>79</v>
      </c>
      <c r="J15" s="173">
        <v>14</v>
      </c>
      <c r="K15" s="173">
        <v>35</v>
      </c>
      <c r="L15" s="173">
        <v>16</v>
      </c>
      <c r="M15" s="173">
        <v>1</v>
      </c>
      <c r="N15" s="173">
        <v>14</v>
      </c>
      <c r="O15" s="173">
        <v>50</v>
      </c>
      <c r="P15" s="173">
        <v>42</v>
      </c>
      <c r="Q15" s="173">
        <v>0</v>
      </c>
      <c r="R15" s="173">
        <v>12</v>
      </c>
      <c r="S15" s="173">
        <v>1</v>
      </c>
      <c r="T15" s="173">
        <v>19</v>
      </c>
      <c r="U15" s="173">
        <v>21</v>
      </c>
      <c r="V15" s="173">
        <v>0</v>
      </c>
      <c r="W15" s="173">
        <v>0</v>
      </c>
      <c r="X15" s="173">
        <v>611</v>
      </c>
    </row>
    <row r="16" spans="1:24" x14ac:dyDescent="0.25">
      <c r="A16" s="31" t="s">
        <v>195</v>
      </c>
      <c r="B16" s="175">
        <v>75968</v>
      </c>
      <c r="C16" s="175">
        <v>1604</v>
      </c>
      <c r="D16" s="175">
        <v>8</v>
      </c>
      <c r="E16" s="175">
        <v>8760</v>
      </c>
      <c r="F16" s="175">
        <v>16</v>
      </c>
      <c r="G16" s="175">
        <v>77</v>
      </c>
      <c r="H16" s="175">
        <v>14645</v>
      </c>
      <c r="I16" s="175">
        <v>15360</v>
      </c>
      <c r="J16" s="175">
        <v>2396</v>
      </c>
      <c r="K16" s="175">
        <v>6665</v>
      </c>
      <c r="L16" s="175">
        <v>1522</v>
      </c>
      <c r="M16" s="175">
        <v>865</v>
      </c>
      <c r="N16" s="175">
        <v>524</v>
      </c>
      <c r="O16" s="175">
        <v>6622</v>
      </c>
      <c r="P16" s="175">
        <v>3183</v>
      </c>
      <c r="Q16" s="175">
        <v>35</v>
      </c>
      <c r="R16" s="175">
        <v>1439</v>
      </c>
      <c r="S16" s="175">
        <v>416</v>
      </c>
      <c r="T16" s="175">
        <v>1946</v>
      </c>
      <c r="U16" s="175">
        <v>9124</v>
      </c>
      <c r="V16" s="175">
        <v>2</v>
      </c>
      <c r="W16" s="175">
        <v>0</v>
      </c>
      <c r="X16" s="175">
        <v>759</v>
      </c>
    </row>
    <row r="17" spans="1:24" x14ac:dyDescent="0.25">
      <c r="A17" s="209" t="s">
        <v>196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</row>
    <row r="18" spans="1:24" x14ac:dyDescent="0.25">
      <c r="A18" s="2" t="s">
        <v>11</v>
      </c>
      <c r="B18" s="173">
        <v>7857</v>
      </c>
      <c r="C18" s="173">
        <v>36</v>
      </c>
      <c r="D18" s="173">
        <v>0</v>
      </c>
      <c r="E18" s="173">
        <v>1155</v>
      </c>
      <c r="F18" s="173">
        <v>5</v>
      </c>
      <c r="G18" s="173">
        <v>10</v>
      </c>
      <c r="H18" s="173">
        <v>110</v>
      </c>
      <c r="I18" s="173">
        <v>3414</v>
      </c>
      <c r="J18" s="173">
        <v>23</v>
      </c>
      <c r="K18" s="173">
        <v>1165</v>
      </c>
      <c r="L18" s="173">
        <v>55</v>
      </c>
      <c r="M18" s="173">
        <v>6</v>
      </c>
      <c r="N18" s="173">
        <v>86</v>
      </c>
      <c r="O18" s="173">
        <v>134</v>
      </c>
      <c r="P18" s="173">
        <v>158</v>
      </c>
      <c r="Q18" s="173">
        <v>0</v>
      </c>
      <c r="R18" s="173">
        <v>145</v>
      </c>
      <c r="S18" s="173">
        <v>6</v>
      </c>
      <c r="T18" s="173">
        <v>973</v>
      </c>
      <c r="U18" s="173">
        <v>371</v>
      </c>
      <c r="V18" s="173">
        <v>0</v>
      </c>
      <c r="W18" s="173">
        <v>0</v>
      </c>
      <c r="X18" s="173">
        <v>5</v>
      </c>
    </row>
    <row r="19" spans="1:24" x14ac:dyDescent="0.25">
      <c r="A19" s="2" t="s">
        <v>12</v>
      </c>
      <c r="B19" s="173">
        <v>53444</v>
      </c>
      <c r="C19" s="173">
        <v>1262</v>
      </c>
      <c r="D19" s="173">
        <v>3</v>
      </c>
      <c r="E19" s="173">
        <v>6680</v>
      </c>
      <c r="F19" s="173">
        <v>9</v>
      </c>
      <c r="G19" s="173">
        <v>31</v>
      </c>
      <c r="H19" s="173">
        <v>11760</v>
      </c>
      <c r="I19" s="173">
        <v>10564</v>
      </c>
      <c r="J19" s="173">
        <v>1662</v>
      </c>
      <c r="K19" s="173">
        <v>4007</v>
      </c>
      <c r="L19" s="173">
        <v>1089</v>
      </c>
      <c r="M19" s="173">
        <v>728</v>
      </c>
      <c r="N19" s="173">
        <v>241</v>
      </c>
      <c r="O19" s="173">
        <v>4871</v>
      </c>
      <c r="P19" s="173">
        <v>2136</v>
      </c>
      <c r="Q19" s="173">
        <v>27</v>
      </c>
      <c r="R19" s="173">
        <v>1035</v>
      </c>
      <c r="S19" s="173">
        <v>266</v>
      </c>
      <c r="T19" s="173">
        <v>1210</v>
      </c>
      <c r="U19" s="173">
        <v>5754</v>
      </c>
      <c r="V19" s="173">
        <v>2</v>
      </c>
      <c r="W19" s="173">
        <v>0</v>
      </c>
      <c r="X19" s="173">
        <v>107</v>
      </c>
    </row>
    <row r="20" spans="1:24" x14ac:dyDescent="0.25">
      <c r="A20" s="2" t="s">
        <v>13</v>
      </c>
      <c r="B20" s="173">
        <v>21761</v>
      </c>
      <c r="C20" s="173">
        <v>165</v>
      </c>
      <c r="D20" s="173">
        <v>0</v>
      </c>
      <c r="E20" s="173">
        <v>4620</v>
      </c>
      <c r="F20" s="173">
        <v>18</v>
      </c>
      <c r="G20" s="173">
        <v>39</v>
      </c>
      <c r="H20" s="173">
        <v>854</v>
      </c>
      <c r="I20" s="173">
        <v>4618</v>
      </c>
      <c r="J20" s="173">
        <v>3252</v>
      </c>
      <c r="K20" s="173">
        <v>3388</v>
      </c>
      <c r="L20" s="173">
        <v>558</v>
      </c>
      <c r="M20" s="173">
        <v>18</v>
      </c>
      <c r="N20" s="173">
        <v>517</v>
      </c>
      <c r="O20" s="173">
        <v>1103</v>
      </c>
      <c r="P20" s="173">
        <v>954</v>
      </c>
      <c r="Q20" s="173">
        <v>9</v>
      </c>
      <c r="R20" s="173">
        <v>385</v>
      </c>
      <c r="S20" s="173">
        <v>280</v>
      </c>
      <c r="T20" s="173">
        <v>497</v>
      </c>
      <c r="U20" s="173">
        <v>479</v>
      </c>
      <c r="V20" s="173">
        <v>0</v>
      </c>
      <c r="W20" s="173">
        <v>0</v>
      </c>
      <c r="X20" s="173">
        <v>7</v>
      </c>
    </row>
    <row r="21" spans="1:24" x14ac:dyDescent="0.25">
      <c r="A21" s="2" t="s">
        <v>14</v>
      </c>
      <c r="B21" s="173">
        <v>64300</v>
      </c>
      <c r="C21" s="173">
        <v>1416</v>
      </c>
      <c r="D21" s="173">
        <v>33</v>
      </c>
      <c r="E21" s="173">
        <v>23101</v>
      </c>
      <c r="F21" s="173">
        <v>8</v>
      </c>
      <c r="G21" s="173">
        <v>295</v>
      </c>
      <c r="H21" s="173">
        <v>4713</v>
      </c>
      <c r="I21" s="173">
        <v>13212</v>
      </c>
      <c r="J21" s="173">
        <v>2795</v>
      </c>
      <c r="K21" s="173">
        <v>8671</v>
      </c>
      <c r="L21" s="173">
        <v>687</v>
      </c>
      <c r="M21" s="173">
        <v>77</v>
      </c>
      <c r="N21" s="173">
        <v>565</v>
      </c>
      <c r="O21" s="173">
        <v>2837</v>
      </c>
      <c r="P21" s="173">
        <v>2356</v>
      </c>
      <c r="Q21" s="173">
        <v>19</v>
      </c>
      <c r="R21" s="173">
        <v>243</v>
      </c>
      <c r="S21" s="173">
        <v>1748</v>
      </c>
      <c r="T21" s="173">
        <v>534</v>
      </c>
      <c r="U21" s="173">
        <v>977</v>
      </c>
      <c r="V21" s="173">
        <v>0</v>
      </c>
      <c r="W21" s="173">
        <v>0</v>
      </c>
      <c r="X21" s="173">
        <v>13</v>
      </c>
    </row>
    <row r="22" spans="1:24" x14ac:dyDescent="0.25">
      <c r="A22" s="2" t="s">
        <v>15</v>
      </c>
      <c r="B22" s="173">
        <v>9457</v>
      </c>
      <c r="C22" s="173">
        <v>177</v>
      </c>
      <c r="D22" s="173">
        <v>1</v>
      </c>
      <c r="E22" s="173">
        <v>769</v>
      </c>
      <c r="F22" s="173">
        <v>1</v>
      </c>
      <c r="G22" s="173">
        <v>3</v>
      </c>
      <c r="H22" s="173">
        <v>1996</v>
      </c>
      <c r="I22" s="173">
        <v>1173</v>
      </c>
      <c r="J22" s="173">
        <v>291</v>
      </c>
      <c r="K22" s="173">
        <v>244</v>
      </c>
      <c r="L22" s="173">
        <v>171</v>
      </c>
      <c r="M22" s="173">
        <v>95</v>
      </c>
      <c r="N22" s="173">
        <v>37</v>
      </c>
      <c r="O22" s="173">
        <v>646</v>
      </c>
      <c r="P22" s="173">
        <v>374</v>
      </c>
      <c r="Q22" s="173">
        <v>2</v>
      </c>
      <c r="R22" s="173">
        <v>192</v>
      </c>
      <c r="S22" s="173">
        <v>22</v>
      </c>
      <c r="T22" s="173">
        <v>404</v>
      </c>
      <c r="U22" s="173">
        <v>2826</v>
      </c>
      <c r="V22" s="173">
        <v>0</v>
      </c>
      <c r="W22" s="173">
        <v>0</v>
      </c>
      <c r="X22" s="173">
        <v>33</v>
      </c>
    </row>
    <row r="23" spans="1:24" x14ac:dyDescent="0.25">
      <c r="A23" s="2" t="s">
        <v>16</v>
      </c>
      <c r="B23" s="173">
        <v>983</v>
      </c>
      <c r="C23" s="173">
        <v>9</v>
      </c>
      <c r="D23" s="173">
        <v>0</v>
      </c>
      <c r="E23" s="173">
        <v>31</v>
      </c>
      <c r="F23" s="173">
        <v>1</v>
      </c>
      <c r="G23" s="173">
        <v>0</v>
      </c>
      <c r="H23" s="173">
        <v>27</v>
      </c>
      <c r="I23" s="173">
        <v>79</v>
      </c>
      <c r="J23" s="173">
        <v>14</v>
      </c>
      <c r="K23" s="173">
        <v>35</v>
      </c>
      <c r="L23" s="173">
        <v>16</v>
      </c>
      <c r="M23" s="173">
        <v>1</v>
      </c>
      <c r="N23" s="173">
        <v>14</v>
      </c>
      <c r="O23" s="173">
        <v>50</v>
      </c>
      <c r="P23" s="173">
        <v>42</v>
      </c>
      <c r="Q23" s="173">
        <v>0</v>
      </c>
      <c r="R23" s="173">
        <v>12</v>
      </c>
      <c r="S23" s="173">
        <v>1</v>
      </c>
      <c r="T23" s="173">
        <v>19</v>
      </c>
      <c r="U23" s="173">
        <v>21</v>
      </c>
      <c r="V23" s="173">
        <v>0</v>
      </c>
      <c r="W23" s="173">
        <v>0</v>
      </c>
      <c r="X23" s="173">
        <v>611</v>
      </c>
    </row>
    <row r="24" spans="1:24" x14ac:dyDescent="0.25">
      <c r="A24" s="31" t="s">
        <v>195</v>
      </c>
      <c r="B24" s="175">
        <v>157804</v>
      </c>
      <c r="C24" s="175">
        <v>3065</v>
      </c>
      <c r="D24" s="175">
        <v>37</v>
      </c>
      <c r="E24" s="175">
        <v>36356</v>
      </c>
      <c r="F24" s="175">
        <v>42</v>
      </c>
      <c r="G24" s="175">
        <v>378</v>
      </c>
      <c r="H24" s="175">
        <v>19460</v>
      </c>
      <c r="I24" s="175">
        <v>33060</v>
      </c>
      <c r="J24" s="175">
        <v>8037</v>
      </c>
      <c r="K24" s="175">
        <v>17510</v>
      </c>
      <c r="L24" s="175">
        <v>2576</v>
      </c>
      <c r="M24" s="175">
        <v>925</v>
      </c>
      <c r="N24" s="175">
        <v>1460</v>
      </c>
      <c r="O24" s="175">
        <v>9641</v>
      </c>
      <c r="P24" s="175">
        <v>6020</v>
      </c>
      <c r="Q24" s="175">
        <v>57</v>
      </c>
      <c r="R24" s="175">
        <v>2012</v>
      </c>
      <c r="S24" s="175">
        <v>2323</v>
      </c>
      <c r="T24" s="175">
        <v>3637</v>
      </c>
      <c r="U24" s="175">
        <v>10428</v>
      </c>
      <c r="V24" s="175">
        <v>2</v>
      </c>
      <c r="W24" s="175">
        <v>0</v>
      </c>
      <c r="X24" s="175">
        <v>778</v>
      </c>
    </row>
    <row r="25" spans="1:24" x14ac:dyDescent="0.25">
      <c r="A25" s="209" t="s">
        <v>197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</row>
    <row r="26" spans="1:24" x14ac:dyDescent="0.25">
      <c r="A26" s="2" t="s">
        <v>11</v>
      </c>
      <c r="B26" s="174">
        <v>6650124.9900000002</v>
      </c>
      <c r="C26" s="174">
        <v>26592.75</v>
      </c>
      <c r="D26" s="174">
        <v>0</v>
      </c>
      <c r="E26" s="174">
        <v>219595.01</v>
      </c>
      <c r="F26" s="174">
        <v>1164.01</v>
      </c>
      <c r="G26" s="174">
        <v>7067.87</v>
      </c>
      <c r="H26" s="174">
        <v>69959.78</v>
      </c>
      <c r="I26" s="174">
        <v>3520241.86</v>
      </c>
      <c r="J26" s="174">
        <v>13566.21</v>
      </c>
      <c r="K26" s="174">
        <v>841212.91</v>
      </c>
      <c r="L26" s="174">
        <v>76204.429999999993</v>
      </c>
      <c r="M26" s="174">
        <v>5425.83</v>
      </c>
      <c r="N26" s="174">
        <v>64212.06</v>
      </c>
      <c r="O26" s="174">
        <v>152720.59</v>
      </c>
      <c r="P26" s="174">
        <v>133934.74</v>
      </c>
      <c r="Q26" s="174">
        <v>0</v>
      </c>
      <c r="R26" s="174">
        <v>97987.38</v>
      </c>
      <c r="S26" s="174">
        <v>3345.53</v>
      </c>
      <c r="T26" s="174">
        <v>1123610.02</v>
      </c>
      <c r="U26" s="174">
        <v>292470.74</v>
      </c>
      <c r="V26" s="174">
        <v>0</v>
      </c>
      <c r="W26" s="174">
        <v>0</v>
      </c>
      <c r="X26" s="174">
        <v>813.27</v>
      </c>
    </row>
    <row r="27" spans="1:24" x14ac:dyDescent="0.25">
      <c r="A27" s="2" t="s">
        <v>12</v>
      </c>
      <c r="B27" s="174">
        <v>43225646.25</v>
      </c>
      <c r="C27" s="174">
        <v>1027089.94</v>
      </c>
      <c r="D27" s="174">
        <v>2430</v>
      </c>
      <c r="E27" s="174">
        <v>5281126.33</v>
      </c>
      <c r="F27" s="174">
        <v>7290</v>
      </c>
      <c r="G27" s="174">
        <v>22894.26</v>
      </c>
      <c r="H27" s="174">
        <v>9762411.1899999995</v>
      </c>
      <c r="I27" s="174">
        <v>8431872.3200000003</v>
      </c>
      <c r="J27" s="174">
        <v>1308783.46</v>
      </c>
      <c r="K27" s="174">
        <v>3314929.08</v>
      </c>
      <c r="L27" s="174">
        <v>844561.17</v>
      </c>
      <c r="M27" s="174">
        <v>532203.31999999995</v>
      </c>
      <c r="N27" s="174">
        <v>189794.1</v>
      </c>
      <c r="O27" s="174">
        <v>3745018.57</v>
      </c>
      <c r="P27" s="174">
        <v>1719313.91</v>
      </c>
      <c r="Q27" s="174">
        <v>20216.23</v>
      </c>
      <c r="R27" s="174">
        <v>821333.75</v>
      </c>
      <c r="S27" s="174">
        <v>176079.15</v>
      </c>
      <c r="T27" s="174">
        <v>1004421.43</v>
      </c>
      <c r="U27" s="174">
        <v>4921848.0999999996</v>
      </c>
      <c r="V27" s="174">
        <v>1740</v>
      </c>
      <c r="W27" s="174">
        <v>0</v>
      </c>
      <c r="X27" s="174">
        <v>90289.94</v>
      </c>
    </row>
    <row r="28" spans="1:24" x14ac:dyDescent="0.25">
      <c r="A28" s="2" t="s">
        <v>13</v>
      </c>
      <c r="B28" s="174">
        <v>12859436.83</v>
      </c>
      <c r="C28" s="174">
        <v>120532.29</v>
      </c>
      <c r="D28" s="174">
        <v>0</v>
      </c>
      <c r="E28" s="174">
        <v>1745401.62</v>
      </c>
      <c r="F28" s="174">
        <v>7804.87</v>
      </c>
      <c r="G28" s="174">
        <v>26696</v>
      </c>
      <c r="H28" s="174">
        <v>480996.05</v>
      </c>
      <c r="I28" s="174">
        <v>4043444.09</v>
      </c>
      <c r="J28" s="174">
        <v>547717.1</v>
      </c>
      <c r="K28" s="174">
        <v>2798910.91</v>
      </c>
      <c r="L28" s="174">
        <v>238991.23</v>
      </c>
      <c r="M28" s="174">
        <v>14394.06</v>
      </c>
      <c r="N28" s="174">
        <v>379749.3</v>
      </c>
      <c r="O28" s="174">
        <v>695000.28</v>
      </c>
      <c r="P28" s="174">
        <v>544777.39</v>
      </c>
      <c r="Q28" s="174">
        <v>4083.87</v>
      </c>
      <c r="R28" s="174">
        <v>227769.58</v>
      </c>
      <c r="S28" s="174">
        <v>225795.94</v>
      </c>
      <c r="T28" s="174">
        <v>476316.58</v>
      </c>
      <c r="U28" s="174">
        <v>278533.25</v>
      </c>
      <c r="V28" s="174">
        <v>0</v>
      </c>
      <c r="W28" s="174">
        <v>0</v>
      </c>
      <c r="X28" s="174">
        <v>2522.42</v>
      </c>
    </row>
    <row r="29" spans="1:24" x14ac:dyDescent="0.25">
      <c r="A29" s="2" t="s">
        <v>14</v>
      </c>
      <c r="B29" s="174">
        <v>38180030.460000001</v>
      </c>
      <c r="C29" s="174">
        <v>710436.82</v>
      </c>
      <c r="D29" s="174">
        <v>29067.46</v>
      </c>
      <c r="E29" s="174">
        <v>11449270.67</v>
      </c>
      <c r="F29" s="174">
        <v>3450</v>
      </c>
      <c r="G29" s="174">
        <v>188581.17</v>
      </c>
      <c r="H29" s="174">
        <v>3168339.43</v>
      </c>
      <c r="I29" s="174">
        <v>7804327.8899999997</v>
      </c>
      <c r="J29" s="174">
        <v>1719481.31</v>
      </c>
      <c r="K29" s="174">
        <v>6152763.1500000004</v>
      </c>
      <c r="L29" s="174">
        <v>423859.8</v>
      </c>
      <c r="M29" s="174">
        <v>70281.070000000007</v>
      </c>
      <c r="N29" s="174">
        <v>380129.84</v>
      </c>
      <c r="O29" s="174">
        <v>1802282.79</v>
      </c>
      <c r="P29" s="174">
        <v>1570925.93</v>
      </c>
      <c r="Q29" s="174">
        <v>12979.26</v>
      </c>
      <c r="R29" s="174">
        <v>141372.66</v>
      </c>
      <c r="S29" s="174">
        <v>1514022.94</v>
      </c>
      <c r="T29" s="174">
        <v>427519.83</v>
      </c>
      <c r="U29" s="174">
        <v>608010.76</v>
      </c>
      <c r="V29" s="174">
        <v>0</v>
      </c>
      <c r="W29" s="174">
        <v>0</v>
      </c>
      <c r="X29" s="174">
        <v>2927.68</v>
      </c>
    </row>
    <row r="30" spans="1:24" x14ac:dyDescent="0.25">
      <c r="A30" s="2" t="s">
        <v>15</v>
      </c>
      <c r="B30" s="174">
        <v>3341629.61</v>
      </c>
      <c r="C30" s="174">
        <v>63012.88</v>
      </c>
      <c r="D30" s="174">
        <v>360</v>
      </c>
      <c r="E30" s="174">
        <v>269558.69</v>
      </c>
      <c r="F30" s="174">
        <v>360</v>
      </c>
      <c r="G30" s="174">
        <v>1080</v>
      </c>
      <c r="H30" s="174">
        <v>708733.2</v>
      </c>
      <c r="I30" s="174">
        <v>413266.83</v>
      </c>
      <c r="J30" s="174">
        <v>102672.78</v>
      </c>
      <c r="K30" s="174">
        <v>84282.23</v>
      </c>
      <c r="L30" s="174">
        <v>60607.93</v>
      </c>
      <c r="M30" s="174">
        <v>32093.119999999999</v>
      </c>
      <c r="N30" s="174">
        <v>13220</v>
      </c>
      <c r="O30" s="174">
        <v>226889.91</v>
      </c>
      <c r="P30" s="174">
        <v>132548.76999999999</v>
      </c>
      <c r="Q30" s="174">
        <v>720</v>
      </c>
      <c r="R30" s="174">
        <v>68855.31</v>
      </c>
      <c r="S30" s="174">
        <v>7920</v>
      </c>
      <c r="T30" s="174">
        <v>141514.57</v>
      </c>
      <c r="U30" s="174">
        <v>1002284.83</v>
      </c>
      <c r="V30" s="174">
        <v>0</v>
      </c>
      <c r="W30" s="174">
        <v>0</v>
      </c>
      <c r="X30" s="174">
        <v>11648.56</v>
      </c>
    </row>
    <row r="31" spans="1:24" x14ac:dyDescent="0.25">
      <c r="A31" s="2" t="s">
        <v>16</v>
      </c>
      <c r="B31" s="174">
        <v>346591.94</v>
      </c>
      <c r="C31" s="174">
        <v>3170.72</v>
      </c>
      <c r="D31" s="174">
        <v>0</v>
      </c>
      <c r="E31" s="174">
        <v>11102.41</v>
      </c>
      <c r="F31" s="174">
        <v>360</v>
      </c>
      <c r="G31" s="174">
        <v>0</v>
      </c>
      <c r="H31" s="174">
        <v>9720</v>
      </c>
      <c r="I31" s="174">
        <v>28219.71</v>
      </c>
      <c r="J31" s="174">
        <v>4939.53</v>
      </c>
      <c r="K31" s="174">
        <v>12441.53</v>
      </c>
      <c r="L31" s="174">
        <v>5760</v>
      </c>
      <c r="M31" s="174">
        <v>360</v>
      </c>
      <c r="N31" s="174">
        <v>4928.1400000000003</v>
      </c>
      <c r="O31" s="174">
        <v>17584.599999999999</v>
      </c>
      <c r="P31" s="174">
        <v>14750.76</v>
      </c>
      <c r="Q31" s="174">
        <v>0</v>
      </c>
      <c r="R31" s="174">
        <v>4320</v>
      </c>
      <c r="S31" s="174">
        <v>360</v>
      </c>
      <c r="T31" s="174">
        <v>6791.22</v>
      </c>
      <c r="U31" s="174">
        <v>7513.58</v>
      </c>
      <c r="V31" s="174">
        <v>0</v>
      </c>
      <c r="W31" s="174">
        <v>0</v>
      </c>
      <c r="X31" s="174">
        <v>214269.74</v>
      </c>
    </row>
    <row r="32" spans="1:24" x14ac:dyDescent="0.25">
      <c r="A32" s="31" t="s">
        <v>195</v>
      </c>
      <c r="B32" s="176">
        <v>104604916.39</v>
      </c>
      <c r="C32" s="176">
        <v>1950835.4</v>
      </c>
      <c r="D32" s="176">
        <v>31857.46</v>
      </c>
      <c r="E32" s="176">
        <v>18976054.73</v>
      </c>
      <c r="F32" s="176">
        <v>20428.88</v>
      </c>
      <c r="G32" s="176">
        <v>246319.3</v>
      </c>
      <c r="H32" s="176">
        <v>14200159.65</v>
      </c>
      <c r="I32" s="176">
        <v>24241372.699999999</v>
      </c>
      <c r="J32" s="176">
        <v>3697160.39</v>
      </c>
      <c r="K32" s="176">
        <v>13204539.810000001</v>
      </c>
      <c r="L32" s="176">
        <v>1649984.56</v>
      </c>
      <c r="M32" s="176">
        <v>654757.4</v>
      </c>
      <c r="N32" s="176">
        <v>1032033.44</v>
      </c>
      <c r="O32" s="176">
        <v>6639496.7400000002</v>
      </c>
      <c r="P32" s="176">
        <v>4116251.5</v>
      </c>
      <c r="Q32" s="176">
        <v>37999.360000000001</v>
      </c>
      <c r="R32" s="176">
        <v>1361638.68</v>
      </c>
      <c r="S32" s="176">
        <v>1927523.56</v>
      </c>
      <c r="T32" s="176">
        <v>3180173.65</v>
      </c>
      <c r="U32" s="176">
        <v>7110661.2599999998</v>
      </c>
      <c r="V32" s="176">
        <v>1740</v>
      </c>
      <c r="W32" s="176">
        <v>0</v>
      </c>
      <c r="X32" s="176">
        <v>323927.92</v>
      </c>
    </row>
    <row r="34" spans="1:3" x14ac:dyDescent="0.25">
      <c r="A34" s="192" t="str">
        <f>HYPERLINK("#'Vysvetlivky'!A15", "Vysvetlivky k sekciám SK-NACE")</f>
        <v>Vysvetlivky k sekciám SK-NACE</v>
      </c>
      <c r="B34" s="193"/>
      <c r="C34" s="193"/>
    </row>
    <row r="35" spans="1:3" x14ac:dyDescent="0.25">
      <c r="A35" s="192" t="str">
        <f>HYPERLINK("#'Obsah'!A1", "Späť na obsah dátovej prílohy")</f>
        <v>Späť na obsah dátovej prílohy</v>
      </c>
      <c r="B35" s="193"/>
      <c r="C35" s="193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showGridLines="0" workbookViewId="0"/>
  </sheetViews>
  <sheetFormatPr defaultColWidth="11.3984375" defaultRowHeight="13.5" x14ac:dyDescent="0.25"/>
  <cols>
    <col min="1" max="4" width="26.796875" customWidth="1"/>
  </cols>
  <sheetData>
    <row r="2" spans="1:4" ht="15.75" x14ac:dyDescent="0.25">
      <c r="A2" s="187" t="s">
        <v>234</v>
      </c>
      <c r="B2" s="187"/>
      <c r="C2" s="187"/>
      <c r="D2" s="187"/>
    </row>
    <row r="4" spans="1:4" x14ac:dyDescent="0.25">
      <c r="A4" s="28" t="s">
        <v>235</v>
      </c>
      <c r="B4" s="28" t="s">
        <v>236</v>
      </c>
      <c r="C4" s="28" t="s">
        <v>237</v>
      </c>
      <c r="D4" s="28" t="s">
        <v>238</v>
      </c>
    </row>
    <row r="5" spans="1:4" x14ac:dyDescent="0.25">
      <c r="A5" s="2" t="s">
        <v>239</v>
      </c>
      <c r="B5" s="2" t="s">
        <v>240</v>
      </c>
      <c r="C5" s="2" t="s">
        <v>241</v>
      </c>
      <c r="D5" s="2" t="s">
        <v>241</v>
      </c>
    </row>
    <row r="6" spans="1:4" x14ac:dyDescent="0.25">
      <c r="A6" s="2" t="s">
        <v>242</v>
      </c>
      <c r="B6" s="2" t="s">
        <v>243</v>
      </c>
      <c r="C6" s="2" t="s">
        <v>244</v>
      </c>
      <c r="D6" s="2" t="s">
        <v>244</v>
      </c>
    </row>
    <row r="7" spans="1:4" x14ac:dyDescent="0.25">
      <c r="A7" s="2" t="s">
        <v>245</v>
      </c>
      <c r="B7" s="2" t="s">
        <v>246</v>
      </c>
      <c r="C7" s="2" t="s">
        <v>247</v>
      </c>
      <c r="D7" s="2" t="s">
        <v>248</v>
      </c>
    </row>
    <row r="8" spans="1:4" x14ac:dyDescent="0.25">
      <c r="A8" s="8" t="s">
        <v>249</v>
      </c>
      <c r="B8" s="8" t="s">
        <v>250</v>
      </c>
      <c r="C8" s="8"/>
      <c r="D8" s="8"/>
    </row>
    <row r="9" spans="1:4" ht="25.15" customHeight="1" x14ac:dyDescent="0.25">
      <c r="A9" s="191" t="s">
        <v>251</v>
      </c>
      <c r="B9" s="191"/>
      <c r="C9" s="191"/>
      <c r="D9" s="191"/>
    </row>
    <row r="10" spans="1:4" ht="25.15" customHeight="1" x14ac:dyDescent="0.25">
      <c r="A10" s="191" t="s">
        <v>252</v>
      </c>
      <c r="B10" s="191"/>
      <c r="C10" s="191"/>
      <c r="D10" s="191"/>
    </row>
    <row r="11" spans="1:4" x14ac:dyDescent="0.25">
      <c r="A11" s="191" t="s">
        <v>253</v>
      </c>
      <c r="B11" s="191"/>
      <c r="C11" s="191"/>
      <c r="D11" s="191"/>
    </row>
    <row r="12" spans="1:4" x14ac:dyDescent="0.25">
      <c r="A12" s="191" t="s">
        <v>254</v>
      </c>
      <c r="B12" s="191"/>
      <c r="C12" s="191"/>
      <c r="D12" s="191"/>
    </row>
    <row r="15" spans="1:4" ht="15.75" x14ac:dyDescent="0.25">
      <c r="A15" s="187" t="s">
        <v>255</v>
      </c>
      <c r="B15" s="187"/>
      <c r="C15" s="187"/>
      <c r="D15" s="187"/>
    </row>
    <row r="17" spans="1:4" x14ac:dyDescent="0.25">
      <c r="A17" s="28" t="s">
        <v>256</v>
      </c>
      <c r="B17" s="205" t="s">
        <v>257</v>
      </c>
      <c r="C17" s="197"/>
      <c r="D17" s="197"/>
    </row>
    <row r="18" spans="1:4" x14ac:dyDescent="0.25">
      <c r="A18" s="2" t="s">
        <v>212</v>
      </c>
      <c r="B18" s="177" t="s">
        <v>258</v>
      </c>
    </row>
    <row r="19" spans="1:4" x14ac:dyDescent="0.25">
      <c r="A19" s="2" t="s">
        <v>213</v>
      </c>
      <c r="B19" s="177" t="s">
        <v>259</v>
      </c>
    </row>
    <row r="20" spans="1:4" x14ac:dyDescent="0.25">
      <c r="A20" s="2" t="s">
        <v>214</v>
      </c>
      <c r="B20" s="177" t="s">
        <v>260</v>
      </c>
    </row>
    <row r="21" spans="1:4" x14ac:dyDescent="0.25">
      <c r="A21" s="2" t="s">
        <v>215</v>
      </c>
      <c r="B21" s="177" t="s">
        <v>261</v>
      </c>
    </row>
    <row r="22" spans="1:4" x14ac:dyDescent="0.25">
      <c r="A22" s="2" t="s">
        <v>216</v>
      </c>
      <c r="B22" s="177" t="s">
        <v>262</v>
      </c>
    </row>
    <row r="23" spans="1:4" x14ac:dyDescent="0.25">
      <c r="A23" s="2" t="s">
        <v>217</v>
      </c>
      <c r="B23" s="177" t="s">
        <v>263</v>
      </c>
    </row>
    <row r="24" spans="1:4" x14ac:dyDescent="0.25">
      <c r="A24" s="2" t="s">
        <v>218</v>
      </c>
      <c r="B24" s="177" t="s">
        <v>264</v>
      </c>
    </row>
    <row r="25" spans="1:4" x14ac:dyDescent="0.25">
      <c r="A25" s="2" t="s">
        <v>219</v>
      </c>
      <c r="B25" s="177" t="s">
        <v>265</v>
      </c>
    </row>
    <row r="26" spans="1:4" x14ac:dyDescent="0.25">
      <c r="A26" s="2" t="s">
        <v>220</v>
      </c>
      <c r="B26" s="177" t="s">
        <v>266</v>
      </c>
    </row>
    <row r="27" spans="1:4" x14ac:dyDescent="0.25">
      <c r="A27" s="2" t="s">
        <v>221</v>
      </c>
      <c r="B27" s="177" t="s">
        <v>267</v>
      </c>
    </row>
    <row r="28" spans="1:4" x14ac:dyDescent="0.25">
      <c r="A28" s="2" t="s">
        <v>222</v>
      </c>
      <c r="B28" s="177" t="s">
        <v>268</v>
      </c>
    </row>
    <row r="29" spans="1:4" x14ac:dyDescent="0.25">
      <c r="A29" s="2" t="s">
        <v>223</v>
      </c>
      <c r="B29" s="177" t="s">
        <v>269</v>
      </c>
    </row>
    <row r="30" spans="1:4" x14ac:dyDescent="0.25">
      <c r="A30" s="2" t="s">
        <v>224</v>
      </c>
      <c r="B30" s="177" t="s">
        <v>270</v>
      </c>
    </row>
    <row r="31" spans="1:4" x14ac:dyDescent="0.25">
      <c r="A31" s="2" t="s">
        <v>225</v>
      </c>
      <c r="B31" s="177" t="s">
        <v>271</v>
      </c>
    </row>
    <row r="32" spans="1:4" x14ac:dyDescent="0.25">
      <c r="A32" s="2" t="s">
        <v>226</v>
      </c>
      <c r="B32" s="177" t="s">
        <v>272</v>
      </c>
    </row>
    <row r="33" spans="1:4" x14ac:dyDescent="0.25">
      <c r="A33" s="2" t="s">
        <v>227</v>
      </c>
      <c r="B33" s="177" t="s">
        <v>273</v>
      </c>
    </row>
    <row r="34" spans="1:4" x14ac:dyDescent="0.25">
      <c r="A34" s="2" t="s">
        <v>228</v>
      </c>
      <c r="B34" s="177" t="s">
        <v>274</v>
      </c>
    </row>
    <row r="35" spans="1:4" x14ac:dyDescent="0.25">
      <c r="A35" s="2" t="s">
        <v>229</v>
      </c>
      <c r="B35" s="177" t="s">
        <v>275</v>
      </c>
    </row>
    <row r="36" spans="1:4" x14ac:dyDescent="0.25">
      <c r="A36" s="2" t="s">
        <v>230</v>
      </c>
      <c r="B36" s="177" t="s">
        <v>276</v>
      </c>
    </row>
    <row r="37" spans="1:4" x14ac:dyDescent="0.25">
      <c r="A37" s="2" t="s">
        <v>231</v>
      </c>
      <c r="B37" s="177" t="s">
        <v>277</v>
      </c>
    </row>
    <row r="38" spans="1:4" x14ac:dyDescent="0.25">
      <c r="A38" s="8" t="s">
        <v>232</v>
      </c>
      <c r="B38" s="178" t="s">
        <v>278</v>
      </c>
      <c r="C38" s="179"/>
      <c r="D38" s="179"/>
    </row>
    <row r="40" spans="1:4" x14ac:dyDescent="0.25">
      <c r="A40" s="192" t="str">
        <f>HYPERLINK("#'Obsah'!A1", "Späť na obsah dátovej prílohy")</f>
        <v>Späť na obsah dátovej prílohy</v>
      </c>
      <c r="B40" s="193"/>
    </row>
  </sheetData>
  <mergeCells count="8">
    <mergeCell ref="A15:D15"/>
    <mergeCell ref="B17:D17"/>
    <mergeCell ref="A40:B40"/>
    <mergeCell ref="A2:D2"/>
    <mergeCell ref="A9:D9"/>
    <mergeCell ref="A10:D10"/>
    <mergeCell ref="A11:D11"/>
    <mergeCell ref="A12:D12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showGridLines="0" workbookViewId="0"/>
  </sheetViews>
  <sheetFormatPr defaultColWidth="11.3984375" defaultRowHeight="13.5" x14ac:dyDescent="0.25"/>
  <cols>
    <col min="1" max="13" width="8.796875" customWidth="1"/>
  </cols>
  <sheetData>
    <row r="2" spans="1:13" ht="15.75" x14ac:dyDescent="0.25">
      <c r="A2" s="187" t="s">
        <v>54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</row>
    <row r="4" spans="1:13" x14ac:dyDescent="0.25">
      <c r="A4" s="197" t="s">
        <v>55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</row>
    <row r="6" spans="1:13" x14ac:dyDescent="0.25">
      <c r="A6" s="28" t="s">
        <v>56</v>
      </c>
      <c r="B6" s="28" t="s">
        <v>57</v>
      </c>
      <c r="C6" s="28" t="s">
        <v>58</v>
      </c>
      <c r="D6" s="28" t="s">
        <v>59</v>
      </c>
      <c r="E6" s="28" t="s">
        <v>60</v>
      </c>
      <c r="F6" s="28" t="s">
        <v>61</v>
      </c>
      <c r="G6" s="28" t="s">
        <v>62</v>
      </c>
      <c r="H6" s="28" t="s">
        <v>63</v>
      </c>
      <c r="I6" s="28" t="s">
        <v>64</v>
      </c>
      <c r="J6" s="28" t="s">
        <v>65</v>
      </c>
      <c r="K6" s="28" t="s">
        <v>66</v>
      </c>
      <c r="L6" s="28" t="s">
        <v>67</v>
      </c>
      <c r="M6" s="28" t="s">
        <v>68</v>
      </c>
    </row>
    <row r="7" spans="1:13" x14ac:dyDescent="0.25">
      <c r="A7" s="29">
        <v>2019</v>
      </c>
      <c r="B7" s="30">
        <v>12</v>
      </c>
      <c r="C7" s="30">
        <v>5</v>
      </c>
      <c r="D7" s="30">
        <v>10</v>
      </c>
      <c r="E7" s="30">
        <v>7</v>
      </c>
      <c r="F7" s="30">
        <v>13</v>
      </c>
      <c r="G7" s="30">
        <v>9</v>
      </c>
      <c r="H7" s="30">
        <v>9</v>
      </c>
      <c r="I7" s="30">
        <v>9</v>
      </c>
      <c r="J7" s="30">
        <v>13</v>
      </c>
      <c r="K7" s="30">
        <v>10</v>
      </c>
      <c r="L7" s="30">
        <v>11</v>
      </c>
      <c r="M7" s="30">
        <v>2</v>
      </c>
    </row>
    <row r="8" spans="1:13" x14ac:dyDescent="0.25">
      <c r="A8" s="29">
        <v>2020</v>
      </c>
      <c r="B8" s="30">
        <v>6</v>
      </c>
      <c r="C8" s="30">
        <v>43</v>
      </c>
      <c r="D8" s="30">
        <v>39413</v>
      </c>
      <c r="E8" s="30">
        <v>6451</v>
      </c>
      <c r="F8" s="30">
        <v>4314</v>
      </c>
      <c r="G8" s="30">
        <v>1818</v>
      </c>
      <c r="H8" s="30">
        <v>2479</v>
      </c>
      <c r="I8" s="30">
        <v>4243</v>
      </c>
      <c r="J8" s="30">
        <v>10420</v>
      </c>
      <c r="K8" s="30">
        <v>63028</v>
      </c>
      <c r="L8" s="30">
        <v>67450</v>
      </c>
      <c r="M8" s="30">
        <v>92100</v>
      </c>
    </row>
    <row r="9" spans="1:13" x14ac:dyDescent="0.25">
      <c r="A9" s="31">
        <v>2021</v>
      </c>
      <c r="B9" s="32">
        <v>93711</v>
      </c>
      <c r="C9" s="32">
        <v>97060</v>
      </c>
      <c r="D9" s="32">
        <v>68211</v>
      </c>
      <c r="E9" s="32"/>
      <c r="F9" s="32"/>
      <c r="G9" s="32"/>
      <c r="H9" s="32"/>
      <c r="I9" s="32"/>
      <c r="J9" s="32"/>
      <c r="K9" s="32"/>
      <c r="L9" s="32"/>
      <c r="M9" s="32"/>
    </row>
    <row r="11" spans="1:13" x14ac:dyDescent="0.25">
      <c r="A11" s="192" t="str">
        <f>HYPERLINK("#'Obsah'!A1", "Späť na obsah dátovej prílohy")</f>
        <v>Späť na obsah dátovej prílohy</v>
      </c>
      <c r="B11" s="193"/>
    </row>
  </sheetData>
  <mergeCells count="3">
    <mergeCell ref="A2:M2"/>
    <mergeCell ref="A4:M4"/>
    <mergeCell ref="A11:B11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showGridLines="0" workbookViewId="0">
      <selection activeCell="L15" sqref="L15"/>
    </sheetView>
  </sheetViews>
  <sheetFormatPr defaultColWidth="11.3984375" defaultRowHeight="13.5" x14ac:dyDescent="0.25"/>
  <cols>
    <col min="1" max="1" width="12.796875" customWidth="1"/>
    <col min="2" max="10" width="15.19921875" customWidth="1"/>
  </cols>
  <sheetData>
    <row r="2" spans="1:10" ht="15.75" x14ac:dyDescent="0.25">
      <c r="A2" s="187" t="s">
        <v>69</v>
      </c>
      <c r="B2" s="187"/>
      <c r="C2" s="187"/>
      <c r="D2" s="187"/>
      <c r="E2" s="187"/>
      <c r="F2" s="187"/>
      <c r="G2" s="187"/>
      <c r="H2" s="187"/>
      <c r="I2" s="187"/>
      <c r="J2" s="187"/>
    </row>
    <row r="4" spans="1:10" x14ac:dyDescent="0.25">
      <c r="A4" s="197" t="s">
        <v>29</v>
      </c>
      <c r="B4" s="197"/>
      <c r="C4" s="197"/>
      <c r="D4" s="197"/>
      <c r="E4" s="197"/>
      <c r="F4" s="197"/>
      <c r="G4" s="197"/>
      <c r="H4" s="197"/>
      <c r="I4" s="197"/>
      <c r="J4" s="197"/>
    </row>
    <row r="6" spans="1:10" x14ac:dyDescent="0.25">
      <c r="A6" s="198" t="s">
        <v>30</v>
      </c>
      <c r="B6" s="199" t="s">
        <v>31</v>
      </c>
      <c r="C6" s="199" t="s">
        <v>32</v>
      </c>
      <c r="D6" s="199" t="s">
        <v>33</v>
      </c>
      <c r="E6" s="200" t="s">
        <v>34</v>
      </c>
      <c r="F6" s="201"/>
      <c r="G6" s="201"/>
      <c r="H6" s="200" t="s">
        <v>35</v>
      </c>
      <c r="I6" s="201"/>
      <c r="J6" s="201"/>
    </row>
    <row r="7" spans="1:10" x14ac:dyDescent="0.25">
      <c r="A7" s="198"/>
      <c r="B7" s="199"/>
      <c r="C7" s="199"/>
      <c r="D7" s="199"/>
      <c r="E7" s="11" t="s">
        <v>36</v>
      </c>
      <c r="F7" s="1" t="s">
        <v>37</v>
      </c>
      <c r="G7" s="1" t="s">
        <v>38</v>
      </c>
      <c r="H7" s="11" t="s">
        <v>36</v>
      </c>
      <c r="I7" s="1" t="s">
        <v>37</v>
      </c>
      <c r="J7" s="1" t="s">
        <v>38</v>
      </c>
    </row>
    <row r="8" spans="1:10" x14ac:dyDescent="0.25">
      <c r="A8" s="16" t="s">
        <v>39</v>
      </c>
      <c r="B8" s="37"/>
      <c r="C8" s="37"/>
      <c r="D8" s="37"/>
      <c r="E8" s="47"/>
      <c r="F8" s="37"/>
      <c r="G8" s="37"/>
      <c r="H8" s="48"/>
      <c r="I8" s="38"/>
      <c r="J8" s="38"/>
    </row>
    <row r="9" spans="1:10" x14ac:dyDescent="0.25">
      <c r="A9" s="12" t="s">
        <v>40</v>
      </c>
      <c r="B9" s="33"/>
      <c r="C9" s="214">
        <v>129784</v>
      </c>
      <c r="D9" s="216">
        <v>229468</v>
      </c>
      <c r="E9" s="43"/>
      <c r="F9" s="33"/>
      <c r="G9" s="220">
        <v>99684</v>
      </c>
      <c r="H9" s="44"/>
      <c r="I9" s="34"/>
      <c r="J9" s="211">
        <v>0.76800000000000002</v>
      </c>
    </row>
    <row r="10" spans="1:10" x14ac:dyDescent="0.25">
      <c r="A10" s="12" t="s">
        <v>41</v>
      </c>
      <c r="B10" s="33"/>
      <c r="C10" s="214">
        <v>134968</v>
      </c>
      <c r="D10" s="216">
        <v>247804</v>
      </c>
      <c r="E10" s="43"/>
      <c r="F10" s="33"/>
      <c r="G10" s="220">
        <v>112836</v>
      </c>
      <c r="H10" s="44"/>
      <c r="I10" s="34"/>
      <c r="J10" s="211">
        <v>0.83599999999999997</v>
      </c>
    </row>
    <row r="11" spans="1:10" x14ac:dyDescent="0.25">
      <c r="A11" s="12" t="s">
        <v>42</v>
      </c>
      <c r="B11" s="212">
        <v>154834</v>
      </c>
      <c r="C11" s="214">
        <v>143256</v>
      </c>
      <c r="D11" s="216">
        <v>259955</v>
      </c>
      <c r="E11" s="217">
        <v>-11578</v>
      </c>
      <c r="F11" s="219" t="s">
        <v>306</v>
      </c>
      <c r="G11" s="220">
        <v>116699</v>
      </c>
      <c r="H11" s="211">
        <v>-7.4999999999999997E-2</v>
      </c>
      <c r="I11" s="211">
        <v>0.67900000000000005</v>
      </c>
      <c r="J11" s="211">
        <v>0.81499999999999995</v>
      </c>
    </row>
    <row r="12" spans="1:10" x14ac:dyDescent="0.25">
      <c r="A12" s="12" t="s">
        <v>43</v>
      </c>
      <c r="B12" s="212">
        <v>143625</v>
      </c>
      <c r="C12" s="214">
        <v>193587</v>
      </c>
      <c r="D12" s="33"/>
      <c r="E12" s="217">
        <v>49962</v>
      </c>
      <c r="F12" s="33"/>
      <c r="G12" s="33"/>
      <c r="H12" s="211">
        <v>0.34799999999999998</v>
      </c>
      <c r="I12" s="34"/>
      <c r="J12" s="34"/>
    </row>
    <row r="13" spans="1:10" x14ac:dyDescent="0.25">
      <c r="A13" s="12" t="s">
        <v>44</v>
      </c>
      <c r="B13" s="212">
        <v>121150</v>
      </c>
      <c r="C13" s="214">
        <v>195389</v>
      </c>
      <c r="D13" s="33"/>
      <c r="E13" s="217">
        <v>74239</v>
      </c>
      <c r="F13" s="33"/>
      <c r="G13" s="33"/>
      <c r="H13" s="211">
        <v>0.61299999999999999</v>
      </c>
      <c r="I13" s="34"/>
      <c r="J13" s="34"/>
    </row>
    <row r="14" spans="1:10" x14ac:dyDescent="0.25">
      <c r="A14" s="12" t="s">
        <v>45</v>
      </c>
      <c r="B14" s="212">
        <v>115231</v>
      </c>
      <c r="C14" s="214">
        <v>146826</v>
      </c>
      <c r="D14" s="33"/>
      <c r="E14" s="217">
        <v>31595</v>
      </c>
      <c r="F14" s="33"/>
      <c r="G14" s="33"/>
      <c r="H14" s="211">
        <v>0.27400000000000002</v>
      </c>
      <c r="I14" s="34"/>
      <c r="J14" s="34"/>
    </row>
    <row r="15" spans="1:10" x14ac:dyDescent="0.25">
      <c r="A15" s="12" t="s">
        <v>46</v>
      </c>
      <c r="B15" s="212">
        <v>114831</v>
      </c>
      <c r="C15" s="214">
        <v>125594</v>
      </c>
      <c r="D15" s="33"/>
      <c r="E15" s="217">
        <v>10763</v>
      </c>
      <c r="F15" s="33"/>
      <c r="G15" s="33"/>
      <c r="H15" s="211">
        <v>9.4E-2</v>
      </c>
      <c r="I15" s="34"/>
      <c r="J15" s="34"/>
    </row>
    <row r="16" spans="1:10" x14ac:dyDescent="0.25">
      <c r="A16" s="12" t="s">
        <v>47</v>
      </c>
      <c r="B16" s="212">
        <v>105385</v>
      </c>
      <c r="C16" s="214">
        <v>120112</v>
      </c>
      <c r="D16" s="33"/>
      <c r="E16" s="217">
        <v>14727</v>
      </c>
      <c r="F16" s="33"/>
      <c r="G16" s="33"/>
      <c r="H16" s="211">
        <v>0.14000000000000001</v>
      </c>
      <c r="I16" s="34"/>
      <c r="J16" s="34"/>
    </row>
    <row r="17" spans="1:10" x14ac:dyDescent="0.25">
      <c r="A17" s="12" t="s">
        <v>48</v>
      </c>
      <c r="B17" s="212">
        <v>106004</v>
      </c>
      <c r="C17" s="214">
        <v>119297</v>
      </c>
      <c r="D17" s="33"/>
      <c r="E17" s="217">
        <v>13293</v>
      </c>
      <c r="F17" s="33"/>
      <c r="G17" s="33"/>
      <c r="H17" s="211">
        <v>0.125</v>
      </c>
      <c r="I17" s="34"/>
      <c r="J17" s="34"/>
    </row>
    <row r="18" spans="1:10" x14ac:dyDescent="0.25">
      <c r="A18" s="12" t="s">
        <v>49</v>
      </c>
      <c r="B18" s="212">
        <v>112567</v>
      </c>
      <c r="C18" s="214">
        <v>122233</v>
      </c>
      <c r="D18" s="33"/>
      <c r="E18" s="217">
        <v>9666</v>
      </c>
      <c r="F18" s="33"/>
      <c r="G18" s="33"/>
      <c r="H18" s="211">
        <v>8.5999999999999993E-2</v>
      </c>
      <c r="I18" s="34"/>
      <c r="J18" s="34"/>
    </row>
    <row r="19" spans="1:10" x14ac:dyDescent="0.25">
      <c r="A19" s="12" t="s">
        <v>50</v>
      </c>
      <c r="B19" s="212">
        <v>125958</v>
      </c>
      <c r="C19" s="214">
        <v>181356</v>
      </c>
      <c r="D19" s="33"/>
      <c r="E19" s="217">
        <v>55398</v>
      </c>
      <c r="F19" s="33"/>
      <c r="G19" s="33"/>
      <c r="H19" s="211">
        <v>0.44</v>
      </c>
      <c r="I19" s="34"/>
      <c r="J19" s="34"/>
    </row>
    <row r="20" spans="1:10" x14ac:dyDescent="0.25">
      <c r="A20" s="19" t="s">
        <v>51</v>
      </c>
      <c r="B20" s="213">
        <v>121756</v>
      </c>
      <c r="C20" s="215">
        <v>232845</v>
      </c>
      <c r="D20" s="39"/>
      <c r="E20" s="218">
        <v>111089</v>
      </c>
      <c r="F20" s="39"/>
      <c r="G20" s="39"/>
      <c r="H20" s="221">
        <v>0.91200000000000003</v>
      </c>
      <c r="I20" s="40"/>
      <c r="J20" s="40"/>
    </row>
    <row r="21" spans="1:10" x14ac:dyDescent="0.25">
      <c r="A21" s="18" t="s">
        <v>52</v>
      </c>
      <c r="B21" s="18"/>
      <c r="C21" s="18"/>
      <c r="D21" s="18"/>
      <c r="E21" s="25"/>
      <c r="F21" s="18"/>
      <c r="G21" s="18"/>
      <c r="H21" s="25"/>
      <c r="I21" s="18"/>
      <c r="J21" s="18"/>
    </row>
    <row r="22" spans="1:10" x14ac:dyDescent="0.25">
      <c r="A22" s="12" t="s">
        <v>40</v>
      </c>
      <c r="B22" s="35"/>
      <c r="C22" s="35">
        <v>41409448.770000003</v>
      </c>
      <c r="D22" s="35">
        <v>67465597.629999995</v>
      </c>
      <c r="E22" s="45"/>
      <c r="F22" s="35"/>
      <c r="G22" s="35">
        <v>26056148.859999999</v>
      </c>
      <c r="H22" s="46"/>
      <c r="I22" s="36"/>
      <c r="J22" s="36">
        <v>0.62923196598736097</v>
      </c>
    </row>
    <row r="23" spans="1:10" x14ac:dyDescent="0.25">
      <c r="A23" s="12" t="s">
        <v>41</v>
      </c>
      <c r="B23" s="35"/>
      <c r="C23" s="35">
        <v>41458299.100000001</v>
      </c>
      <c r="D23" s="35">
        <v>73017970.650000006</v>
      </c>
      <c r="E23" s="45"/>
      <c r="F23" s="35"/>
      <c r="G23" s="35">
        <v>31559671.550000001</v>
      </c>
      <c r="H23" s="46"/>
      <c r="I23" s="36"/>
      <c r="J23" s="36">
        <v>0.76123893732051395</v>
      </c>
    </row>
    <row r="24" spans="1:10" x14ac:dyDescent="0.25">
      <c r="A24" s="12" t="s">
        <v>42</v>
      </c>
      <c r="B24" s="35">
        <v>39278114.75</v>
      </c>
      <c r="C24" s="35">
        <v>43000851.380000003</v>
      </c>
      <c r="D24" s="35">
        <v>75021369.439999998</v>
      </c>
      <c r="E24" s="45">
        <v>3722736.63</v>
      </c>
      <c r="F24" s="35">
        <v>35743254.689999998</v>
      </c>
      <c r="G24" s="35">
        <v>32020518.059999999</v>
      </c>
      <c r="H24" s="46">
        <v>9.47789030531309E-2</v>
      </c>
      <c r="I24" s="36">
        <v>0.91000433492037702</v>
      </c>
      <c r="J24" s="36">
        <v>0.74464846700437604</v>
      </c>
    </row>
    <row r="25" spans="1:10" x14ac:dyDescent="0.25">
      <c r="A25" s="12" t="s">
        <v>43</v>
      </c>
      <c r="B25" s="35">
        <v>40582739.829999998</v>
      </c>
      <c r="C25" s="35">
        <v>51420984.729999997</v>
      </c>
      <c r="D25" s="35"/>
      <c r="E25" s="45">
        <v>10838244.9</v>
      </c>
      <c r="F25" s="35"/>
      <c r="G25" s="35"/>
      <c r="H25" s="46">
        <v>0.26706538162285498</v>
      </c>
      <c r="I25" s="36"/>
      <c r="J25" s="36"/>
    </row>
    <row r="26" spans="1:10" x14ac:dyDescent="0.25">
      <c r="A26" s="12" t="s">
        <v>44</v>
      </c>
      <c r="B26" s="35">
        <v>37332972.710000001</v>
      </c>
      <c r="C26" s="35">
        <v>61535957.75</v>
      </c>
      <c r="D26" s="35"/>
      <c r="E26" s="45">
        <v>24202985.039999999</v>
      </c>
      <c r="F26" s="35"/>
      <c r="G26" s="35"/>
      <c r="H26" s="46">
        <v>0.64830050443631004</v>
      </c>
      <c r="I26" s="36"/>
      <c r="J26" s="36"/>
    </row>
    <row r="27" spans="1:10" x14ac:dyDescent="0.25">
      <c r="A27" s="12" t="s">
        <v>45</v>
      </c>
      <c r="B27" s="35">
        <v>36153616.200000003</v>
      </c>
      <c r="C27" s="35">
        <v>52924231.600000001</v>
      </c>
      <c r="D27" s="35"/>
      <c r="E27" s="45">
        <v>16770615.4</v>
      </c>
      <c r="F27" s="35"/>
      <c r="G27" s="35"/>
      <c r="H27" s="46">
        <v>0.46387103594909501</v>
      </c>
      <c r="I27" s="36"/>
      <c r="J27" s="36"/>
    </row>
    <row r="28" spans="1:10" x14ac:dyDescent="0.25">
      <c r="A28" s="12" t="s">
        <v>46</v>
      </c>
      <c r="B28" s="35">
        <v>34957463.479999997</v>
      </c>
      <c r="C28" s="35">
        <v>44764626.43</v>
      </c>
      <c r="D28" s="35"/>
      <c r="E28" s="45">
        <v>9807162.9499999993</v>
      </c>
      <c r="F28" s="35"/>
      <c r="G28" s="35"/>
      <c r="H28" s="46">
        <v>0.28054561097120001</v>
      </c>
      <c r="I28" s="36"/>
      <c r="J28" s="36"/>
    </row>
    <row r="29" spans="1:10" x14ac:dyDescent="0.25">
      <c r="A29" s="12" t="s">
        <v>47</v>
      </c>
      <c r="B29" s="35">
        <v>34782406.57</v>
      </c>
      <c r="C29" s="35">
        <v>44121771.899999999</v>
      </c>
      <c r="D29" s="35"/>
      <c r="E29" s="45">
        <v>9339365.3300000001</v>
      </c>
      <c r="F29" s="35"/>
      <c r="G29" s="35"/>
      <c r="H29" s="46">
        <v>0.26850831356951699</v>
      </c>
      <c r="I29" s="36"/>
      <c r="J29" s="36"/>
    </row>
    <row r="30" spans="1:10" x14ac:dyDescent="0.25">
      <c r="A30" s="12" t="s">
        <v>48</v>
      </c>
      <c r="B30" s="35">
        <v>34418007.32</v>
      </c>
      <c r="C30" s="35">
        <v>43146794.07</v>
      </c>
      <c r="D30" s="35"/>
      <c r="E30" s="45">
        <v>8728786.75</v>
      </c>
      <c r="F30" s="35"/>
      <c r="G30" s="35"/>
      <c r="H30" s="46">
        <v>0.25361104345305302</v>
      </c>
      <c r="I30" s="36"/>
      <c r="J30" s="36"/>
    </row>
    <row r="31" spans="1:10" x14ac:dyDescent="0.25">
      <c r="A31" s="12" t="s">
        <v>49</v>
      </c>
      <c r="B31" s="35">
        <v>33885806.68</v>
      </c>
      <c r="C31" s="35">
        <v>41702024.920000002</v>
      </c>
      <c r="D31" s="35"/>
      <c r="E31" s="45">
        <v>7816218.2400000002</v>
      </c>
      <c r="F31" s="35"/>
      <c r="G31" s="35"/>
      <c r="H31" s="46">
        <v>0.23066348438484299</v>
      </c>
      <c r="I31" s="36"/>
      <c r="J31" s="36"/>
    </row>
    <row r="32" spans="1:10" x14ac:dyDescent="0.25">
      <c r="A32" s="12" t="s">
        <v>50</v>
      </c>
      <c r="B32" s="35">
        <v>38460201.390000001</v>
      </c>
      <c r="C32" s="35">
        <v>52952283.259999998</v>
      </c>
      <c r="D32" s="35"/>
      <c r="E32" s="45">
        <v>14492081.869999999</v>
      </c>
      <c r="F32" s="35"/>
      <c r="G32" s="35"/>
      <c r="H32" s="46">
        <v>0.37680722789371701</v>
      </c>
      <c r="I32" s="36"/>
      <c r="J32" s="36"/>
    </row>
    <row r="33" spans="1:10" x14ac:dyDescent="0.25">
      <c r="A33" s="19" t="s">
        <v>51</v>
      </c>
      <c r="B33" s="41">
        <v>37581193.280000001</v>
      </c>
      <c r="C33" s="41">
        <v>63886269.219999999</v>
      </c>
      <c r="D33" s="41"/>
      <c r="E33" s="50">
        <v>26305075.940000001</v>
      </c>
      <c r="F33" s="41"/>
      <c r="G33" s="41"/>
      <c r="H33" s="51">
        <v>0.69995318520125505</v>
      </c>
      <c r="I33" s="42"/>
      <c r="J33" s="42"/>
    </row>
    <row r="34" spans="1:10" x14ac:dyDescent="0.25">
      <c r="A34" s="194" t="s">
        <v>53</v>
      </c>
      <c r="B34" s="195"/>
      <c r="C34" s="195"/>
      <c r="D34" s="195"/>
      <c r="E34" s="195"/>
      <c r="F34" s="195"/>
      <c r="G34" s="195"/>
      <c r="H34" s="196"/>
      <c r="I34" s="196"/>
      <c r="J34" s="196"/>
    </row>
    <row r="35" spans="1:10" x14ac:dyDescent="0.25">
      <c r="A35" s="12"/>
      <c r="B35" s="35"/>
      <c r="C35" s="35"/>
      <c r="D35" s="35"/>
      <c r="E35" s="35"/>
      <c r="F35" s="35"/>
      <c r="G35" s="35"/>
      <c r="H35" s="36"/>
      <c r="I35" s="36"/>
      <c r="J35" s="36"/>
    </row>
    <row r="36" spans="1:10" x14ac:dyDescent="0.25">
      <c r="A36" s="192" t="str">
        <f>HYPERLINK("#'Obsah'!A1", "Späť na obsah dátovej prílohy")</f>
        <v>Späť na obsah dátovej prílohy</v>
      </c>
      <c r="B36" s="193"/>
    </row>
  </sheetData>
  <mergeCells count="10">
    <mergeCell ref="A34:J34"/>
    <mergeCell ref="A36:B36"/>
    <mergeCell ref="A2:J2"/>
    <mergeCell ref="A4:J4"/>
    <mergeCell ref="A6:A7"/>
    <mergeCell ref="B6:B7"/>
    <mergeCell ref="C6:C7"/>
    <mergeCell ref="D6:D7"/>
    <mergeCell ref="E6:G6"/>
    <mergeCell ref="H6:J6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"/>
  <sheetViews>
    <sheetView showGridLines="0" workbookViewId="0"/>
  </sheetViews>
  <sheetFormatPr defaultColWidth="11.3984375" defaultRowHeight="13.5" x14ac:dyDescent="0.25"/>
  <cols>
    <col min="1" max="1" width="21.796875" customWidth="1"/>
    <col min="2" max="4" width="18.796875" customWidth="1"/>
  </cols>
  <sheetData>
    <row r="2" spans="1:4" ht="15.75" x14ac:dyDescent="0.25">
      <c r="A2" s="187" t="s">
        <v>70</v>
      </c>
      <c r="B2" s="187"/>
      <c r="C2" s="187"/>
      <c r="D2" s="187"/>
    </row>
    <row r="4" spans="1:4" x14ac:dyDescent="0.25">
      <c r="A4" s="204" t="s">
        <v>305</v>
      </c>
      <c r="B4" s="197"/>
      <c r="C4" s="197"/>
      <c r="D4" s="197"/>
    </row>
    <row r="6" spans="1:4" x14ac:dyDescent="0.25">
      <c r="A6" s="205" t="s">
        <v>30</v>
      </c>
      <c r="B6" s="206" t="s">
        <v>71</v>
      </c>
      <c r="C6" s="206" t="s">
        <v>72</v>
      </c>
      <c r="D6" s="207" t="s">
        <v>73</v>
      </c>
    </row>
    <row r="7" spans="1:4" x14ac:dyDescent="0.25">
      <c r="A7" s="205"/>
      <c r="B7" s="53" t="s">
        <v>74</v>
      </c>
      <c r="C7" s="53" t="s">
        <v>75</v>
      </c>
      <c r="D7" s="207"/>
    </row>
    <row r="8" spans="1:4" x14ac:dyDescent="0.25">
      <c r="A8" s="16" t="s">
        <v>76</v>
      </c>
      <c r="B8" s="55"/>
      <c r="C8" s="55"/>
      <c r="D8" s="55"/>
    </row>
    <row r="9" spans="1:4" x14ac:dyDescent="0.25">
      <c r="A9" s="12" t="s">
        <v>77</v>
      </c>
      <c r="B9" s="181">
        <v>5039</v>
      </c>
      <c r="C9" s="181">
        <v>6128</v>
      </c>
      <c r="D9" s="181">
        <v>11167</v>
      </c>
    </row>
    <row r="10" spans="1:4" x14ac:dyDescent="0.25">
      <c r="A10" s="12" t="s">
        <v>78</v>
      </c>
      <c r="B10" s="181">
        <v>13614</v>
      </c>
      <c r="C10" s="181">
        <v>19405</v>
      </c>
      <c r="D10" s="181">
        <v>33019</v>
      </c>
    </row>
    <row r="11" spans="1:4" x14ac:dyDescent="0.25">
      <c r="A11" s="12" t="s">
        <v>79</v>
      </c>
      <c r="B11" s="181">
        <v>2491</v>
      </c>
      <c r="C11" s="181">
        <v>3391</v>
      </c>
      <c r="D11" s="181">
        <v>5882</v>
      </c>
    </row>
    <row r="12" spans="1:4" x14ac:dyDescent="0.25">
      <c r="A12" s="12" t="s">
        <v>80</v>
      </c>
      <c r="B12" s="181">
        <v>1175</v>
      </c>
      <c r="C12" s="181">
        <v>1325</v>
      </c>
      <c r="D12" s="181">
        <v>2500</v>
      </c>
    </row>
    <row r="13" spans="1:4" x14ac:dyDescent="0.25">
      <c r="A13" s="12" t="s">
        <v>81</v>
      </c>
      <c r="B13" s="182">
        <v>958</v>
      </c>
      <c r="C13" s="182">
        <v>858</v>
      </c>
      <c r="D13" s="181">
        <v>1816</v>
      </c>
    </row>
    <row r="14" spans="1:4" x14ac:dyDescent="0.25">
      <c r="A14" s="12" t="s">
        <v>82</v>
      </c>
      <c r="B14" s="182">
        <v>944</v>
      </c>
      <c r="C14" s="181">
        <v>1729</v>
      </c>
      <c r="D14" s="181">
        <v>2673</v>
      </c>
    </row>
    <row r="15" spans="1:4" x14ac:dyDescent="0.25">
      <c r="A15" s="12" t="s">
        <v>83</v>
      </c>
      <c r="B15" s="181">
        <v>1273</v>
      </c>
      <c r="C15" s="181">
        <v>2372</v>
      </c>
      <c r="D15" s="181">
        <v>3645</v>
      </c>
    </row>
    <row r="16" spans="1:4" x14ac:dyDescent="0.25">
      <c r="A16" s="180" t="s">
        <v>279</v>
      </c>
      <c r="B16" s="183">
        <v>1127</v>
      </c>
      <c r="C16" s="183">
        <v>1663</v>
      </c>
      <c r="D16" s="183">
        <v>2790</v>
      </c>
    </row>
    <row r="17" spans="1:4" x14ac:dyDescent="0.25">
      <c r="A17" s="18" t="s">
        <v>84</v>
      </c>
      <c r="B17" s="18"/>
      <c r="C17" s="18"/>
      <c r="D17" s="18"/>
    </row>
    <row r="18" spans="1:4" x14ac:dyDescent="0.25">
      <c r="A18" s="12" t="s">
        <v>77</v>
      </c>
      <c r="B18" s="182" t="s">
        <v>281</v>
      </c>
      <c r="C18" s="182" t="s">
        <v>282</v>
      </c>
      <c r="D18" s="182" t="s">
        <v>283</v>
      </c>
    </row>
    <row r="19" spans="1:4" x14ac:dyDescent="0.25">
      <c r="A19" s="12" t="s">
        <v>78</v>
      </c>
      <c r="B19" s="182" t="s">
        <v>284</v>
      </c>
      <c r="C19" s="182" t="s">
        <v>285</v>
      </c>
      <c r="D19" s="182" t="s">
        <v>286</v>
      </c>
    </row>
    <row r="20" spans="1:4" x14ac:dyDescent="0.25">
      <c r="A20" s="12" t="s">
        <v>79</v>
      </c>
      <c r="B20" s="182" t="s">
        <v>287</v>
      </c>
      <c r="C20" s="182" t="s">
        <v>288</v>
      </c>
      <c r="D20" s="182" t="s">
        <v>289</v>
      </c>
    </row>
    <row r="21" spans="1:4" x14ac:dyDescent="0.25">
      <c r="A21" s="12" t="s">
        <v>80</v>
      </c>
      <c r="B21" s="182" t="s">
        <v>290</v>
      </c>
      <c r="C21" s="182" t="s">
        <v>291</v>
      </c>
      <c r="D21" s="182" t="s">
        <v>292</v>
      </c>
    </row>
    <row r="22" spans="1:4" x14ac:dyDescent="0.25">
      <c r="A22" s="12" t="s">
        <v>81</v>
      </c>
      <c r="B22" s="182" t="s">
        <v>293</v>
      </c>
      <c r="C22" s="182" t="s">
        <v>294</v>
      </c>
      <c r="D22" s="182" t="s">
        <v>295</v>
      </c>
    </row>
    <row r="23" spans="1:4" x14ac:dyDescent="0.25">
      <c r="A23" s="12" t="s">
        <v>82</v>
      </c>
      <c r="B23" s="182" t="s">
        <v>296</v>
      </c>
      <c r="C23" s="182" t="s">
        <v>297</v>
      </c>
      <c r="D23" s="182" t="s">
        <v>298</v>
      </c>
    </row>
    <row r="24" spans="1:4" x14ac:dyDescent="0.25">
      <c r="A24" s="12" t="s">
        <v>83</v>
      </c>
      <c r="B24" s="182" t="s">
        <v>299</v>
      </c>
      <c r="C24" s="182" t="s">
        <v>300</v>
      </c>
      <c r="D24" s="182" t="s">
        <v>301</v>
      </c>
    </row>
    <row r="25" spans="1:4" x14ac:dyDescent="0.25">
      <c r="A25" s="180" t="s">
        <v>280</v>
      </c>
      <c r="B25" s="184" t="s">
        <v>302</v>
      </c>
      <c r="C25" s="184" t="s">
        <v>303</v>
      </c>
      <c r="D25" s="184" t="s">
        <v>304</v>
      </c>
    </row>
    <row r="26" spans="1:4" ht="67.900000000000006" customHeight="1" x14ac:dyDescent="0.25">
      <c r="A26" s="202" t="s">
        <v>85</v>
      </c>
      <c r="B26" s="203"/>
      <c r="C26" s="203"/>
      <c r="D26" s="203"/>
    </row>
    <row r="27" spans="1:4" x14ac:dyDescent="0.25">
      <c r="A27" s="12"/>
      <c r="B27" s="54"/>
      <c r="C27" s="54"/>
      <c r="D27" s="54"/>
    </row>
    <row r="28" spans="1:4" x14ac:dyDescent="0.25">
      <c r="A28" s="192" t="str">
        <f>HYPERLINK("#'Obsah'!A1", "Späť na obsah dátovej prílohy")</f>
        <v>Späť na obsah dátovej prílohy</v>
      </c>
      <c r="B28" s="193"/>
    </row>
  </sheetData>
  <mergeCells count="7">
    <mergeCell ref="A26:D26"/>
    <mergeCell ref="A28:B28"/>
    <mergeCell ref="A2:D2"/>
    <mergeCell ref="A4:D4"/>
    <mergeCell ref="A6:A7"/>
    <mergeCell ref="B6:C6"/>
    <mergeCell ref="D6:D7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showGridLines="0" workbookViewId="0"/>
  </sheetViews>
  <sheetFormatPr defaultColWidth="11.3984375" defaultRowHeight="13.5" x14ac:dyDescent="0.25"/>
  <cols>
    <col min="1" max="1" width="28.796875" customWidth="1"/>
    <col min="2" max="4" width="15.19921875" customWidth="1"/>
    <col min="5" max="5" width="19.19921875" customWidth="1"/>
  </cols>
  <sheetData>
    <row r="2" spans="1:5" ht="15.75" x14ac:dyDescent="0.25">
      <c r="A2" s="187" t="s">
        <v>86</v>
      </c>
      <c r="B2" s="187"/>
      <c r="C2" s="187"/>
      <c r="D2" s="187"/>
      <c r="E2" s="187"/>
    </row>
    <row r="4" spans="1:5" x14ac:dyDescent="0.25">
      <c r="A4" s="197" t="s">
        <v>87</v>
      </c>
      <c r="B4" s="197"/>
      <c r="C4" s="197"/>
      <c r="D4" s="197"/>
      <c r="E4" s="197"/>
    </row>
    <row r="6" spans="1:5" x14ac:dyDescent="0.25">
      <c r="A6" s="52" t="s">
        <v>88</v>
      </c>
      <c r="B6" s="56" t="s">
        <v>89</v>
      </c>
      <c r="C6" s="56" t="s">
        <v>90</v>
      </c>
      <c r="D6" s="53" t="s">
        <v>34</v>
      </c>
      <c r="E6" s="53" t="s">
        <v>35</v>
      </c>
    </row>
    <row r="7" spans="1:5" x14ac:dyDescent="0.25">
      <c r="A7" s="12" t="s">
        <v>91</v>
      </c>
      <c r="B7" s="57">
        <v>187136</v>
      </c>
      <c r="C7" s="57">
        <v>184223</v>
      </c>
      <c r="D7" s="57">
        <v>-2913</v>
      </c>
      <c r="E7" s="58">
        <v>-1.6</v>
      </c>
    </row>
    <row r="8" spans="1:5" x14ac:dyDescent="0.25">
      <c r="A8" s="12" t="s">
        <v>92</v>
      </c>
      <c r="B8" s="57">
        <v>2017178</v>
      </c>
      <c r="C8" s="57">
        <v>1955878</v>
      </c>
      <c r="D8" s="57">
        <v>-61300</v>
      </c>
      <c r="E8" s="58">
        <v>-3</v>
      </c>
    </row>
    <row r="9" spans="1:5" x14ac:dyDescent="0.25">
      <c r="A9" s="12" t="s">
        <v>93</v>
      </c>
      <c r="B9" s="57">
        <v>374260</v>
      </c>
      <c r="C9" s="57">
        <v>333905</v>
      </c>
      <c r="D9" s="57">
        <v>-40355</v>
      </c>
      <c r="E9" s="58">
        <v>-10.8</v>
      </c>
    </row>
    <row r="10" spans="1:5" x14ac:dyDescent="0.25">
      <c r="A10" s="12" t="s">
        <v>94</v>
      </c>
      <c r="B10" s="57">
        <v>216169</v>
      </c>
      <c r="C10" s="57">
        <v>224062</v>
      </c>
      <c r="D10" s="57">
        <v>7893</v>
      </c>
      <c r="E10" s="58">
        <v>3.7</v>
      </c>
    </row>
    <row r="11" spans="1:5" x14ac:dyDescent="0.25">
      <c r="A11" s="59" t="s">
        <v>95</v>
      </c>
      <c r="B11" s="60">
        <v>2607607</v>
      </c>
      <c r="C11" s="60">
        <v>2513845</v>
      </c>
      <c r="D11" s="60">
        <v>-93762</v>
      </c>
      <c r="E11" s="61">
        <v>-3.6</v>
      </c>
    </row>
    <row r="13" spans="1:5" x14ac:dyDescent="0.25">
      <c r="A13" s="192" t="str">
        <f>HYPERLINK("#'Obsah'!A1", "Späť na obsah dátovej prílohy")</f>
        <v>Späť na obsah dátovej prílohy</v>
      </c>
      <c r="B13" s="193"/>
    </row>
  </sheetData>
  <mergeCells count="3">
    <mergeCell ref="A2:E2"/>
    <mergeCell ref="A4:E4"/>
    <mergeCell ref="A13:B13"/>
  </mergeCells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3"/>
  <sheetViews>
    <sheetView showGridLines="0" workbookViewId="0"/>
  </sheetViews>
  <sheetFormatPr defaultColWidth="11.3984375" defaultRowHeight="13.5" x14ac:dyDescent="0.25"/>
  <cols>
    <col min="1" max="1" width="15.796875" customWidth="1"/>
    <col min="2" max="10" width="16.19921875" customWidth="1"/>
  </cols>
  <sheetData>
    <row r="2" spans="1:10" ht="15.75" x14ac:dyDescent="0.25">
      <c r="A2" s="187" t="s">
        <v>96</v>
      </c>
      <c r="B2" s="187"/>
      <c r="C2" s="187"/>
      <c r="D2" s="187"/>
      <c r="E2" s="187"/>
      <c r="F2" s="187"/>
      <c r="G2" s="187"/>
      <c r="H2" s="187"/>
      <c r="I2" s="187"/>
      <c r="J2" s="187"/>
    </row>
    <row r="4" spans="1:10" x14ac:dyDescent="0.25">
      <c r="A4" s="197" t="s">
        <v>97</v>
      </c>
      <c r="B4" s="197"/>
      <c r="C4" s="197"/>
      <c r="D4" s="197"/>
      <c r="E4" s="197"/>
      <c r="F4" s="197"/>
      <c r="G4" s="197"/>
      <c r="H4" s="197"/>
      <c r="I4" s="197"/>
      <c r="J4" s="197"/>
    </row>
    <row r="6" spans="1:10" ht="25.15" customHeight="1" x14ac:dyDescent="0.25">
      <c r="A6" s="1" t="s">
        <v>30</v>
      </c>
      <c r="B6" s="1" t="s">
        <v>98</v>
      </c>
      <c r="C6" s="1" t="s">
        <v>99</v>
      </c>
      <c r="D6" s="1" t="s">
        <v>100</v>
      </c>
      <c r="E6" s="1" t="s">
        <v>101</v>
      </c>
      <c r="F6" s="1" t="s">
        <v>102</v>
      </c>
      <c r="G6" s="1" t="s">
        <v>103</v>
      </c>
      <c r="H6" s="1" t="s">
        <v>104</v>
      </c>
      <c r="I6" s="1" t="s">
        <v>105</v>
      </c>
      <c r="J6" s="1" t="s">
        <v>106</v>
      </c>
    </row>
    <row r="7" spans="1:10" x14ac:dyDescent="0.25">
      <c r="A7" s="18" t="s">
        <v>107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x14ac:dyDescent="0.25">
      <c r="A8" s="12" t="s">
        <v>108</v>
      </c>
      <c r="B8" s="62">
        <v>6.42</v>
      </c>
      <c r="C8" s="62">
        <v>3.09</v>
      </c>
      <c r="D8" s="62">
        <v>3.21</v>
      </c>
      <c r="E8" s="12">
        <v>3.87</v>
      </c>
      <c r="F8" s="12">
        <v>4.2699999999999996</v>
      </c>
      <c r="G8" s="12">
        <v>5.05</v>
      </c>
      <c r="H8" s="12">
        <v>9.0299999999999994</v>
      </c>
      <c r="I8" s="12">
        <v>10.91</v>
      </c>
      <c r="J8" s="12">
        <v>10.11</v>
      </c>
    </row>
    <row r="9" spans="1:10" x14ac:dyDescent="0.25">
      <c r="A9" s="12" t="s">
        <v>109</v>
      </c>
      <c r="B9" s="62">
        <v>6.35</v>
      </c>
      <c r="C9" s="62">
        <v>3.03</v>
      </c>
      <c r="D9" s="62">
        <v>3.13</v>
      </c>
      <c r="E9" s="12">
        <v>3.72</v>
      </c>
      <c r="F9" s="12">
        <v>4.1900000000000004</v>
      </c>
      <c r="G9" s="12">
        <v>4.96</v>
      </c>
      <c r="H9" s="12">
        <v>8.9600000000000009</v>
      </c>
      <c r="I9" s="12">
        <v>10.87</v>
      </c>
      <c r="J9" s="12">
        <v>10.050000000000001</v>
      </c>
    </row>
    <row r="10" spans="1:10" x14ac:dyDescent="0.25">
      <c r="A10" s="12" t="s">
        <v>110</v>
      </c>
      <c r="B10" s="62">
        <v>6.19</v>
      </c>
      <c r="C10" s="62">
        <v>2.97</v>
      </c>
      <c r="D10" s="62">
        <v>3.05</v>
      </c>
      <c r="E10" s="12">
        <v>3.61</v>
      </c>
      <c r="F10" s="12">
        <v>4.0599999999999996</v>
      </c>
      <c r="G10" s="12">
        <v>4.7699999999999996</v>
      </c>
      <c r="H10" s="12">
        <v>8.81</v>
      </c>
      <c r="I10" s="12">
        <v>10.55</v>
      </c>
      <c r="J10" s="12">
        <v>9.8800000000000008</v>
      </c>
    </row>
    <row r="11" spans="1:10" x14ac:dyDescent="0.25">
      <c r="A11" s="12" t="s">
        <v>111</v>
      </c>
      <c r="B11" s="62">
        <v>6.05</v>
      </c>
      <c r="C11" s="62">
        <v>2.91</v>
      </c>
      <c r="D11" s="62">
        <v>3.03</v>
      </c>
      <c r="E11" s="12">
        <v>3.55</v>
      </c>
      <c r="F11" s="12">
        <v>3.94</v>
      </c>
      <c r="G11" s="12">
        <v>4.58</v>
      </c>
      <c r="H11" s="12">
        <v>8.64</v>
      </c>
      <c r="I11" s="12">
        <v>10.34</v>
      </c>
      <c r="J11" s="12">
        <v>9.61</v>
      </c>
    </row>
    <row r="12" spans="1:10" x14ac:dyDescent="0.25">
      <c r="A12" s="12" t="s">
        <v>112</v>
      </c>
      <c r="B12" s="62">
        <v>6</v>
      </c>
      <c r="C12" s="62">
        <v>2.94</v>
      </c>
      <c r="D12" s="62">
        <v>3.07</v>
      </c>
      <c r="E12" s="12">
        <v>3.53</v>
      </c>
      <c r="F12" s="12">
        <v>3.96</v>
      </c>
      <c r="G12" s="12">
        <v>4.5599999999999996</v>
      </c>
      <c r="H12" s="12">
        <v>8.4700000000000006</v>
      </c>
      <c r="I12" s="12">
        <v>10.26</v>
      </c>
      <c r="J12" s="12">
        <v>9.4600000000000009</v>
      </c>
    </row>
    <row r="13" spans="1:10" x14ac:dyDescent="0.25">
      <c r="A13" s="12" t="s">
        <v>113</v>
      </c>
      <c r="B13" s="62">
        <v>6.04</v>
      </c>
      <c r="C13" s="62">
        <v>3.11</v>
      </c>
      <c r="D13" s="62">
        <v>3.19</v>
      </c>
      <c r="E13" s="12">
        <v>3.65</v>
      </c>
      <c r="F13" s="12">
        <v>3.93</v>
      </c>
      <c r="G13" s="12">
        <v>4.71</v>
      </c>
      <c r="H13" s="12">
        <v>8.41</v>
      </c>
      <c r="I13" s="12">
        <v>10.16</v>
      </c>
      <c r="J13" s="12">
        <v>9.4499999999999993</v>
      </c>
    </row>
    <row r="14" spans="1:10" x14ac:dyDescent="0.25">
      <c r="A14" s="12" t="s">
        <v>114</v>
      </c>
      <c r="B14" s="62">
        <v>6.07</v>
      </c>
      <c r="C14" s="62">
        <v>3.32</v>
      </c>
      <c r="D14" s="62">
        <v>3.35</v>
      </c>
      <c r="E14" s="12">
        <v>3.8</v>
      </c>
      <c r="F14" s="12">
        <v>3.96</v>
      </c>
      <c r="G14" s="12">
        <v>4.7300000000000004</v>
      </c>
      <c r="H14" s="12">
        <v>8.42</v>
      </c>
      <c r="I14" s="12">
        <v>10.09</v>
      </c>
      <c r="J14" s="12">
        <v>9.2899999999999991</v>
      </c>
    </row>
    <row r="15" spans="1:10" x14ac:dyDescent="0.25">
      <c r="A15" s="12" t="s">
        <v>115</v>
      </c>
      <c r="B15" s="62">
        <v>6.03</v>
      </c>
      <c r="C15" s="62">
        <v>3.34</v>
      </c>
      <c r="D15" s="62">
        <v>3.37</v>
      </c>
      <c r="E15" s="12">
        <v>3.77</v>
      </c>
      <c r="F15" s="12">
        <v>3.96</v>
      </c>
      <c r="G15" s="12">
        <v>4.6900000000000004</v>
      </c>
      <c r="H15" s="12">
        <v>8.3800000000000008</v>
      </c>
      <c r="I15" s="12">
        <v>9.9700000000000006</v>
      </c>
      <c r="J15" s="12">
        <v>9.18</v>
      </c>
    </row>
    <row r="16" spans="1:10" x14ac:dyDescent="0.25">
      <c r="A16" s="12" t="s">
        <v>116</v>
      </c>
      <c r="B16" s="62">
        <v>6.11</v>
      </c>
      <c r="C16" s="62">
        <v>3.32</v>
      </c>
      <c r="D16" s="62">
        <v>3.39</v>
      </c>
      <c r="E16" s="12">
        <v>3.82</v>
      </c>
      <c r="F16" s="12">
        <v>4.01</v>
      </c>
      <c r="G16" s="12">
        <v>4.82</v>
      </c>
      <c r="H16" s="12">
        <v>8.41</v>
      </c>
      <c r="I16" s="12">
        <v>10.130000000000001</v>
      </c>
      <c r="J16" s="12">
        <v>9.3000000000000007</v>
      </c>
    </row>
    <row r="17" spans="1:10" x14ac:dyDescent="0.25">
      <c r="A17" s="12" t="s">
        <v>117</v>
      </c>
      <c r="B17" s="62">
        <v>6.04</v>
      </c>
      <c r="C17" s="62">
        <v>3.21</v>
      </c>
      <c r="D17" s="62">
        <v>3.32</v>
      </c>
      <c r="E17" s="12">
        <v>3.81</v>
      </c>
      <c r="F17" s="12">
        <v>3.95</v>
      </c>
      <c r="G17" s="12">
        <v>4.76</v>
      </c>
      <c r="H17" s="12">
        <v>8.4499999999999993</v>
      </c>
      <c r="I17" s="12">
        <v>9.99</v>
      </c>
      <c r="J17" s="12">
        <v>9.1999999999999993</v>
      </c>
    </row>
    <row r="18" spans="1:10" x14ac:dyDescent="0.25">
      <c r="A18" s="12" t="s">
        <v>118</v>
      </c>
      <c r="B18" s="62">
        <v>6.01</v>
      </c>
      <c r="C18" s="62">
        <v>3.12</v>
      </c>
      <c r="D18" s="62">
        <v>3.25</v>
      </c>
      <c r="E18" s="12">
        <v>3.88</v>
      </c>
      <c r="F18" s="12">
        <v>3.95</v>
      </c>
      <c r="G18" s="12">
        <v>4.7</v>
      </c>
      <c r="H18" s="12">
        <v>8.5399999999999991</v>
      </c>
      <c r="I18" s="12">
        <v>9.9600000000000009</v>
      </c>
      <c r="J18" s="12">
        <v>9.1</v>
      </c>
    </row>
    <row r="19" spans="1:10" x14ac:dyDescent="0.25">
      <c r="A19" s="12" t="s">
        <v>119</v>
      </c>
      <c r="B19" s="62">
        <v>6.01</v>
      </c>
      <c r="C19" s="62">
        <v>3.1</v>
      </c>
      <c r="D19" s="62">
        <v>3.25</v>
      </c>
      <c r="E19" s="12">
        <v>3.89</v>
      </c>
      <c r="F19" s="12">
        <v>3.94</v>
      </c>
      <c r="G19" s="12">
        <v>4.76</v>
      </c>
      <c r="H19" s="12">
        <v>8.5299999999999994</v>
      </c>
      <c r="I19" s="12">
        <v>9.9600000000000009</v>
      </c>
      <c r="J19" s="12">
        <v>9.0500000000000007</v>
      </c>
    </row>
    <row r="20" spans="1:10" x14ac:dyDescent="0.25">
      <c r="A20" s="12" t="s">
        <v>120</v>
      </c>
      <c r="B20" s="62">
        <v>6.13</v>
      </c>
      <c r="C20" s="62">
        <v>3.1</v>
      </c>
      <c r="D20" s="62">
        <v>3.32</v>
      </c>
      <c r="E20" s="12">
        <v>4.05</v>
      </c>
      <c r="F20" s="12">
        <v>4</v>
      </c>
      <c r="G20" s="12">
        <v>4.99</v>
      </c>
      <c r="H20" s="12">
        <v>8.56</v>
      </c>
      <c r="I20" s="12">
        <v>10.19</v>
      </c>
      <c r="J20" s="12">
        <v>9.25</v>
      </c>
    </row>
    <row r="21" spans="1:10" x14ac:dyDescent="0.25">
      <c r="A21" s="12" t="s">
        <v>121</v>
      </c>
      <c r="B21" s="62">
        <v>6.13</v>
      </c>
      <c r="C21" s="62">
        <v>3.07</v>
      </c>
      <c r="D21" s="62">
        <v>3.42</v>
      </c>
      <c r="E21" s="12">
        <v>3.92</v>
      </c>
      <c r="F21" s="12">
        <v>4.0199999999999996</v>
      </c>
      <c r="G21" s="12">
        <v>4.9000000000000004</v>
      </c>
      <c r="H21" s="12">
        <v>8.7200000000000006</v>
      </c>
      <c r="I21" s="12">
        <v>10.16</v>
      </c>
      <c r="J21" s="12">
        <v>9.3000000000000007</v>
      </c>
    </row>
    <row r="22" spans="1:10" x14ac:dyDescent="0.25">
      <c r="A22" s="12" t="s">
        <v>10</v>
      </c>
      <c r="B22" s="62">
        <v>6.21</v>
      </c>
      <c r="C22" s="62">
        <v>3.14</v>
      </c>
      <c r="D22" s="62">
        <v>3.53</v>
      </c>
      <c r="E22" s="12">
        <v>3.94</v>
      </c>
      <c r="F22" s="12">
        <v>4.3899999999999997</v>
      </c>
      <c r="G22" s="12">
        <v>4.88</v>
      </c>
      <c r="H22" s="12">
        <v>8.76</v>
      </c>
      <c r="I22" s="12">
        <v>10.26</v>
      </c>
      <c r="J22" s="12">
        <v>9.1999999999999993</v>
      </c>
    </row>
    <row r="23" spans="1:10" x14ac:dyDescent="0.25">
      <c r="A23" s="12" t="s">
        <v>17</v>
      </c>
      <c r="B23" s="62">
        <v>7.43</v>
      </c>
      <c r="C23" s="62">
        <v>3.92</v>
      </c>
      <c r="D23" s="62">
        <v>4.87</v>
      </c>
      <c r="E23" s="12">
        <v>5.25</v>
      </c>
      <c r="F23" s="12">
        <v>5.75</v>
      </c>
      <c r="G23" s="12">
        <v>6.19</v>
      </c>
      <c r="H23" s="12">
        <v>10.050000000000001</v>
      </c>
      <c r="I23" s="12">
        <v>11.7</v>
      </c>
      <c r="J23" s="12">
        <v>10.23</v>
      </c>
    </row>
    <row r="24" spans="1:10" x14ac:dyDescent="0.25">
      <c r="A24" s="12" t="s">
        <v>18</v>
      </c>
      <c r="B24" s="62">
        <v>7.96</v>
      </c>
      <c r="C24" s="62">
        <v>4.46</v>
      </c>
      <c r="D24" s="62">
        <v>5.33</v>
      </c>
      <c r="E24" s="12">
        <v>5.8</v>
      </c>
      <c r="F24" s="12">
        <v>6.3</v>
      </c>
      <c r="G24" s="12">
        <v>6.68</v>
      </c>
      <c r="H24" s="12">
        <v>10.62</v>
      </c>
      <c r="I24" s="12">
        <v>12.14</v>
      </c>
      <c r="J24" s="12">
        <v>10.88</v>
      </c>
    </row>
    <row r="25" spans="1:10" x14ac:dyDescent="0.25">
      <c r="A25" s="12" t="s">
        <v>19</v>
      </c>
      <c r="B25" s="62">
        <v>8.1999999999999993</v>
      </c>
      <c r="C25" s="62">
        <v>4.6399999999999997</v>
      </c>
      <c r="D25" s="62">
        <v>5.54</v>
      </c>
      <c r="E25" s="12">
        <v>6</v>
      </c>
      <c r="F25" s="12">
        <v>6.58</v>
      </c>
      <c r="G25" s="12">
        <v>6.91</v>
      </c>
      <c r="H25" s="12">
        <v>10.78</v>
      </c>
      <c r="I25" s="12">
        <v>12.37</v>
      </c>
      <c r="J25" s="12">
        <v>11.21</v>
      </c>
    </row>
    <row r="26" spans="1:10" x14ac:dyDescent="0.25">
      <c r="A26" s="12" t="s">
        <v>20</v>
      </c>
      <c r="B26" s="62">
        <v>8.44</v>
      </c>
      <c r="C26" s="62">
        <v>4.88</v>
      </c>
      <c r="D26" s="62">
        <v>5.71</v>
      </c>
      <c r="E26" s="12">
        <v>6.3</v>
      </c>
      <c r="F26" s="12">
        <v>6.77</v>
      </c>
      <c r="G26" s="12">
        <v>7.17</v>
      </c>
      <c r="H26" s="12">
        <v>10.9</v>
      </c>
      <c r="I26" s="12">
        <v>12.54</v>
      </c>
      <c r="J26" s="12">
        <v>11.75</v>
      </c>
    </row>
    <row r="27" spans="1:10" x14ac:dyDescent="0.25">
      <c r="A27" s="12" t="s">
        <v>21</v>
      </c>
      <c r="B27" s="62">
        <v>8.3699999999999992</v>
      </c>
      <c r="C27" s="62">
        <v>4.9400000000000004</v>
      </c>
      <c r="D27" s="62">
        <v>5.66</v>
      </c>
      <c r="E27" s="12">
        <v>6.21</v>
      </c>
      <c r="F27" s="12">
        <v>6.6</v>
      </c>
      <c r="G27" s="12">
        <v>7.02</v>
      </c>
      <c r="H27" s="12">
        <v>10.87</v>
      </c>
      <c r="I27" s="12">
        <v>12.42</v>
      </c>
      <c r="J27" s="12">
        <v>11.7</v>
      </c>
    </row>
    <row r="28" spans="1:10" x14ac:dyDescent="0.25">
      <c r="A28" s="12" t="s">
        <v>22</v>
      </c>
      <c r="B28" s="62">
        <v>8.18</v>
      </c>
      <c r="C28" s="62">
        <v>4.8499999999999996</v>
      </c>
      <c r="D28" s="62">
        <v>5.53</v>
      </c>
      <c r="E28" s="12">
        <v>5.91</v>
      </c>
      <c r="F28" s="12">
        <v>6.27</v>
      </c>
      <c r="G28" s="12">
        <v>6.96</v>
      </c>
      <c r="H28" s="12">
        <v>10.62</v>
      </c>
      <c r="I28" s="12">
        <v>12.22</v>
      </c>
      <c r="J28" s="12">
        <v>11.56</v>
      </c>
    </row>
    <row r="29" spans="1:10" x14ac:dyDescent="0.25">
      <c r="A29" s="12" t="s">
        <v>23</v>
      </c>
      <c r="B29" s="62">
        <v>8.1199999999999992</v>
      </c>
      <c r="C29" s="62">
        <v>4.82</v>
      </c>
      <c r="D29" s="62">
        <v>5.48</v>
      </c>
      <c r="E29" s="12">
        <v>5.82</v>
      </c>
      <c r="F29" s="12">
        <v>6.07</v>
      </c>
      <c r="G29" s="12">
        <v>6.92</v>
      </c>
      <c r="H29" s="12">
        <v>10.52</v>
      </c>
      <c r="I29" s="12">
        <v>12.18</v>
      </c>
      <c r="J29" s="12">
        <v>11.57</v>
      </c>
    </row>
    <row r="30" spans="1:10" x14ac:dyDescent="0.25">
      <c r="A30" s="12" t="s">
        <v>24</v>
      </c>
      <c r="B30" s="62">
        <v>8.14</v>
      </c>
      <c r="C30" s="62">
        <v>4.8600000000000003</v>
      </c>
      <c r="D30" s="62">
        <v>5.5</v>
      </c>
      <c r="E30" s="12">
        <v>5.8</v>
      </c>
      <c r="F30" s="12">
        <v>6.07</v>
      </c>
      <c r="G30" s="12">
        <v>6.93</v>
      </c>
      <c r="H30" s="12">
        <v>10.61</v>
      </c>
      <c r="I30" s="12">
        <v>12.22</v>
      </c>
      <c r="J30" s="12">
        <v>11.59</v>
      </c>
    </row>
    <row r="31" spans="1:10" x14ac:dyDescent="0.25">
      <c r="A31" s="12" t="s">
        <v>25</v>
      </c>
      <c r="B31" s="62">
        <v>8.3000000000000007</v>
      </c>
      <c r="C31" s="62">
        <v>4.91</v>
      </c>
      <c r="D31" s="62">
        <v>5.6</v>
      </c>
      <c r="E31" s="12">
        <v>5.9</v>
      </c>
      <c r="F31" s="12">
        <v>6.18</v>
      </c>
      <c r="G31" s="12">
        <v>7.14</v>
      </c>
      <c r="H31" s="12">
        <v>10.84</v>
      </c>
      <c r="I31" s="12">
        <v>12.51</v>
      </c>
      <c r="J31" s="12">
        <v>11.74</v>
      </c>
    </row>
    <row r="32" spans="1:10" x14ac:dyDescent="0.25">
      <c r="A32" s="12" t="s">
        <v>26</v>
      </c>
      <c r="B32" s="62">
        <v>8.5</v>
      </c>
      <c r="C32" s="62">
        <v>5.05</v>
      </c>
      <c r="D32" s="62">
        <v>5.74</v>
      </c>
      <c r="E32" s="12">
        <v>6.03</v>
      </c>
      <c r="F32" s="12">
        <v>6.42</v>
      </c>
      <c r="G32" s="12">
        <v>7.28</v>
      </c>
      <c r="H32" s="12">
        <v>11.04</v>
      </c>
      <c r="I32" s="12">
        <v>12.86</v>
      </c>
      <c r="J32" s="12">
        <v>11.92</v>
      </c>
    </row>
    <row r="33" spans="1:10" x14ac:dyDescent="0.25">
      <c r="A33" s="19" t="s">
        <v>27</v>
      </c>
      <c r="B33" s="63">
        <v>8.5500000000000007</v>
      </c>
      <c r="C33" s="63">
        <v>5.0999999999999996</v>
      </c>
      <c r="D33" s="63">
        <v>5.73</v>
      </c>
      <c r="E33" s="19">
        <v>6</v>
      </c>
      <c r="F33" s="19">
        <v>6.48</v>
      </c>
      <c r="G33" s="19">
        <v>7.32</v>
      </c>
      <c r="H33" s="19">
        <v>11.12</v>
      </c>
      <c r="I33" s="19">
        <v>12.96</v>
      </c>
      <c r="J33" s="19">
        <v>12.02</v>
      </c>
    </row>
    <row r="34" spans="1:10" x14ac:dyDescent="0.25">
      <c r="A34" s="18" t="s">
        <v>122</v>
      </c>
      <c r="B34" s="18"/>
      <c r="C34" s="18"/>
      <c r="D34" s="18"/>
      <c r="E34" s="18"/>
      <c r="F34" s="18"/>
      <c r="G34" s="18"/>
      <c r="H34" s="18"/>
      <c r="I34" s="18"/>
      <c r="J34" s="18"/>
    </row>
    <row r="35" spans="1:10" x14ac:dyDescent="0.25">
      <c r="A35" s="12" t="s">
        <v>108</v>
      </c>
      <c r="B35" s="64">
        <v>5.26</v>
      </c>
      <c r="C35" s="64">
        <v>2.76</v>
      </c>
      <c r="D35" s="64">
        <v>2.5299999999999998</v>
      </c>
      <c r="E35" s="12">
        <v>3.12</v>
      </c>
      <c r="F35" s="12">
        <v>3.21</v>
      </c>
      <c r="G35" s="12">
        <v>4.21</v>
      </c>
      <c r="H35" s="12">
        <v>7.21</v>
      </c>
      <c r="I35" s="12">
        <v>9.08</v>
      </c>
      <c r="J35" s="12">
        <v>8.3800000000000008</v>
      </c>
    </row>
    <row r="36" spans="1:10" x14ac:dyDescent="0.25">
      <c r="A36" s="12" t="s">
        <v>109</v>
      </c>
      <c r="B36" s="64">
        <v>5.16</v>
      </c>
      <c r="C36" s="64">
        <v>2.74</v>
      </c>
      <c r="D36" s="64">
        <v>2.44</v>
      </c>
      <c r="E36" s="12">
        <v>2.98</v>
      </c>
      <c r="F36" s="12">
        <v>3.14</v>
      </c>
      <c r="G36" s="12">
        <v>4.09</v>
      </c>
      <c r="H36" s="12">
        <v>7.09</v>
      </c>
      <c r="I36" s="12">
        <v>8.98</v>
      </c>
      <c r="J36" s="12">
        <v>8.23</v>
      </c>
    </row>
    <row r="37" spans="1:10" x14ac:dyDescent="0.25">
      <c r="A37" s="12" t="s">
        <v>110</v>
      </c>
      <c r="B37" s="64">
        <v>5.03</v>
      </c>
      <c r="C37" s="64">
        <v>2.69</v>
      </c>
      <c r="D37" s="64">
        <v>2.38</v>
      </c>
      <c r="E37" s="12">
        <v>2.89</v>
      </c>
      <c r="F37" s="12">
        <v>3.05</v>
      </c>
      <c r="G37" s="12">
        <v>3.91</v>
      </c>
      <c r="H37" s="12">
        <v>6.95</v>
      </c>
      <c r="I37" s="12">
        <v>8.7200000000000006</v>
      </c>
      <c r="J37" s="12">
        <v>8.11</v>
      </c>
    </row>
    <row r="38" spans="1:10" x14ac:dyDescent="0.25">
      <c r="A38" s="12" t="s">
        <v>111</v>
      </c>
      <c r="B38" s="64">
        <v>4.9000000000000004</v>
      </c>
      <c r="C38" s="64">
        <v>2.65</v>
      </c>
      <c r="D38" s="64">
        <v>2.33</v>
      </c>
      <c r="E38" s="12">
        <v>2.87</v>
      </c>
      <c r="F38" s="12">
        <v>2.9</v>
      </c>
      <c r="G38" s="12">
        <v>3.74</v>
      </c>
      <c r="H38" s="12">
        <v>6.78</v>
      </c>
      <c r="I38" s="12">
        <v>8.5399999999999991</v>
      </c>
      <c r="J38" s="12">
        <v>7.9</v>
      </c>
    </row>
    <row r="39" spans="1:10" x14ac:dyDescent="0.25">
      <c r="A39" s="12" t="s">
        <v>112</v>
      </c>
      <c r="B39" s="64">
        <v>4.88</v>
      </c>
      <c r="C39" s="64">
        <v>2.68</v>
      </c>
      <c r="D39" s="64">
        <v>2.41</v>
      </c>
      <c r="E39" s="12">
        <v>2.84</v>
      </c>
      <c r="F39" s="12">
        <v>2.93</v>
      </c>
      <c r="G39" s="12">
        <v>3.7</v>
      </c>
      <c r="H39" s="12">
        <v>6.64</v>
      </c>
      <c r="I39" s="12">
        <v>8.5500000000000007</v>
      </c>
      <c r="J39" s="12">
        <v>7.79</v>
      </c>
    </row>
    <row r="40" spans="1:10" x14ac:dyDescent="0.25">
      <c r="A40" s="12" t="s">
        <v>113</v>
      </c>
      <c r="B40" s="64">
        <v>4.97</v>
      </c>
      <c r="C40" s="64">
        <v>2.84</v>
      </c>
      <c r="D40" s="64">
        <v>2.58</v>
      </c>
      <c r="E40" s="12">
        <v>3.03</v>
      </c>
      <c r="F40" s="12">
        <v>2.95</v>
      </c>
      <c r="G40" s="12">
        <v>3.89</v>
      </c>
      <c r="H40" s="12">
        <v>6.65</v>
      </c>
      <c r="I40" s="12">
        <v>8.5399999999999991</v>
      </c>
      <c r="J40" s="12">
        <v>7.81</v>
      </c>
    </row>
    <row r="41" spans="1:10" x14ac:dyDescent="0.25">
      <c r="A41" s="12" t="s">
        <v>114</v>
      </c>
      <c r="B41" s="64">
        <v>4.97</v>
      </c>
      <c r="C41" s="64">
        <v>3.06</v>
      </c>
      <c r="D41" s="64">
        <v>2.73</v>
      </c>
      <c r="E41" s="12">
        <v>3.14</v>
      </c>
      <c r="F41" s="12">
        <v>2.88</v>
      </c>
      <c r="G41" s="12">
        <v>3.91</v>
      </c>
      <c r="H41" s="12">
        <v>6.59</v>
      </c>
      <c r="I41" s="12">
        <v>8.41</v>
      </c>
      <c r="J41" s="12">
        <v>7.65</v>
      </c>
    </row>
    <row r="42" spans="1:10" x14ac:dyDescent="0.25">
      <c r="A42" s="12" t="s">
        <v>115</v>
      </c>
      <c r="B42" s="64">
        <v>4.97</v>
      </c>
      <c r="C42" s="64">
        <v>3.1</v>
      </c>
      <c r="D42" s="64">
        <v>2.76</v>
      </c>
      <c r="E42" s="12">
        <v>3.13</v>
      </c>
      <c r="F42" s="12">
        <v>2.98</v>
      </c>
      <c r="G42" s="12">
        <v>3.89</v>
      </c>
      <c r="H42" s="12">
        <v>6.59</v>
      </c>
      <c r="I42" s="12">
        <v>8.3699999999999992</v>
      </c>
      <c r="J42" s="12">
        <v>7.59</v>
      </c>
    </row>
    <row r="43" spans="1:10" x14ac:dyDescent="0.25">
      <c r="A43" s="12" t="s">
        <v>116</v>
      </c>
      <c r="B43" s="64">
        <v>5.04</v>
      </c>
      <c r="C43" s="64">
        <v>3.07</v>
      </c>
      <c r="D43" s="64">
        <v>2.78</v>
      </c>
      <c r="E43" s="12">
        <v>3.18</v>
      </c>
      <c r="F43" s="12">
        <v>3.01</v>
      </c>
      <c r="G43" s="12">
        <v>4.04</v>
      </c>
      <c r="H43" s="12">
        <v>6.62</v>
      </c>
      <c r="I43" s="12">
        <v>8.52</v>
      </c>
      <c r="J43" s="12">
        <v>7.71</v>
      </c>
    </row>
    <row r="44" spans="1:10" x14ac:dyDescent="0.25">
      <c r="A44" s="12" t="s">
        <v>117</v>
      </c>
      <c r="B44" s="64">
        <v>4.9400000000000004</v>
      </c>
      <c r="C44" s="64">
        <v>2.98</v>
      </c>
      <c r="D44" s="64">
        <v>2.67</v>
      </c>
      <c r="E44" s="12">
        <v>3.11</v>
      </c>
      <c r="F44" s="12">
        <v>2.96</v>
      </c>
      <c r="G44" s="12">
        <v>3.94</v>
      </c>
      <c r="H44" s="12">
        <v>6.58</v>
      </c>
      <c r="I44" s="12">
        <v>8.31</v>
      </c>
      <c r="J44" s="12">
        <v>7.62</v>
      </c>
    </row>
    <row r="45" spans="1:10" x14ac:dyDescent="0.25">
      <c r="A45" s="12" t="s">
        <v>118</v>
      </c>
      <c r="B45" s="64">
        <v>4.92</v>
      </c>
      <c r="C45" s="64">
        <v>2.87</v>
      </c>
      <c r="D45" s="64">
        <v>2.59</v>
      </c>
      <c r="E45" s="12">
        <v>3.17</v>
      </c>
      <c r="F45" s="12">
        <v>2.95</v>
      </c>
      <c r="G45" s="12">
        <v>3.85</v>
      </c>
      <c r="H45" s="12">
        <v>6.76</v>
      </c>
      <c r="I45" s="12">
        <v>8.26</v>
      </c>
      <c r="J45" s="12">
        <v>7.55</v>
      </c>
    </row>
    <row r="46" spans="1:10" x14ac:dyDescent="0.25">
      <c r="A46" s="12" t="s">
        <v>119</v>
      </c>
      <c r="B46" s="64">
        <v>4.92</v>
      </c>
      <c r="C46" s="64">
        <v>2.83</v>
      </c>
      <c r="D46" s="64">
        <v>2.63</v>
      </c>
      <c r="E46" s="12">
        <v>3.2</v>
      </c>
      <c r="F46" s="12">
        <v>2.93</v>
      </c>
      <c r="G46" s="12">
        <v>3.96</v>
      </c>
      <c r="H46" s="12">
        <v>6.69</v>
      </c>
      <c r="I46" s="12">
        <v>8.19</v>
      </c>
      <c r="J46" s="12">
        <v>7.57</v>
      </c>
    </row>
    <row r="47" spans="1:10" x14ac:dyDescent="0.25">
      <c r="A47" s="12" t="s">
        <v>120</v>
      </c>
      <c r="B47" s="64">
        <v>4.9800000000000004</v>
      </c>
      <c r="C47" s="64">
        <v>2.84</v>
      </c>
      <c r="D47" s="64">
        <v>2.68</v>
      </c>
      <c r="E47" s="12">
        <v>3.33</v>
      </c>
      <c r="F47" s="12">
        <v>2.9</v>
      </c>
      <c r="G47" s="12">
        <v>4.1500000000000004</v>
      </c>
      <c r="H47" s="12">
        <v>6.67</v>
      </c>
      <c r="I47" s="12">
        <v>8.2899999999999991</v>
      </c>
      <c r="J47" s="12">
        <v>7.67</v>
      </c>
    </row>
    <row r="48" spans="1:10" x14ac:dyDescent="0.25">
      <c r="A48" s="12" t="s">
        <v>121</v>
      </c>
      <c r="B48" s="64">
        <v>5.05</v>
      </c>
      <c r="C48" s="64">
        <v>2.83</v>
      </c>
      <c r="D48" s="64">
        <v>2.8</v>
      </c>
      <c r="E48" s="12">
        <v>3.21</v>
      </c>
      <c r="F48" s="12">
        <v>3.04</v>
      </c>
      <c r="G48" s="12">
        <v>4.07</v>
      </c>
      <c r="H48" s="12">
        <v>6.94</v>
      </c>
      <c r="I48" s="12">
        <v>8.4499999999999993</v>
      </c>
      <c r="J48" s="12">
        <v>7.7</v>
      </c>
    </row>
    <row r="49" spans="1:10" x14ac:dyDescent="0.25">
      <c r="A49" s="12" t="s">
        <v>10</v>
      </c>
      <c r="B49" s="64">
        <v>5.19</v>
      </c>
      <c r="C49" s="64">
        <v>2.91</v>
      </c>
      <c r="D49" s="64">
        <v>2.94</v>
      </c>
      <c r="E49" s="12">
        <v>3.27</v>
      </c>
      <c r="F49" s="12">
        <v>3.5</v>
      </c>
      <c r="G49" s="12">
        <v>4.09</v>
      </c>
      <c r="H49" s="12">
        <v>7.12</v>
      </c>
      <c r="I49" s="12">
        <v>8.6999999999999993</v>
      </c>
      <c r="J49" s="12">
        <v>7.68</v>
      </c>
    </row>
    <row r="50" spans="1:10" x14ac:dyDescent="0.25">
      <c r="A50" s="12" t="s">
        <v>17</v>
      </c>
      <c r="B50" s="64">
        <v>6.57</v>
      </c>
      <c r="C50" s="64">
        <v>3.71</v>
      </c>
      <c r="D50" s="64">
        <v>4.3499999999999996</v>
      </c>
      <c r="E50" s="12">
        <v>4.67</v>
      </c>
      <c r="F50" s="12">
        <v>4.95</v>
      </c>
      <c r="G50" s="12">
        <v>5.49</v>
      </c>
      <c r="H50" s="12">
        <v>8.7100000000000009</v>
      </c>
      <c r="I50" s="12">
        <v>10.37</v>
      </c>
      <c r="J50" s="12">
        <v>8.9600000000000009</v>
      </c>
    </row>
    <row r="51" spans="1:10" x14ac:dyDescent="0.25">
      <c r="A51" s="12" t="s">
        <v>18</v>
      </c>
      <c r="B51" s="64">
        <v>7.2</v>
      </c>
      <c r="C51" s="64">
        <v>4.2699999999999996</v>
      </c>
      <c r="D51" s="64">
        <v>4.8499999999999996</v>
      </c>
      <c r="E51" s="12">
        <v>5.27</v>
      </c>
      <c r="F51" s="12">
        <v>5.6</v>
      </c>
      <c r="G51" s="12">
        <v>6.04</v>
      </c>
      <c r="H51" s="12">
        <v>9.56</v>
      </c>
      <c r="I51" s="12">
        <v>10.93</v>
      </c>
      <c r="J51" s="12">
        <v>9.77</v>
      </c>
    </row>
    <row r="52" spans="1:10" x14ac:dyDescent="0.25">
      <c r="A52" s="12" t="s">
        <v>19</v>
      </c>
      <c r="B52" s="64">
        <v>7.4</v>
      </c>
      <c r="C52" s="64">
        <v>4.45</v>
      </c>
      <c r="D52" s="64">
        <v>5.08</v>
      </c>
      <c r="E52" s="12">
        <v>5.46</v>
      </c>
      <c r="F52" s="12">
        <v>5.86</v>
      </c>
      <c r="G52" s="12">
        <v>6.27</v>
      </c>
      <c r="H52" s="12">
        <v>9.6</v>
      </c>
      <c r="I52" s="12">
        <v>11.18</v>
      </c>
      <c r="J52" s="12">
        <v>9.93</v>
      </c>
    </row>
    <row r="53" spans="1:10" x14ac:dyDescent="0.25">
      <c r="A53" s="12" t="s">
        <v>20</v>
      </c>
      <c r="B53" s="64">
        <v>7.65</v>
      </c>
      <c r="C53" s="64">
        <v>4.6900000000000004</v>
      </c>
      <c r="D53" s="64">
        <v>5.22</v>
      </c>
      <c r="E53" s="12">
        <v>5.75</v>
      </c>
      <c r="F53" s="12">
        <v>6.08</v>
      </c>
      <c r="G53" s="12">
        <v>6.53</v>
      </c>
      <c r="H53" s="12">
        <v>9.76</v>
      </c>
      <c r="I53" s="12">
        <v>11.34</v>
      </c>
      <c r="J53" s="12">
        <v>10.47</v>
      </c>
    </row>
    <row r="54" spans="1:10" x14ac:dyDescent="0.25">
      <c r="A54" s="12" t="s">
        <v>21</v>
      </c>
      <c r="B54" s="64">
        <v>7.6</v>
      </c>
      <c r="C54" s="64">
        <v>4.75</v>
      </c>
      <c r="D54" s="64">
        <v>5.18</v>
      </c>
      <c r="E54" s="12">
        <v>5.68</v>
      </c>
      <c r="F54" s="12">
        <v>5.91</v>
      </c>
      <c r="G54" s="12">
        <v>6.41</v>
      </c>
      <c r="H54" s="12">
        <v>9.7899999999999991</v>
      </c>
      <c r="I54" s="12">
        <v>11.25</v>
      </c>
      <c r="J54" s="12">
        <v>10.46</v>
      </c>
    </row>
    <row r="55" spans="1:10" x14ac:dyDescent="0.25">
      <c r="A55" s="12" t="s">
        <v>22</v>
      </c>
      <c r="B55" s="64">
        <v>7.43</v>
      </c>
      <c r="C55" s="64">
        <v>4.66</v>
      </c>
      <c r="D55" s="64">
        <v>5.09</v>
      </c>
      <c r="E55" s="12">
        <v>5.38</v>
      </c>
      <c r="F55" s="12">
        <v>5.55</v>
      </c>
      <c r="G55" s="12">
        <v>6.35</v>
      </c>
      <c r="H55" s="12">
        <v>9.57</v>
      </c>
      <c r="I55" s="12">
        <v>11.08</v>
      </c>
      <c r="J55" s="12">
        <v>10.35</v>
      </c>
    </row>
    <row r="56" spans="1:10" x14ac:dyDescent="0.25">
      <c r="A56" s="12" t="s">
        <v>23</v>
      </c>
      <c r="B56" s="64">
        <v>7.35</v>
      </c>
      <c r="C56" s="64">
        <v>4.62</v>
      </c>
      <c r="D56" s="64">
        <v>5.03</v>
      </c>
      <c r="E56" s="12">
        <v>5.28</v>
      </c>
      <c r="F56" s="12">
        <v>5.35</v>
      </c>
      <c r="G56" s="12">
        <v>6.29</v>
      </c>
      <c r="H56" s="12">
        <v>9.4600000000000009</v>
      </c>
      <c r="I56" s="12">
        <v>11.03</v>
      </c>
      <c r="J56" s="12">
        <v>10.33</v>
      </c>
    </row>
    <row r="57" spans="1:10" x14ac:dyDescent="0.25">
      <c r="A57" s="12" t="s">
        <v>24</v>
      </c>
      <c r="B57" s="64">
        <v>7.38</v>
      </c>
      <c r="C57" s="64">
        <v>4.6500000000000004</v>
      </c>
      <c r="D57" s="64">
        <v>5.05</v>
      </c>
      <c r="E57" s="12">
        <v>5.27</v>
      </c>
      <c r="F57" s="12">
        <v>5.36</v>
      </c>
      <c r="G57" s="12">
        <v>6.3</v>
      </c>
      <c r="H57" s="12">
        <v>9.57</v>
      </c>
      <c r="I57" s="12">
        <v>11.06</v>
      </c>
      <c r="J57" s="12">
        <v>10.33</v>
      </c>
    </row>
    <row r="58" spans="1:10" x14ac:dyDescent="0.25">
      <c r="A58" s="12" t="s">
        <v>25</v>
      </c>
      <c r="B58" s="64">
        <v>7.57</v>
      </c>
      <c r="C58" s="64">
        <v>4.71</v>
      </c>
      <c r="D58" s="64">
        <v>5.18</v>
      </c>
      <c r="E58" s="12">
        <v>5.39</v>
      </c>
      <c r="F58" s="12">
        <v>5.5</v>
      </c>
      <c r="G58" s="12">
        <v>6.53</v>
      </c>
      <c r="H58" s="12">
        <v>9.83</v>
      </c>
      <c r="I58" s="12">
        <v>11.39</v>
      </c>
      <c r="J58" s="12">
        <v>10.55</v>
      </c>
    </row>
    <row r="59" spans="1:10" x14ac:dyDescent="0.25">
      <c r="A59" s="12" t="s">
        <v>26</v>
      </c>
      <c r="B59" s="64">
        <v>7.81</v>
      </c>
      <c r="C59" s="64">
        <v>4.87</v>
      </c>
      <c r="D59" s="64">
        <v>5.35</v>
      </c>
      <c r="E59" s="12">
        <v>5.55</v>
      </c>
      <c r="F59" s="12">
        <v>5.77</v>
      </c>
      <c r="G59" s="12">
        <v>6.71</v>
      </c>
      <c r="H59" s="12">
        <v>10.07</v>
      </c>
      <c r="I59" s="12">
        <v>11.83</v>
      </c>
      <c r="J59" s="12">
        <v>10.81</v>
      </c>
    </row>
    <row r="60" spans="1:10" x14ac:dyDescent="0.25">
      <c r="A60" s="19" t="s">
        <v>27</v>
      </c>
      <c r="B60" s="65">
        <v>7.9</v>
      </c>
      <c r="C60" s="65">
        <v>4.91</v>
      </c>
      <c r="D60" s="65">
        <v>5.36</v>
      </c>
      <c r="E60" s="19">
        <v>5.55</v>
      </c>
      <c r="F60" s="19">
        <v>5.88</v>
      </c>
      <c r="G60" s="19">
        <v>6.77</v>
      </c>
      <c r="H60" s="19">
        <v>10.220000000000001</v>
      </c>
      <c r="I60" s="19">
        <v>12</v>
      </c>
      <c r="J60" s="19">
        <v>10.97</v>
      </c>
    </row>
    <row r="61" spans="1:10" x14ac:dyDescent="0.25">
      <c r="A61" s="18" t="s">
        <v>123</v>
      </c>
      <c r="B61" s="18"/>
      <c r="C61" s="18"/>
      <c r="D61" s="18"/>
      <c r="E61" s="18"/>
      <c r="F61" s="18"/>
      <c r="G61" s="18"/>
      <c r="H61" s="18"/>
      <c r="I61" s="18"/>
      <c r="J61" s="18"/>
    </row>
    <row r="62" spans="1:10" x14ac:dyDescent="0.25">
      <c r="A62" s="12" t="s">
        <v>108</v>
      </c>
      <c r="B62" s="66">
        <v>21632</v>
      </c>
      <c r="C62" s="66">
        <v>1840</v>
      </c>
      <c r="D62" s="66">
        <v>1992</v>
      </c>
      <c r="E62" s="12">
        <v>2229</v>
      </c>
      <c r="F62" s="12">
        <v>1971</v>
      </c>
      <c r="G62" s="12">
        <v>2767</v>
      </c>
      <c r="H62" s="12">
        <v>2717</v>
      </c>
      <c r="I62" s="12">
        <v>4599</v>
      </c>
      <c r="J62" s="12">
        <v>3517</v>
      </c>
    </row>
    <row r="63" spans="1:10" x14ac:dyDescent="0.25">
      <c r="A63" s="12" t="s">
        <v>109</v>
      </c>
      <c r="B63" s="66">
        <v>15352</v>
      </c>
      <c r="C63" s="66">
        <v>1433</v>
      </c>
      <c r="D63" s="66">
        <v>1501</v>
      </c>
      <c r="E63" s="12">
        <v>1553</v>
      </c>
      <c r="F63" s="12">
        <v>1635</v>
      </c>
      <c r="G63" s="12">
        <v>1919</v>
      </c>
      <c r="H63" s="12">
        <v>1766</v>
      </c>
      <c r="I63" s="12">
        <v>3113</v>
      </c>
      <c r="J63" s="12">
        <v>2432</v>
      </c>
    </row>
    <row r="64" spans="1:10" x14ac:dyDescent="0.25">
      <c r="A64" s="12" t="s">
        <v>110</v>
      </c>
      <c r="B64" s="66">
        <v>16682</v>
      </c>
      <c r="C64" s="66">
        <v>1577</v>
      </c>
      <c r="D64" s="66">
        <v>1609</v>
      </c>
      <c r="E64" s="12">
        <v>1680</v>
      </c>
      <c r="F64" s="12">
        <v>1785</v>
      </c>
      <c r="G64" s="12">
        <v>2044</v>
      </c>
      <c r="H64" s="12">
        <v>2000</v>
      </c>
      <c r="I64" s="12">
        <v>3286</v>
      </c>
      <c r="J64" s="12">
        <v>2701</v>
      </c>
    </row>
    <row r="65" spans="1:10" x14ac:dyDescent="0.25">
      <c r="A65" s="12" t="s">
        <v>111</v>
      </c>
      <c r="B65" s="66">
        <v>16396</v>
      </c>
      <c r="C65" s="66">
        <v>1581</v>
      </c>
      <c r="D65" s="66">
        <v>1469</v>
      </c>
      <c r="E65" s="12">
        <v>1735</v>
      </c>
      <c r="F65" s="12">
        <v>1666</v>
      </c>
      <c r="G65" s="12">
        <v>2146</v>
      </c>
      <c r="H65" s="12">
        <v>1854</v>
      </c>
      <c r="I65" s="12">
        <v>3431</v>
      </c>
      <c r="J65" s="12">
        <v>2514</v>
      </c>
    </row>
    <row r="66" spans="1:10" x14ac:dyDescent="0.25">
      <c r="A66" s="12" t="s">
        <v>112</v>
      </c>
      <c r="B66" s="66">
        <v>18122</v>
      </c>
      <c r="C66" s="66">
        <v>1612</v>
      </c>
      <c r="D66" s="66">
        <v>1645</v>
      </c>
      <c r="E66" s="12">
        <v>1861</v>
      </c>
      <c r="F66" s="12">
        <v>1856</v>
      </c>
      <c r="G66" s="12">
        <v>2408</v>
      </c>
      <c r="H66" s="12">
        <v>2161</v>
      </c>
      <c r="I66" s="12">
        <v>3803</v>
      </c>
      <c r="J66" s="12">
        <v>2776</v>
      </c>
    </row>
    <row r="67" spans="1:10" x14ac:dyDescent="0.25">
      <c r="A67" s="12" t="s">
        <v>113</v>
      </c>
      <c r="B67" s="66">
        <v>18297</v>
      </c>
      <c r="C67" s="66">
        <v>1874</v>
      </c>
      <c r="D67" s="66">
        <v>1681</v>
      </c>
      <c r="E67" s="12">
        <v>1931</v>
      </c>
      <c r="F67" s="12">
        <v>1752</v>
      </c>
      <c r="G67" s="12">
        <v>2448</v>
      </c>
      <c r="H67" s="12">
        <v>2163</v>
      </c>
      <c r="I67" s="12">
        <v>3507</v>
      </c>
      <c r="J67" s="12">
        <v>2941</v>
      </c>
    </row>
    <row r="68" spans="1:10" x14ac:dyDescent="0.25">
      <c r="A68" s="12" t="s">
        <v>114</v>
      </c>
      <c r="B68" s="66">
        <v>17837</v>
      </c>
      <c r="C68" s="66">
        <v>1988</v>
      </c>
      <c r="D68" s="66">
        <v>1744</v>
      </c>
      <c r="E68" s="12">
        <v>1950</v>
      </c>
      <c r="F68" s="12">
        <v>1586</v>
      </c>
      <c r="G68" s="12">
        <v>2233</v>
      </c>
      <c r="H68" s="12">
        <v>2227</v>
      </c>
      <c r="I68" s="12">
        <v>3604</v>
      </c>
      <c r="J68" s="12">
        <v>2505</v>
      </c>
    </row>
    <row r="69" spans="1:10" x14ac:dyDescent="0.25">
      <c r="A69" s="12" t="s">
        <v>115</v>
      </c>
      <c r="B69" s="66">
        <v>14570</v>
      </c>
      <c r="C69" s="66">
        <v>1383</v>
      </c>
      <c r="D69" s="66">
        <v>1461</v>
      </c>
      <c r="E69" s="12">
        <v>1561</v>
      </c>
      <c r="F69" s="12">
        <v>1321</v>
      </c>
      <c r="G69" s="12">
        <v>1823</v>
      </c>
      <c r="H69" s="12">
        <v>1885</v>
      </c>
      <c r="I69" s="12">
        <v>2894</v>
      </c>
      <c r="J69" s="12">
        <v>2242</v>
      </c>
    </row>
    <row r="70" spans="1:10" x14ac:dyDescent="0.25">
      <c r="A70" s="12" t="s">
        <v>116</v>
      </c>
      <c r="B70" s="66">
        <v>25335</v>
      </c>
      <c r="C70" s="66">
        <v>2062</v>
      </c>
      <c r="D70" s="66">
        <v>2288</v>
      </c>
      <c r="E70" s="12">
        <v>2589</v>
      </c>
      <c r="F70" s="12">
        <v>2398</v>
      </c>
      <c r="G70" s="12">
        <v>3370</v>
      </c>
      <c r="H70" s="12">
        <v>3238</v>
      </c>
      <c r="I70" s="12">
        <v>5054</v>
      </c>
      <c r="J70" s="12">
        <v>4336</v>
      </c>
    </row>
    <row r="71" spans="1:10" x14ac:dyDescent="0.25">
      <c r="A71" s="12" t="s">
        <v>117</v>
      </c>
      <c r="B71" s="66">
        <v>18698</v>
      </c>
      <c r="C71" s="66">
        <v>1596</v>
      </c>
      <c r="D71" s="66">
        <v>1688</v>
      </c>
      <c r="E71" s="12">
        <v>1918</v>
      </c>
      <c r="F71" s="12">
        <v>1802</v>
      </c>
      <c r="G71" s="12">
        <v>2339</v>
      </c>
      <c r="H71" s="12">
        <v>2565</v>
      </c>
      <c r="I71" s="12">
        <v>3839</v>
      </c>
      <c r="J71" s="12">
        <v>2951</v>
      </c>
    </row>
    <row r="72" spans="1:10" x14ac:dyDescent="0.25">
      <c r="A72" s="12" t="s">
        <v>118</v>
      </c>
      <c r="B72" s="66">
        <v>18143</v>
      </c>
      <c r="C72" s="66">
        <v>1489</v>
      </c>
      <c r="D72" s="66">
        <v>1539</v>
      </c>
      <c r="E72" s="12">
        <v>1917</v>
      </c>
      <c r="F72" s="12">
        <v>1772</v>
      </c>
      <c r="G72" s="12">
        <v>2213</v>
      </c>
      <c r="H72" s="12">
        <v>2550</v>
      </c>
      <c r="I72" s="12">
        <v>3798</v>
      </c>
      <c r="J72" s="12">
        <v>2865</v>
      </c>
    </row>
    <row r="73" spans="1:10" x14ac:dyDescent="0.25">
      <c r="A73" s="12" t="s">
        <v>119</v>
      </c>
      <c r="B73" s="66">
        <v>12922</v>
      </c>
      <c r="C73" s="66">
        <v>1001</v>
      </c>
      <c r="D73" s="66">
        <v>1028</v>
      </c>
      <c r="E73" s="12">
        <v>1218</v>
      </c>
      <c r="F73" s="12">
        <v>1091</v>
      </c>
      <c r="G73" s="12">
        <v>1884</v>
      </c>
      <c r="H73" s="12">
        <v>1622</v>
      </c>
      <c r="I73" s="12">
        <v>3077</v>
      </c>
      <c r="J73" s="12">
        <v>2001</v>
      </c>
    </row>
    <row r="74" spans="1:10" x14ac:dyDescent="0.25">
      <c r="A74" s="12" t="s">
        <v>120</v>
      </c>
      <c r="B74" s="66">
        <v>18766</v>
      </c>
      <c r="C74" s="66">
        <v>1783</v>
      </c>
      <c r="D74" s="66">
        <v>1523</v>
      </c>
      <c r="E74" s="12">
        <v>2137</v>
      </c>
      <c r="F74" s="12">
        <v>1728</v>
      </c>
      <c r="G74" s="12">
        <v>2768</v>
      </c>
      <c r="H74" s="12">
        <v>2036</v>
      </c>
      <c r="I74" s="12">
        <v>3761</v>
      </c>
      <c r="J74" s="12">
        <v>3030</v>
      </c>
    </row>
    <row r="75" spans="1:10" x14ac:dyDescent="0.25">
      <c r="A75" s="12" t="s">
        <v>121</v>
      </c>
      <c r="B75" s="66">
        <v>14498</v>
      </c>
      <c r="C75" s="66">
        <v>1369</v>
      </c>
      <c r="D75" s="66">
        <v>1301</v>
      </c>
      <c r="E75" s="12">
        <v>1400</v>
      </c>
      <c r="F75" s="12">
        <v>1396</v>
      </c>
      <c r="G75" s="12">
        <v>1933</v>
      </c>
      <c r="H75" s="12">
        <v>1944</v>
      </c>
      <c r="I75" s="12">
        <v>2771</v>
      </c>
      <c r="J75" s="12">
        <v>2384</v>
      </c>
    </row>
    <row r="76" spans="1:10" x14ac:dyDescent="0.25">
      <c r="A76" s="12" t="s">
        <v>10</v>
      </c>
      <c r="B76" s="66">
        <v>13885</v>
      </c>
      <c r="C76" s="66">
        <v>1388</v>
      </c>
      <c r="D76" s="66">
        <v>1302</v>
      </c>
      <c r="E76" s="12">
        <v>1448</v>
      </c>
      <c r="F76" s="12">
        <v>2134</v>
      </c>
      <c r="G76" s="12">
        <v>1676</v>
      </c>
      <c r="H76" s="12">
        <v>1837</v>
      </c>
      <c r="I76" s="12">
        <v>2638</v>
      </c>
      <c r="J76" s="12">
        <v>1462</v>
      </c>
    </row>
    <row r="77" spans="1:10" x14ac:dyDescent="0.25">
      <c r="A77" s="12" t="s">
        <v>17</v>
      </c>
      <c r="B77" s="66">
        <v>29275</v>
      </c>
      <c r="C77" s="66">
        <v>2533</v>
      </c>
      <c r="D77" s="66">
        <v>3171</v>
      </c>
      <c r="E77" s="12">
        <v>3208</v>
      </c>
      <c r="F77" s="12">
        <v>4168</v>
      </c>
      <c r="G77" s="12">
        <v>3836</v>
      </c>
      <c r="H77" s="12">
        <v>3754</v>
      </c>
      <c r="I77" s="12">
        <v>5225</v>
      </c>
      <c r="J77" s="12">
        <v>3380</v>
      </c>
    </row>
    <row r="78" spans="1:10" x14ac:dyDescent="0.25">
      <c r="A78" s="12" t="s">
        <v>18</v>
      </c>
      <c r="B78" s="66">
        <v>19504</v>
      </c>
      <c r="C78" s="66">
        <v>1649</v>
      </c>
      <c r="D78" s="66">
        <v>1702</v>
      </c>
      <c r="E78" s="12">
        <v>2236</v>
      </c>
      <c r="F78" s="12">
        <v>2716</v>
      </c>
      <c r="G78" s="12">
        <v>2456</v>
      </c>
      <c r="H78" s="12">
        <v>2573</v>
      </c>
      <c r="I78" s="12">
        <v>3381</v>
      </c>
      <c r="J78" s="12">
        <v>2791</v>
      </c>
    </row>
    <row r="79" spans="1:10" x14ac:dyDescent="0.25">
      <c r="A79" s="12" t="s">
        <v>19</v>
      </c>
      <c r="B79" s="66">
        <v>21755</v>
      </c>
      <c r="C79" s="66">
        <v>1938</v>
      </c>
      <c r="D79" s="66">
        <v>2133</v>
      </c>
      <c r="E79" s="12">
        <v>2311</v>
      </c>
      <c r="F79" s="12">
        <v>2890</v>
      </c>
      <c r="G79" s="12">
        <v>2795</v>
      </c>
      <c r="H79" s="12">
        <v>2664</v>
      </c>
      <c r="I79" s="12">
        <v>4064</v>
      </c>
      <c r="J79" s="12">
        <v>2960</v>
      </c>
    </row>
    <row r="80" spans="1:10" x14ac:dyDescent="0.25">
      <c r="A80" s="12" t="s">
        <v>20</v>
      </c>
      <c r="B80" s="66">
        <v>22529</v>
      </c>
      <c r="C80" s="66">
        <v>1993</v>
      </c>
      <c r="D80" s="66">
        <v>2072</v>
      </c>
      <c r="E80" s="12">
        <v>2384</v>
      </c>
      <c r="F80" s="12">
        <v>2805</v>
      </c>
      <c r="G80" s="12">
        <v>2761</v>
      </c>
      <c r="H80" s="12">
        <v>2822</v>
      </c>
      <c r="I80" s="12">
        <v>4008</v>
      </c>
      <c r="J80" s="12">
        <v>3684</v>
      </c>
    </row>
    <row r="81" spans="1:10" x14ac:dyDescent="0.25">
      <c r="A81" s="12" t="s">
        <v>21</v>
      </c>
      <c r="B81" s="66">
        <v>16605</v>
      </c>
      <c r="C81" s="66">
        <v>1596</v>
      </c>
      <c r="D81" s="66">
        <v>1522</v>
      </c>
      <c r="E81" s="12">
        <v>1694</v>
      </c>
      <c r="F81" s="12">
        <v>1973</v>
      </c>
      <c r="G81" s="12">
        <v>1992</v>
      </c>
      <c r="H81" s="12">
        <v>2274</v>
      </c>
      <c r="I81" s="12">
        <v>3059</v>
      </c>
      <c r="J81" s="12">
        <v>2495</v>
      </c>
    </row>
    <row r="82" spans="1:10" x14ac:dyDescent="0.25">
      <c r="A82" s="12" t="s">
        <v>22</v>
      </c>
      <c r="B82" s="66">
        <v>24012</v>
      </c>
      <c r="C82" s="66">
        <v>2161</v>
      </c>
      <c r="D82" s="66">
        <v>2232</v>
      </c>
      <c r="E82" s="12">
        <v>2424</v>
      </c>
      <c r="F82" s="12">
        <v>2815</v>
      </c>
      <c r="G82" s="12">
        <v>3200</v>
      </c>
      <c r="H82" s="12">
        <v>2963</v>
      </c>
      <c r="I82" s="12">
        <v>4618</v>
      </c>
      <c r="J82" s="12">
        <v>3599</v>
      </c>
    </row>
    <row r="83" spans="1:10" x14ac:dyDescent="0.25">
      <c r="A83" s="12" t="s">
        <v>23</v>
      </c>
      <c r="B83" s="66">
        <v>20689</v>
      </c>
      <c r="C83" s="66">
        <v>2050</v>
      </c>
      <c r="D83" s="66">
        <v>2014</v>
      </c>
      <c r="E83" s="12">
        <v>2112</v>
      </c>
      <c r="F83" s="12">
        <v>2401</v>
      </c>
      <c r="G83" s="12">
        <v>2640</v>
      </c>
      <c r="H83" s="12">
        <v>2628</v>
      </c>
      <c r="I83" s="12">
        <v>3899</v>
      </c>
      <c r="J83" s="12">
        <v>2945</v>
      </c>
    </row>
    <row r="84" spans="1:10" x14ac:dyDescent="0.25">
      <c r="A84" s="12" t="s">
        <v>24</v>
      </c>
      <c r="B84" s="66">
        <v>16515</v>
      </c>
      <c r="C84" s="66">
        <v>1490</v>
      </c>
      <c r="D84" s="66">
        <v>1533</v>
      </c>
      <c r="E84" s="12">
        <v>1583</v>
      </c>
      <c r="F84" s="12">
        <v>2019</v>
      </c>
      <c r="G84" s="12">
        <v>2018</v>
      </c>
      <c r="H84" s="12">
        <v>2330</v>
      </c>
      <c r="I84" s="12">
        <v>3161</v>
      </c>
      <c r="J84" s="12">
        <v>2381</v>
      </c>
    </row>
    <row r="85" spans="1:10" x14ac:dyDescent="0.25">
      <c r="A85" s="12" t="s">
        <v>25</v>
      </c>
      <c r="B85" s="66">
        <v>14789</v>
      </c>
      <c r="C85" s="66">
        <v>1090</v>
      </c>
      <c r="D85" s="66">
        <v>1247</v>
      </c>
      <c r="E85" s="12">
        <v>1453</v>
      </c>
      <c r="F85" s="12">
        <v>1662</v>
      </c>
      <c r="G85" s="12">
        <v>1956</v>
      </c>
      <c r="H85" s="12">
        <v>2058</v>
      </c>
      <c r="I85" s="12">
        <v>3168</v>
      </c>
      <c r="J85" s="12">
        <v>2155</v>
      </c>
    </row>
    <row r="86" spans="1:10" x14ac:dyDescent="0.25">
      <c r="A86" s="12" t="s">
        <v>26</v>
      </c>
      <c r="B86" s="66">
        <v>18638</v>
      </c>
      <c r="C86" s="66">
        <v>1716</v>
      </c>
      <c r="D86" s="66">
        <v>1688</v>
      </c>
      <c r="E86" s="12">
        <v>1967</v>
      </c>
      <c r="F86" s="12">
        <v>2177</v>
      </c>
      <c r="G86" s="12">
        <v>2361</v>
      </c>
      <c r="H86" s="12">
        <v>2441</v>
      </c>
      <c r="I86" s="12">
        <v>3559</v>
      </c>
      <c r="J86" s="12">
        <v>2729</v>
      </c>
    </row>
    <row r="87" spans="1:10" x14ac:dyDescent="0.25">
      <c r="A87" s="19" t="s">
        <v>27</v>
      </c>
      <c r="B87" s="67">
        <v>13370</v>
      </c>
      <c r="C87" s="67">
        <v>1410</v>
      </c>
      <c r="D87" s="67">
        <v>1173</v>
      </c>
      <c r="E87" s="19">
        <v>1325</v>
      </c>
      <c r="F87" s="19">
        <v>1715</v>
      </c>
      <c r="G87" s="19">
        <v>1616</v>
      </c>
      <c r="H87" s="19">
        <v>1677</v>
      </c>
      <c r="I87" s="19">
        <v>2588</v>
      </c>
      <c r="J87" s="19">
        <v>1866</v>
      </c>
    </row>
    <row r="88" spans="1:10" x14ac:dyDescent="0.25">
      <c r="A88" s="18" t="s">
        <v>124</v>
      </c>
      <c r="B88" s="18"/>
      <c r="C88" s="18"/>
      <c r="D88" s="18"/>
      <c r="E88" s="18"/>
      <c r="F88" s="18"/>
      <c r="G88" s="18"/>
      <c r="H88" s="18"/>
      <c r="I88" s="18"/>
      <c r="J88" s="18"/>
    </row>
    <row r="89" spans="1:10" x14ac:dyDescent="0.25">
      <c r="A89" s="12" t="s">
        <v>108</v>
      </c>
      <c r="B89" s="68">
        <v>20313</v>
      </c>
      <c r="C89" s="68">
        <v>1812</v>
      </c>
      <c r="D89" s="68">
        <v>1889</v>
      </c>
      <c r="E89" s="12">
        <v>2031</v>
      </c>
      <c r="F89" s="12">
        <v>2621</v>
      </c>
      <c r="G89" s="12">
        <v>2394</v>
      </c>
      <c r="H89" s="12">
        <v>2762</v>
      </c>
      <c r="I89" s="12">
        <v>3641</v>
      </c>
      <c r="J89" s="12">
        <v>3163</v>
      </c>
    </row>
    <row r="90" spans="1:10" x14ac:dyDescent="0.25">
      <c r="A90" s="12" t="s">
        <v>109</v>
      </c>
      <c r="B90" s="68">
        <v>20131</v>
      </c>
      <c r="C90" s="68">
        <v>1770</v>
      </c>
      <c r="D90" s="68">
        <v>1890</v>
      </c>
      <c r="E90" s="12">
        <v>2139</v>
      </c>
      <c r="F90" s="12">
        <v>2457</v>
      </c>
      <c r="G90" s="12">
        <v>2360</v>
      </c>
      <c r="H90" s="12">
        <v>2706</v>
      </c>
      <c r="I90" s="12">
        <v>3573</v>
      </c>
      <c r="J90" s="12">
        <v>3236</v>
      </c>
    </row>
    <row r="91" spans="1:10" x14ac:dyDescent="0.25">
      <c r="A91" s="12" t="s">
        <v>110</v>
      </c>
      <c r="B91" s="68">
        <v>22284</v>
      </c>
      <c r="C91" s="68">
        <v>1871</v>
      </c>
      <c r="D91" s="68">
        <v>2022</v>
      </c>
      <c r="E91" s="12">
        <v>2050</v>
      </c>
      <c r="F91" s="12">
        <v>2705</v>
      </c>
      <c r="G91" s="12">
        <v>2665</v>
      </c>
      <c r="H91" s="12">
        <v>3010</v>
      </c>
      <c r="I91" s="12">
        <v>4374</v>
      </c>
      <c r="J91" s="12">
        <v>3587</v>
      </c>
    </row>
    <row r="92" spans="1:10" x14ac:dyDescent="0.25">
      <c r="A92" s="12" t="s">
        <v>111</v>
      </c>
      <c r="B92" s="68">
        <v>21148</v>
      </c>
      <c r="C92" s="68">
        <v>1793</v>
      </c>
      <c r="D92" s="68">
        <v>1770</v>
      </c>
      <c r="E92" s="12">
        <v>2003</v>
      </c>
      <c r="F92" s="12">
        <v>2362</v>
      </c>
      <c r="G92" s="12">
        <v>2586</v>
      </c>
      <c r="H92" s="12">
        <v>2918</v>
      </c>
      <c r="I92" s="12">
        <v>4190</v>
      </c>
      <c r="J92" s="12">
        <v>3526</v>
      </c>
    </row>
    <row r="93" spans="1:10" x14ac:dyDescent="0.25">
      <c r="A93" s="12" t="s">
        <v>112</v>
      </c>
      <c r="B93" s="68">
        <v>20747</v>
      </c>
      <c r="C93" s="68">
        <v>1558</v>
      </c>
      <c r="D93" s="68">
        <v>1732</v>
      </c>
      <c r="E93" s="12">
        <v>2016</v>
      </c>
      <c r="F93" s="12">
        <v>2189</v>
      </c>
      <c r="G93" s="12">
        <v>2446</v>
      </c>
      <c r="H93" s="12">
        <v>2991</v>
      </c>
      <c r="I93" s="12">
        <v>4307</v>
      </c>
      <c r="J93" s="12">
        <v>3508</v>
      </c>
    </row>
    <row r="94" spans="1:10" x14ac:dyDescent="0.25">
      <c r="A94" s="12" t="s">
        <v>113</v>
      </c>
      <c r="B94" s="68">
        <v>20139</v>
      </c>
      <c r="C94" s="68">
        <v>1495</v>
      </c>
      <c r="D94" s="68">
        <v>1757</v>
      </c>
      <c r="E94" s="12">
        <v>1824</v>
      </c>
      <c r="F94" s="12">
        <v>2206</v>
      </c>
      <c r="G94" s="12">
        <v>2323</v>
      </c>
      <c r="H94" s="12">
        <v>2885</v>
      </c>
      <c r="I94" s="12">
        <v>4238</v>
      </c>
      <c r="J94" s="12">
        <v>3411</v>
      </c>
    </row>
    <row r="95" spans="1:10" x14ac:dyDescent="0.25">
      <c r="A95" s="12" t="s">
        <v>114</v>
      </c>
      <c r="B95" s="68">
        <v>18012</v>
      </c>
      <c r="C95" s="68">
        <v>1374</v>
      </c>
      <c r="D95" s="68">
        <v>1531</v>
      </c>
      <c r="E95" s="12">
        <v>1710</v>
      </c>
      <c r="F95" s="12">
        <v>2047</v>
      </c>
      <c r="G95" s="12">
        <v>2074</v>
      </c>
      <c r="H95" s="12">
        <v>2586</v>
      </c>
      <c r="I95" s="12">
        <v>3671</v>
      </c>
      <c r="J95" s="12">
        <v>3019</v>
      </c>
    </row>
    <row r="96" spans="1:10" x14ac:dyDescent="0.25">
      <c r="A96" s="12" t="s">
        <v>115</v>
      </c>
      <c r="B96" s="68">
        <v>17444</v>
      </c>
      <c r="C96" s="68">
        <v>1552</v>
      </c>
      <c r="D96" s="68">
        <v>1609</v>
      </c>
      <c r="E96" s="12">
        <v>1776</v>
      </c>
      <c r="F96" s="12">
        <v>1885</v>
      </c>
      <c r="G96" s="12">
        <v>1969</v>
      </c>
      <c r="H96" s="12">
        <v>2468</v>
      </c>
      <c r="I96" s="12">
        <v>3220</v>
      </c>
      <c r="J96" s="12">
        <v>2965</v>
      </c>
    </row>
    <row r="97" spans="1:10" x14ac:dyDescent="0.25">
      <c r="A97" s="12" t="s">
        <v>116</v>
      </c>
      <c r="B97" s="68">
        <v>26614</v>
      </c>
      <c r="C97" s="68">
        <v>2524</v>
      </c>
      <c r="D97" s="68">
        <v>2502</v>
      </c>
      <c r="E97" s="12">
        <v>2733</v>
      </c>
      <c r="F97" s="12">
        <v>3170</v>
      </c>
      <c r="G97" s="12">
        <v>3132</v>
      </c>
      <c r="H97" s="12">
        <v>3691</v>
      </c>
      <c r="I97" s="12">
        <v>4668</v>
      </c>
      <c r="J97" s="12">
        <v>4194</v>
      </c>
    </row>
    <row r="98" spans="1:10" x14ac:dyDescent="0.25">
      <c r="A98" s="12" t="s">
        <v>117</v>
      </c>
      <c r="B98" s="68">
        <v>21609</v>
      </c>
      <c r="C98" s="68">
        <v>2056</v>
      </c>
      <c r="D98" s="68">
        <v>2023</v>
      </c>
      <c r="E98" s="12">
        <v>2139</v>
      </c>
      <c r="F98" s="12">
        <v>2502</v>
      </c>
      <c r="G98" s="12">
        <v>2583</v>
      </c>
      <c r="H98" s="12">
        <v>2691</v>
      </c>
      <c r="I98" s="12">
        <v>3980</v>
      </c>
      <c r="J98" s="12">
        <v>3635</v>
      </c>
    </row>
    <row r="99" spans="1:10" x14ac:dyDescent="0.25">
      <c r="A99" s="12" t="s">
        <v>118</v>
      </c>
      <c r="B99" s="68">
        <v>19231</v>
      </c>
      <c r="C99" s="68">
        <v>1746</v>
      </c>
      <c r="D99" s="68">
        <v>1784</v>
      </c>
      <c r="E99" s="12">
        <v>1858</v>
      </c>
      <c r="F99" s="12">
        <v>2156</v>
      </c>
      <c r="G99" s="12">
        <v>2282</v>
      </c>
      <c r="H99" s="12">
        <v>2460</v>
      </c>
      <c r="I99" s="12">
        <v>3675</v>
      </c>
      <c r="J99" s="12">
        <v>3270</v>
      </c>
    </row>
    <row r="100" spans="1:10" x14ac:dyDescent="0.25">
      <c r="A100" s="12" t="s">
        <v>119</v>
      </c>
      <c r="B100" s="68">
        <v>13834</v>
      </c>
      <c r="C100" s="68">
        <v>1151</v>
      </c>
      <c r="D100" s="68">
        <v>1030</v>
      </c>
      <c r="E100" s="12">
        <v>1324</v>
      </c>
      <c r="F100" s="12">
        <v>1419</v>
      </c>
      <c r="G100" s="12">
        <v>1657</v>
      </c>
      <c r="H100" s="12">
        <v>1908</v>
      </c>
      <c r="I100" s="12">
        <v>3032</v>
      </c>
      <c r="J100" s="12">
        <v>2313</v>
      </c>
    </row>
    <row r="101" spans="1:10" x14ac:dyDescent="0.25">
      <c r="A101" s="12" t="s">
        <v>120</v>
      </c>
      <c r="B101" s="68">
        <v>19287</v>
      </c>
      <c r="C101" s="68">
        <v>1910</v>
      </c>
      <c r="D101" s="68">
        <v>1773</v>
      </c>
      <c r="E101" s="12">
        <v>2084</v>
      </c>
      <c r="F101" s="12">
        <v>2180</v>
      </c>
      <c r="G101" s="12">
        <v>2240</v>
      </c>
      <c r="H101" s="12">
        <v>2528</v>
      </c>
      <c r="I101" s="12">
        <v>3616</v>
      </c>
      <c r="J101" s="12">
        <v>2956</v>
      </c>
    </row>
    <row r="102" spans="1:10" x14ac:dyDescent="0.25">
      <c r="A102" s="12" t="s">
        <v>121</v>
      </c>
      <c r="B102" s="68">
        <v>19022</v>
      </c>
      <c r="C102" s="68">
        <v>1710</v>
      </c>
      <c r="D102" s="68">
        <v>1519</v>
      </c>
      <c r="E102" s="12">
        <v>1935</v>
      </c>
      <c r="F102" s="12">
        <v>2258</v>
      </c>
      <c r="G102" s="12">
        <v>2253</v>
      </c>
      <c r="H102" s="12">
        <v>2721</v>
      </c>
      <c r="I102" s="12">
        <v>3714</v>
      </c>
      <c r="J102" s="12">
        <v>2912</v>
      </c>
    </row>
    <row r="103" spans="1:10" x14ac:dyDescent="0.25">
      <c r="A103" s="12" t="s">
        <v>10</v>
      </c>
      <c r="B103" s="68">
        <v>14204</v>
      </c>
      <c r="C103" s="68">
        <v>1267</v>
      </c>
      <c r="D103" s="68">
        <v>1282</v>
      </c>
      <c r="E103" s="12">
        <v>1472</v>
      </c>
      <c r="F103" s="12">
        <v>1693</v>
      </c>
      <c r="G103" s="12">
        <v>1712</v>
      </c>
      <c r="H103" s="12">
        <v>2034</v>
      </c>
      <c r="I103" s="12">
        <v>2618</v>
      </c>
      <c r="J103" s="12">
        <v>2126</v>
      </c>
    </row>
    <row r="104" spans="1:10" x14ac:dyDescent="0.25">
      <c r="A104" s="12" t="s">
        <v>17</v>
      </c>
      <c r="B104" s="68">
        <v>7397</v>
      </c>
      <c r="C104" s="68">
        <v>639</v>
      </c>
      <c r="D104" s="68">
        <v>619</v>
      </c>
      <c r="E104" s="12">
        <v>661</v>
      </c>
      <c r="F104" s="12">
        <v>764</v>
      </c>
      <c r="G104" s="12">
        <v>918</v>
      </c>
      <c r="H104" s="12">
        <v>1087</v>
      </c>
      <c r="I104" s="12">
        <v>1542</v>
      </c>
      <c r="J104" s="12">
        <v>1167</v>
      </c>
    </row>
    <row r="105" spans="1:10" x14ac:dyDescent="0.25">
      <c r="A105" s="12" t="s">
        <v>18</v>
      </c>
      <c r="B105" s="68">
        <v>11860</v>
      </c>
      <c r="C105" s="68">
        <v>1131</v>
      </c>
      <c r="D105" s="68">
        <v>1095</v>
      </c>
      <c r="E105" s="12">
        <v>1212</v>
      </c>
      <c r="F105" s="12">
        <v>1364</v>
      </c>
      <c r="G105" s="12">
        <v>1549</v>
      </c>
      <c r="H105" s="12">
        <v>1634</v>
      </c>
      <c r="I105" s="12">
        <v>2294</v>
      </c>
      <c r="J105" s="12">
        <v>1581</v>
      </c>
    </row>
    <row r="106" spans="1:10" x14ac:dyDescent="0.25">
      <c r="A106" s="12" t="s">
        <v>19</v>
      </c>
      <c r="B106" s="68">
        <v>16956</v>
      </c>
      <c r="C106" s="68">
        <v>1551</v>
      </c>
      <c r="D106" s="68">
        <v>1743</v>
      </c>
      <c r="E106" s="12">
        <v>1828</v>
      </c>
      <c r="F106" s="12">
        <v>2137</v>
      </c>
      <c r="G106" s="12">
        <v>2130</v>
      </c>
      <c r="H106" s="12">
        <v>2250</v>
      </c>
      <c r="I106" s="12">
        <v>3254</v>
      </c>
      <c r="J106" s="12">
        <v>2063</v>
      </c>
    </row>
    <row r="107" spans="1:10" x14ac:dyDescent="0.25">
      <c r="A107" s="12" t="s">
        <v>20</v>
      </c>
      <c r="B107" s="68">
        <v>18391</v>
      </c>
      <c r="C107" s="68">
        <v>1595</v>
      </c>
      <c r="D107" s="68">
        <v>1714</v>
      </c>
      <c r="E107" s="12">
        <v>1844</v>
      </c>
      <c r="F107" s="12">
        <v>2383</v>
      </c>
      <c r="G107" s="12">
        <v>2333</v>
      </c>
      <c r="H107" s="12">
        <v>2460</v>
      </c>
      <c r="I107" s="12">
        <v>3726</v>
      </c>
      <c r="J107" s="12">
        <v>2336</v>
      </c>
    </row>
    <row r="108" spans="1:10" x14ac:dyDescent="0.25">
      <c r="A108" s="12" t="s">
        <v>21</v>
      </c>
      <c r="B108" s="68">
        <v>17350</v>
      </c>
      <c r="C108" s="68">
        <v>1522</v>
      </c>
      <c r="D108" s="68">
        <v>1584</v>
      </c>
      <c r="E108" s="12">
        <v>1895</v>
      </c>
      <c r="F108" s="12">
        <v>2310</v>
      </c>
      <c r="G108" s="12">
        <v>2278</v>
      </c>
      <c r="H108" s="12">
        <v>2273</v>
      </c>
      <c r="I108" s="12">
        <v>3119</v>
      </c>
      <c r="J108" s="12">
        <v>2369</v>
      </c>
    </row>
    <row r="109" spans="1:10" x14ac:dyDescent="0.25">
      <c r="A109" s="12" t="s">
        <v>22</v>
      </c>
      <c r="B109" s="68">
        <v>28652</v>
      </c>
      <c r="C109" s="68">
        <v>2621</v>
      </c>
      <c r="D109" s="68">
        <v>2691</v>
      </c>
      <c r="E109" s="12">
        <v>3212</v>
      </c>
      <c r="F109" s="12">
        <v>3816</v>
      </c>
      <c r="G109" s="12">
        <v>3389</v>
      </c>
      <c r="H109" s="12">
        <v>3710</v>
      </c>
      <c r="I109" s="12">
        <v>5260</v>
      </c>
      <c r="J109" s="12">
        <v>3953</v>
      </c>
    </row>
    <row r="110" spans="1:10" x14ac:dyDescent="0.25">
      <c r="A110" s="12" t="s">
        <v>23</v>
      </c>
      <c r="B110" s="68">
        <v>20489</v>
      </c>
      <c r="C110" s="68">
        <v>2074</v>
      </c>
      <c r="D110" s="68">
        <v>2012</v>
      </c>
      <c r="E110" s="12">
        <v>2278</v>
      </c>
      <c r="F110" s="12">
        <v>2820</v>
      </c>
      <c r="G110" s="12">
        <v>2241</v>
      </c>
      <c r="H110" s="12">
        <v>2651</v>
      </c>
      <c r="I110" s="12">
        <v>3615</v>
      </c>
      <c r="J110" s="12">
        <v>2798</v>
      </c>
    </row>
    <row r="111" spans="1:10" x14ac:dyDescent="0.25">
      <c r="A111" s="12" t="s">
        <v>24</v>
      </c>
      <c r="B111" s="68">
        <v>16047</v>
      </c>
      <c r="C111" s="68">
        <v>1473</v>
      </c>
      <c r="D111" s="68">
        <v>1511</v>
      </c>
      <c r="E111" s="12">
        <v>1705</v>
      </c>
      <c r="F111" s="12">
        <v>2165</v>
      </c>
      <c r="G111" s="12">
        <v>1947</v>
      </c>
      <c r="H111" s="12">
        <v>2067</v>
      </c>
      <c r="I111" s="12">
        <v>2869</v>
      </c>
      <c r="J111" s="12">
        <v>2310</v>
      </c>
    </row>
    <row r="112" spans="1:10" x14ac:dyDescent="0.25">
      <c r="A112" s="12" t="s">
        <v>25</v>
      </c>
      <c r="B112" s="68">
        <v>10269</v>
      </c>
      <c r="C112" s="68">
        <v>978</v>
      </c>
      <c r="D112" s="68">
        <v>998</v>
      </c>
      <c r="E112" s="12">
        <v>1152</v>
      </c>
      <c r="F112" s="12">
        <v>1308</v>
      </c>
      <c r="G112" s="12">
        <v>1155</v>
      </c>
      <c r="H112" s="12">
        <v>1254</v>
      </c>
      <c r="I112" s="12">
        <v>1965</v>
      </c>
      <c r="J112" s="12">
        <v>1459</v>
      </c>
    </row>
    <row r="113" spans="1:10" x14ac:dyDescent="0.25">
      <c r="A113" s="12" t="s">
        <v>26</v>
      </c>
      <c r="B113" s="68">
        <v>13409</v>
      </c>
      <c r="C113" s="68">
        <v>1291</v>
      </c>
      <c r="D113" s="68">
        <v>1213</v>
      </c>
      <c r="E113" s="12">
        <v>1555</v>
      </c>
      <c r="F113" s="12">
        <v>1640</v>
      </c>
      <c r="G113" s="12">
        <v>1775</v>
      </c>
      <c r="H113" s="12">
        <v>1723</v>
      </c>
      <c r="I113" s="12">
        <v>2280</v>
      </c>
      <c r="J113" s="12">
        <v>1932</v>
      </c>
    </row>
    <row r="114" spans="1:10" x14ac:dyDescent="0.25">
      <c r="A114" s="19" t="s">
        <v>27</v>
      </c>
      <c r="B114" s="69">
        <v>12228</v>
      </c>
      <c r="C114" s="69">
        <v>1275</v>
      </c>
      <c r="D114" s="69">
        <v>1265</v>
      </c>
      <c r="E114" s="19">
        <v>1449</v>
      </c>
      <c r="F114" s="19">
        <v>1569</v>
      </c>
      <c r="G114" s="19">
        <v>1585</v>
      </c>
      <c r="H114" s="19">
        <v>1432</v>
      </c>
      <c r="I114" s="19">
        <v>2071</v>
      </c>
      <c r="J114" s="19">
        <v>1582</v>
      </c>
    </row>
    <row r="115" spans="1:10" x14ac:dyDescent="0.25">
      <c r="A115" s="18" t="s">
        <v>125</v>
      </c>
      <c r="B115" s="18"/>
      <c r="C115" s="18"/>
      <c r="D115" s="18"/>
      <c r="E115" s="18"/>
      <c r="F115" s="18"/>
      <c r="G115" s="18"/>
      <c r="H115" s="18"/>
      <c r="I115" s="18"/>
      <c r="J115" s="18"/>
    </row>
    <row r="116" spans="1:10" x14ac:dyDescent="0.25">
      <c r="A116" s="12" t="s">
        <v>108</v>
      </c>
      <c r="B116" s="70">
        <v>1319</v>
      </c>
      <c r="C116" s="70">
        <v>28</v>
      </c>
      <c r="D116" s="70">
        <v>103</v>
      </c>
      <c r="E116" s="12">
        <v>198</v>
      </c>
      <c r="F116" s="12">
        <v>-650</v>
      </c>
      <c r="G116" s="12">
        <v>373</v>
      </c>
      <c r="H116" s="12">
        <v>-45</v>
      </c>
      <c r="I116" s="12">
        <v>958</v>
      </c>
      <c r="J116" s="12">
        <v>354</v>
      </c>
    </row>
    <row r="117" spans="1:10" x14ac:dyDescent="0.25">
      <c r="A117" s="12" t="s">
        <v>109</v>
      </c>
      <c r="B117" s="70">
        <v>-4779</v>
      </c>
      <c r="C117" s="70">
        <v>-337</v>
      </c>
      <c r="D117" s="70">
        <v>-389</v>
      </c>
      <c r="E117" s="12">
        <v>-586</v>
      </c>
      <c r="F117" s="12">
        <v>-822</v>
      </c>
      <c r="G117" s="12">
        <v>-441</v>
      </c>
      <c r="H117" s="12">
        <v>-940</v>
      </c>
      <c r="I117" s="12">
        <v>-460</v>
      </c>
      <c r="J117" s="12">
        <v>-804</v>
      </c>
    </row>
    <row r="118" spans="1:10" x14ac:dyDescent="0.25">
      <c r="A118" s="12" t="s">
        <v>110</v>
      </c>
      <c r="B118" s="70">
        <v>-5602</v>
      </c>
      <c r="C118" s="70">
        <v>-294</v>
      </c>
      <c r="D118" s="70">
        <v>-413</v>
      </c>
      <c r="E118" s="12">
        <v>-370</v>
      </c>
      <c r="F118" s="12">
        <v>-920</v>
      </c>
      <c r="G118" s="12">
        <v>-621</v>
      </c>
      <c r="H118" s="12">
        <v>-1010</v>
      </c>
      <c r="I118" s="12">
        <v>-1088</v>
      </c>
      <c r="J118" s="12">
        <v>-886</v>
      </c>
    </row>
    <row r="119" spans="1:10" x14ac:dyDescent="0.25">
      <c r="A119" s="12" t="s">
        <v>111</v>
      </c>
      <c r="B119" s="70">
        <v>-4752</v>
      </c>
      <c r="C119" s="70">
        <v>-212</v>
      </c>
      <c r="D119" s="70">
        <v>-301</v>
      </c>
      <c r="E119" s="12">
        <v>-268</v>
      </c>
      <c r="F119" s="12">
        <v>-696</v>
      </c>
      <c r="G119" s="12">
        <v>-440</v>
      </c>
      <c r="H119" s="12">
        <v>-1064</v>
      </c>
      <c r="I119" s="12">
        <v>-759</v>
      </c>
      <c r="J119" s="12">
        <v>-1012</v>
      </c>
    </row>
    <row r="120" spans="1:10" x14ac:dyDescent="0.25">
      <c r="A120" s="12" t="s">
        <v>112</v>
      </c>
      <c r="B120" s="70">
        <v>-2625</v>
      </c>
      <c r="C120" s="70">
        <v>54</v>
      </c>
      <c r="D120" s="70">
        <v>-87</v>
      </c>
      <c r="E120" s="12">
        <v>-155</v>
      </c>
      <c r="F120" s="12">
        <v>-333</v>
      </c>
      <c r="G120" s="12">
        <v>-38</v>
      </c>
      <c r="H120" s="12">
        <v>-830</v>
      </c>
      <c r="I120" s="12">
        <v>-504</v>
      </c>
      <c r="J120" s="12">
        <v>-732</v>
      </c>
    </row>
    <row r="121" spans="1:10" x14ac:dyDescent="0.25">
      <c r="A121" s="12" t="s">
        <v>113</v>
      </c>
      <c r="B121" s="70">
        <v>-1842</v>
      </c>
      <c r="C121" s="70">
        <v>379</v>
      </c>
      <c r="D121" s="70">
        <v>-76</v>
      </c>
      <c r="E121" s="12">
        <v>107</v>
      </c>
      <c r="F121" s="12">
        <v>-454</v>
      </c>
      <c r="G121" s="12">
        <v>125</v>
      </c>
      <c r="H121" s="12">
        <v>-722</v>
      </c>
      <c r="I121" s="12">
        <v>-731</v>
      </c>
      <c r="J121" s="12">
        <v>-470</v>
      </c>
    </row>
    <row r="122" spans="1:10" x14ac:dyDescent="0.25">
      <c r="A122" s="12" t="s">
        <v>114</v>
      </c>
      <c r="B122" s="70">
        <v>-175</v>
      </c>
      <c r="C122" s="70">
        <v>614</v>
      </c>
      <c r="D122" s="70">
        <v>213</v>
      </c>
      <c r="E122" s="12">
        <v>240</v>
      </c>
      <c r="F122" s="12">
        <v>-461</v>
      </c>
      <c r="G122" s="12">
        <v>159</v>
      </c>
      <c r="H122" s="12">
        <v>-359</v>
      </c>
      <c r="I122" s="12">
        <v>-67</v>
      </c>
      <c r="J122" s="12">
        <v>-514</v>
      </c>
    </row>
    <row r="123" spans="1:10" x14ac:dyDescent="0.25">
      <c r="A123" s="12" t="s">
        <v>115</v>
      </c>
      <c r="B123" s="70">
        <v>-2874</v>
      </c>
      <c r="C123" s="70">
        <v>-169</v>
      </c>
      <c r="D123" s="70">
        <v>-148</v>
      </c>
      <c r="E123" s="12">
        <v>-215</v>
      </c>
      <c r="F123" s="12">
        <v>-564</v>
      </c>
      <c r="G123" s="12">
        <v>-146</v>
      </c>
      <c r="H123" s="12">
        <v>-583</v>
      </c>
      <c r="I123" s="12">
        <v>-326</v>
      </c>
      <c r="J123" s="12">
        <v>-723</v>
      </c>
    </row>
    <row r="124" spans="1:10" x14ac:dyDescent="0.25">
      <c r="A124" s="12" t="s">
        <v>116</v>
      </c>
      <c r="B124" s="70">
        <v>-1279</v>
      </c>
      <c r="C124" s="70">
        <v>-462</v>
      </c>
      <c r="D124" s="70">
        <v>-214</v>
      </c>
      <c r="E124" s="12">
        <v>-144</v>
      </c>
      <c r="F124" s="12">
        <v>-772</v>
      </c>
      <c r="G124" s="12">
        <v>238</v>
      </c>
      <c r="H124" s="12">
        <v>-453</v>
      </c>
      <c r="I124" s="12">
        <v>386</v>
      </c>
      <c r="J124" s="12">
        <v>142</v>
      </c>
    </row>
    <row r="125" spans="1:10" x14ac:dyDescent="0.25">
      <c r="A125" s="12" t="s">
        <v>117</v>
      </c>
      <c r="B125" s="70">
        <v>-2911</v>
      </c>
      <c r="C125" s="70">
        <v>-460</v>
      </c>
      <c r="D125" s="70">
        <v>-335</v>
      </c>
      <c r="E125" s="12">
        <v>-221</v>
      </c>
      <c r="F125" s="12">
        <v>-700</v>
      </c>
      <c r="G125" s="12">
        <v>-244</v>
      </c>
      <c r="H125" s="12">
        <v>-126</v>
      </c>
      <c r="I125" s="12">
        <v>-141</v>
      </c>
      <c r="J125" s="12">
        <v>-684</v>
      </c>
    </row>
    <row r="126" spans="1:10" x14ac:dyDescent="0.25">
      <c r="A126" s="12" t="s">
        <v>118</v>
      </c>
      <c r="B126" s="70">
        <v>-1088</v>
      </c>
      <c r="C126" s="70">
        <v>-257</v>
      </c>
      <c r="D126" s="70">
        <v>-245</v>
      </c>
      <c r="E126" s="12">
        <v>59</v>
      </c>
      <c r="F126" s="12">
        <v>-384</v>
      </c>
      <c r="G126" s="12">
        <v>-69</v>
      </c>
      <c r="H126" s="12">
        <v>90</v>
      </c>
      <c r="I126" s="12">
        <v>123</v>
      </c>
      <c r="J126" s="12">
        <v>-405</v>
      </c>
    </row>
    <row r="127" spans="1:10" x14ac:dyDescent="0.25">
      <c r="A127" s="12" t="s">
        <v>119</v>
      </c>
      <c r="B127" s="70">
        <v>-912</v>
      </c>
      <c r="C127" s="70">
        <v>-150</v>
      </c>
      <c r="D127" s="70">
        <v>-2</v>
      </c>
      <c r="E127" s="12">
        <v>-106</v>
      </c>
      <c r="F127" s="12">
        <v>-328</v>
      </c>
      <c r="G127" s="12">
        <v>227</v>
      </c>
      <c r="H127" s="12">
        <v>-286</v>
      </c>
      <c r="I127" s="12">
        <v>45</v>
      </c>
      <c r="J127" s="12">
        <v>-312</v>
      </c>
    </row>
    <row r="128" spans="1:10" x14ac:dyDescent="0.25">
      <c r="A128" s="12" t="s">
        <v>120</v>
      </c>
      <c r="B128" s="70">
        <v>-521</v>
      </c>
      <c r="C128" s="70">
        <v>-127</v>
      </c>
      <c r="D128" s="70">
        <v>-250</v>
      </c>
      <c r="E128" s="12">
        <v>53</v>
      </c>
      <c r="F128" s="12">
        <v>-452</v>
      </c>
      <c r="G128" s="12">
        <v>528</v>
      </c>
      <c r="H128" s="12">
        <v>-492</v>
      </c>
      <c r="I128" s="12">
        <v>145</v>
      </c>
      <c r="J128" s="12">
        <v>74</v>
      </c>
    </row>
    <row r="129" spans="1:10" x14ac:dyDescent="0.25">
      <c r="A129" s="12" t="s">
        <v>121</v>
      </c>
      <c r="B129" s="70">
        <v>-4524</v>
      </c>
      <c r="C129" s="70">
        <v>-341</v>
      </c>
      <c r="D129" s="70">
        <v>-218</v>
      </c>
      <c r="E129" s="12">
        <v>-535</v>
      </c>
      <c r="F129" s="12">
        <v>-862</v>
      </c>
      <c r="G129" s="12">
        <v>-320</v>
      </c>
      <c r="H129" s="12">
        <v>-777</v>
      </c>
      <c r="I129" s="12">
        <v>-943</v>
      </c>
      <c r="J129" s="12">
        <v>-528</v>
      </c>
    </row>
    <row r="130" spans="1:10" x14ac:dyDescent="0.25">
      <c r="A130" s="12" t="s">
        <v>10</v>
      </c>
      <c r="B130" s="70">
        <v>-319</v>
      </c>
      <c r="C130" s="70">
        <v>121</v>
      </c>
      <c r="D130" s="70">
        <v>20</v>
      </c>
      <c r="E130" s="12">
        <v>-24</v>
      </c>
      <c r="F130" s="12">
        <v>441</v>
      </c>
      <c r="G130" s="12">
        <v>-36</v>
      </c>
      <c r="H130" s="12">
        <v>-197</v>
      </c>
      <c r="I130" s="12">
        <v>20</v>
      </c>
      <c r="J130" s="12">
        <v>-664</v>
      </c>
    </row>
    <row r="131" spans="1:10" x14ac:dyDescent="0.25">
      <c r="A131" s="12" t="s">
        <v>17</v>
      </c>
      <c r="B131" s="70">
        <v>21878</v>
      </c>
      <c r="C131" s="70">
        <v>1894</v>
      </c>
      <c r="D131" s="70">
        <v>2552</v>
      </c>
      <c r="E131" s="12">
        <v>2547</v>
      </c>
      <c r="F131" s="12">
        <v>3404</v>
      </c>
      <c r="G131" s="12">
        <v>2918</v>
      </c>
      <c r="H131" s="12">
        <v>2667</v>
      </c>
      <c r="I131" s="12">
        <v>3683</v>
      </c>
      <c r="J131" s="12">
        <v>2213</v>
      </c>
    </row>
    <row r="132" spans="1:10" x14ac:dyDescent="0.25">
      <c r="A132" s="12" t="s">
        <v>18</v>
      </c>
      <c r="B132" s="70">
        <v>7644</v>
      </c>
      <c r="C132" s="70">
        <v>518</v>
      </c>
      <c r="D132" s="70">
        <v>607</v>
      </c>
      <c r="E132" s="12">
        <v>1024</v>
      </c>
      <c r="F132" s="12">
        <v>1352</v>
      </c>
      <c r="G132" s="12">
        <v>907</v>
      </c>
      <c r="H132" s="12">
        <v>939</v>
      </c>
      <c r="I132" s="12">
        <v>1087</v>
      </c>
      <c r="J132" s="12">
        <v>1210</v>
      </c>
    </row>
    <row r="133" spans="1:10" x14ac:dyDescent="0.25">
      <c r="A133" s="12" t="s">
        <v>19</v>
      </c>
      <c r="B133" s="70">
        <v>4799</v>
      </c>
      <c r="C133" s="70">
        <v>387</v>
      </c>
      <c r="D133" s="70">
        <v>390</v>
      </c>
      <c r="E133" s="12">
        <v>483</v>
      </c>
      <c r="F133" s="12">
        <v>753</v>
      </c>
      <c r="G133" s="12">
        <v>665</v>
      </c>
      <c r="H133" s="12">
        <v>414</v>
      </c>
      <c r="I133" s="12">
        <v>810</v>
      </c>
      <c r="J133" s="12">
        <v>897</v>
      </c>
    </row>
    <row r="134" spans="1:10" x14ac:dyDescent="0.25">
      <c r="A134" s="12" t="s">
        <v>20</v>
      </c>
      <c r="B134" s="70">
        <v>4138</v>
      </c>
      <c r="C134" s="70">
        <v>398</v>
      </c>
      <c r="D134" s="70">
        <v>358</v>
      </c>
      <c r="E134" s="12">
        <v>540</v>
      </c>
      <c r="F134" s="12">
        <v>422</v>
      </c>
      <c r="G134" s="12">
        <v>428</v>
      </c>
      <c r="H134" s="12">
        <v>362</v>
      </c>
      <c r="I134" s="12">
        <v>282</v>
      </c>
      <c r="J134" s="12">
        <v>1348</v>
      </c>
    </row>
    <row r="135" spans="1:10" x14ac:dyDescent="0.25">
      <c r="A135" s="12" t="s">
        <v>21</v>
      </c>
      <c r="B135" s="70">
        <v>-745</v>
      </c>
      <c r="C135" s="70">
        <v>74</v>
      </c>
      <c r="D135" s="70">
        <v>-62</v>
      </c>
      <c r="E135" s="12">
        <v>-201</v>
      </c>
      <c r="F135" s="12">
        <v>-337</v>
      </c>
      <c r="G135" s="12">
        <v>-286</v>
      </c>
      <c r="H135" s="12">
        <v>1</v>
      </c>
      <c r="I135" s="12">
        <v>-60</v>
      </c>
      <c r="J135" s="12">
        <v>126</v>
      </c>
    </row>
    <row r="136" spans="1:10" x14ac:dyDescent="0.25">
      <c r="A136" s="12" t="s">
        <v>22</v>
      </c>
      <c r="B136" s="70">
        <v>-4640</v>
      </c>
      <c r="C136" s="70">
        <v>-460</v>
      </c>
      <c r="D136" s="70">
        <v>-459</v>
      </c>
      <c r="E136" s="12">
        <v>-788</v>
      </c>
      <c r="F136" s="12">
        <v>-1001</v>
      </c>
      <c r="G136" s="12">
        <v>-189</v>
      </c>
      <c r="H136" s="12">
        <v>-747</v>
      </c>
      <c r="I136" s="12">
        <v>-642</v>
      </c>
      <c r="J136" s="12">
        <v>-354</v>
      </c>
    </row>
    <row r="137" spans="1:10" x14ac:dyDescent="0.25">
      <c r="A137" s="12" t="s">
        <v>23</v>
      </c>
      <c r="B137" s="70">
        <v>200</v>
      </c>
      <c r="C137" s="70">
        <v>-24</v>
      </c>
      <c r="D137" s="70">
        <v>2</v>
      </c>
      <c r="E137" s="12">
        <v>-166</v>
      </c>
      <c r="F137" s="12">
        <v>-419</v>
      </c>
      <c r="G137" s="12">
        <v>399</v>
      </c>
      <c r="H137" s="12">
        <v>-23</v>
      </c>
      <c r="I137" s="12">
        <v>284</v>
      </c>
      <c r="J137" s="12">
        <v>147</v>
      </c>
    </row>
    <row r="138" spans="1:10" x14ac:dyDescent="0.25">
      <c r="A138" s="12" t="s">
        <v>24</v>
      </c>
      <c r="B138" s="70">
        <v>468</v>
      </c>
      <c r="C138" s="70">
        <v>17</v>
      </c>
      <c r="D138" s="70">
        <v>22</v>
      </c>
      <c r="E138" s="12">
        <v>-122</v>
      </c>
      <c r="F138" s="12">
        <v>-146</v>
      </c>
      <c r="G138" s="12">
        <v>71</v>
      </c>
      <c r="H138" s="12">
        <v>263</v>
      </c>
      <c r="I138" s="12">
        <v>292</v>
      </c>
      <c r="J138" s="12">
        <v>71</v>
      </c>
    </row>
    <row r="139" spans="1:10" x14ac:dyDescent="0.25">
      <c r="A139" s="12" t="s">
        <v>25</v>
      </c>
      <c r="B139" s="70">
        <v>4520</v>
      </c>
      <c r="C139" s="70">
        <v>112</v>
      </c>
      <c r="D139" s="70">
        <v>249</v>
      </c>
      <c r="E139" s="12">
        <v>301</v>
      </c>
      <c r="F139" s="12">
        <v>354</v>
      </c>
      <c r="G139" s="12">
        <v>801</v>
      </c>
      <c r="H139" s="12">
        <v>804</v>
      </c>
      <c r="I139" s="12">
        <v>1203</v>
      </c>
      <c r="J139" s="12">
        <v>696</v>
      </c>
    </row>
    <row r="140" spans="1:10" x14ac:dyDescent="0.25">
      <c r="A140" s="12" t="s">
        <v>26</v>
      </c>
      <c r="B140" s="70">
        <v>5229</v>
      </c>
      <c r="C140" s="70">
        <v>425</v>
      </c>
      <c r="D140" s="70">
        <v>475</v>
      </c>
      <c r="E140" s="12">
        <v>412</v>
      </c>
      <c r="F140" s="12">
        <v>537</v>
      </c>
      <c r="G140" s="12">
        <v>586</v>
      </c>
      <c r="H140" s="12">
        <v>718</v>
      </c>
      <c r="I140" s="12">
        <v>1279</v>
      </c>
      <c r="J140" s="12">
        <v>797</v>
      </c>
    </row>
    <row r="141" spans="1:10" x14ac:dyDescent="0.25">
      <c r="A141" s="19" t="s">
        <v>27</v>
      </c>
      <c r="B141" s="71">
        <v>1142</v>
      </c>
      <c r="C141" s="71">
        <v>135</v>
      </c>
      <c r="D141" s="71">
        <v>-92</v>
      </c>
      <c r="E141" s="19">
        <v>-124</v>
      </c>
      <c r="F141" s="19">
        <v>146</v>
      </c>
      <c r="G141" s="19">
        <v>31</v>
      </c>
      <c r="H141" s="19">
        <v>245</v>
      </c>
      <c r="I141" s="19">
        <v>517</v>
      </c>
      <c r="J141" s="19">
        <v>284</v>
      </c>
    </row>
    <row r="143" spans="1:10" x14ac:dyDescent="0.25">
      <c r="A143" s="192" t="str">
        <f>HYPERLINK("#'Obsah'!A1", "Späť na obsah dátovej prílohy")</f>
        <v>Späť na obsah dátovej prílohy</v>
      </c>
      <c r="B143" s="193"/>
    </row>
  </sheetData>
  <mergeCells count="3">
    <mergeCell ref="A2:J2"/>
    <mergeCell ref="A4:J4"/>
    <mergeCell ref="A143:B143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showGridLines="0" workbookViewId="0"/>
  </sheetViews>
  <sheetFormatPr defaultColWidth="11.3984375" defaultRowHeight="13.5" x14ac:dyDescent="0.25"/>
  <cols>
    <col min="1" max="4" width="28.796875" customWidth="1"/>
  </cols>
  <sheetData>
    <row r="2" spans="1:4" ht="15.75" x14ac:dyDescent="0.25">
      <c r="A2" s="187" t="s">
        <v>126</v>
      </c>
      <c r="B2" s="187"/>
      <c r="C2" s="187"/>
      <c r="D2" s="187"/>
    </row>
    <row r="4" spans="1:4" ht="25.15" customHeight="1" x14ac:dyDescent="0.25">
      <c r="A4" s="191" t="s">
        <v>127</v>
      </c>
      <c r="B4" s="191"/>
      <c r="C4" s="191"/>
      <c r="D4" s="191"/>
    </row>
    <row r="6" spans="1:4" x14ac:dyDescent="0.25">
      <c r="A6" s="199" t="s">
        <v>4</v>
      </c>
      <c r="B6" s="201" t="s">
        <v>129</v>
      </c>
      <c r="C6" s="201" t="s">
        <v>72</v>
      </c>
      <c r="D6" s="199" t="s">
        <v>130</v>
      </c>
    </row>
    <row r="7" spans="1:4" x14ac:dyDescent="0.25">
      <c r="A7" s="199"/>
      <c r="B7" s="1" t="s">
        <v>131</v>
      </c>
      <c r="C7" s="1" t="s">
        <v>132</v>
      </c>
      <c r="D7" s="199"/>
    </row>
    <row r="8" spans="1:4" x14ac:dyDescent="0.25">
      <c r="A8" s="2" t="s">
        <v>11</v>
      </c>
      <c r="B8" s="72">
        <v>9.1662388392857199</v>
      </c>
      <c r="C8" s="72">
        <v>6.1096540178571397</v>
      </c>
      <c r="D8" s="73">
        <v>35840</v>
      </c>
    </row>
    <row r="9" spans="1:4" x14ac:dyDescent="0.25">
      <c r="A9" s="2" t="s">
        <v>12</v>
      </c>
      <c r="B9" s="72">
        <v>5.99738884723563</v>
      </c>
      <c r="C9" s="72">
        <v>4.2179326604287901</v>
      </c>
      <c r="D9" s="73">
        <v>461482</v>
      </c>
    </row>
    <row r="10" spans="1:4" x14ac:dyDescent="0.25">
      <c r="A10" s="2" t="s">
        <v>13</v>
      </c>
      <c r="B10" s="72">
        <v>7.3538706377174003</v>
      </c>
      <c r="C10" s="72">
        <v>5.1294532226895502</v>
      </c>
      <c r="D10" s="73">
        <v>43985</v>
      </c>
    </row>
    <row r="11" spans="1:4" x14ac:dyDescent="0.25">
      <c r="A11" s="2" t="s">
        <v>14</v>
      </c>
      <c r="B11" s="72">
        <v>7.2228588698237299</v>
      </c>
      <c r="C11" s="72">
        <v>5.0499216697299802</v>
      </c>
      <c r="D11" s="73">
        <v>162134</v>
      </c>
    </row>
    <row r="12" spans="1:4" x14ac:dyDescent="0.25">
      <c r="A12" s="2" t="s">
        <v>15</v>
      </c>
      <c r="B12" s="72">
        <v>10.4729157361344</v>
      </c>
      <c r="C12" s="72">
        <v>7.1962049686571099</v>
      </c>
      <c r="D12" s="73">
        <v>64927</v>
      </c>
    </row>
    <row r="13" spans="1:4" x14ac:dyDescent="0.25">
      <c r="A13" s="2" t="s">
        <v>16</v>
      </c>
      <c r="B13" s="72">
        <v>11.8762869478578</v>
      </c>
      <c r="C13" s="72">
        <v>8.1801727000996305</v>
      </c>
      <c r="D13" s="73">
        <v>6022</v>
      </c>
    </row>
    <row r="14" spans="1:4" x14ac:dyDescent="0.25">
      <c r="A14" s="31" t="s">
        <v>73</v>
      </c>
      <c r="B14" s="74">
        <v>6.8986298893322804</v>
      </c>
      <c r="C14" s="74">
        <v>4.8119707124317097</v>
      </c>
      <c r="D14" s="75">
        <v>774390</v>
      </c>
    </row>
    <row r="15" spans="1:4" ht="25.15" customHeight="1" x14ac:dyDescent="0.25">
      <c r="A15" s="191" t="s">
        <v>128</v>
      </c>
      <c r="B15" s="191"/>
      <c r="C15" s="191"/>
      <c r="D15" s="191"/>
    </row>
    <row r="17" spans="1:2" x14ac:dyDescent="0.25">
      <c r="A17" s="192" t="str">
        <f>HYPERLINK("#'Obsah'!A1", "Späť na obsah dátovej prílohy")</f>
        <v>Späť na obsah dátovej prílohy</v>
      </c>
      <c r="B17" s="193"/>
    </row>
  </sheetData>
  <mergeCells count="7">
    <mergeCell ref="A17:B17"/>
    <mergeCell ref="A2:D2"/>
    <mergeCell ref="A4:D4"/>
    <mergeCell ref="A15:D15"/>
    <mergeCell ref="A6:A7"/>
    <mergeCell ref="B6:C6"/>
    <mergeCell ref="D6:D7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35</vt:i4>
      </vt:variant>
    </vt:vector>
  </HeadingPairs>
  <TitlesOfParts>
    <vt:vector size="35" baseType="lpstr">
      <vt:lpstr>Obsah</vt:lpstr>
      <vt:lpstr>Tab2</vt:lpstr>
      <vt:lpstr>Tab3</vt:lpstr>
      <vt:lpstr>Tab4</vt:lpstr>
      <vt:lpstr>Tab5</vt:lpstr>
      <vt:lpstr>Tab6</vt:lpstr>
      <vt:lpstr>Tab7</vt:lpstr>
      <vt:lpstr>nezamestnanosť</vt:lpstr>
      <vt:lpstr>TabB1</vt:lpstr>
      <vt:lpstr>GrafB2</vt:lpstr>
      <vt:lpstr>TabA1mar20</vt:lpstr>
      <vt:lpstr>TabA1apr20</vt:lpstr>
      <vt:lpstr>TabA1máj20</vt:lpstr>
      <vt:lpstr>TabA1jún20</vt:lpstr>
      <vt:lpstr>TabA1júl20</vt:lpstr>
      <vt:lpstr>TabA1aug20</vt:lpstr>
      <vt:lpstr>TabA1sep20</vt:lpstr>
      <vt:lpstr>TabA1okt20</vt:lpstr>
      <vt:lpstr>TabA1nov20</vt:lpstr>
      <vt:lpstr>TabA1dec20</vt:lpstr>
      <vt:lpstr>TabA1jan21</vt:lpstr>
      <vt:lpstr>TabA1feb21</vt:lpstr>
      <vt:lpstr>TabA2mar20</vt:lpstr>
      <vt:lpstr>TabA2apr20</vt:lpstr>
      <vt:lpstr>TabA2máj20</vt:lpstr>
      <vt:lpstr>TabA2jún20</vt:lpstr>
      <vt:lpstr>TabA2júl20</vt:lpstr>
      <vt:lpstr>TabA2aug20</vt:lpstr>
      <vt:lpstr>TabA2sep20</vt:lpstr>
      <vt:lpstr>TabA2okt20</vt:lpstr>
      <vt:lpstr>TabA2nov20</vt:lpstr>
      <vt:lpstr>TabA2dec20</vt:lpstr>
      <vt:lpstr>TabA2jan21</vt:lpstr>
      <vt:lpstr>TabA2feb21</vt:lpstr>
      <vt:lpstr>Vysvetlivky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Prvá pomoc Slovensku</dc:title>
  <dc:creator>Inštitút sociálnej politiky</dc:creator>
  <cp:lastModifiedBy>Buchel Ondrej</cp:lastModifiedBy>
  <dcterms:created xsi:type="dcterms:W3CDTF">2021-04-12T09:24:08Z</dcterms:created>
  <dcterms:modified xsi:type="dcterms:W3CDTF">2021-04-20T16:27:56Z</dcterms:modified>
</cp:coreProperties>
</file>