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Obsah" sheetId="1" r:id="rId1"/>
    <sheet name="Tab2" sheetId="2" r:id="rId2"/>
    <sheet name="Tab3" sheetId="3" r:id="rId3"/>
    <sheet name="Tab4" sheetId="4" r:id="rId4"/>
    <sheet name="Tab5" sheetId="5" r:id="rId5"/>
    <sheet name="Tab6" sheetId="6" r:id="rId6"/>
    <sheet name="Tab7" sheetId="7" r:id="rId7"/>
    <sheet name="nezamestnanosť" sheetId="8" r:id="rId8"/>
    <sheet name="TabB1" sheetId="9" r:id="rId9"/>
    <sheet name="GrafB2" sheetId="10" r:id="rId10"/>
    <sheet name="TabA1mar20" sheetId="11" r:id="rId11"/>
    <sheet name="TabA1apr20" sheetId="12" r:id="rId12"/>
    <sheet name="TabA1máj20" sheetId="13" r:id="rId13"/>
    <sheet name="TabA1jún20" sheetId="14" r:id="rId14"/>
    <sheet name="TabA1júl20" sheetId="15" r:id="rId15"/>
    <sheet name="TabA1aug20" sheetId="16" r:id="rId16"/>
    <sheet name="TabA1sep20" sheetId="17" r:id="rId17"/>
    <sheet name="TabA1okt20" sheetId="18" r:id="rId18"/>
    <sheet name="TabA1nov20" sheetId="19" r:id="rId19"/>
    <sheet name="TabA1dec20" sheetId="20" r:id="rId20"/>
    <sheet name="TabA1jan21" sheetId="21" r:id="rId21"/>
    <sheet name="TabA1feb21" sheetId="22" r:id="rId22"/>
    <sheet name="TabA1mar21" sheetId="23" r:id="rId23"/>
    <sheet name="TabA2mar20" sheetId="24" r:id="rId24"/>
    <sheet name="TabA2apr20" sheetId="25" r:id="rId25"/>
    <sheet name="TabA2máj20" sheetId="26" r:id="rId26"/>
    <sheet name="TabA2jún20" sheetId="27" r:id="rId27"/>
    <sheet name="TabA2júl20" sheetId="28" r:id="rId28"/>
    <sheet name="TabA2aug20" sheetId="29" r:id="rId29"/>
    <sheet name="TabA2sep20" sheetId="30" r:id="rId30"/>
    <sheet name="TabA2okt20" sheetId="31" r:id="rId31"/>
    <sheet name="TabA2nov20" sheetId="32" r:id="rId32"/>
    <sheet name="TabA2dec20" sheetId="33" r:id="rId33"/>
    <sheet name="TabA2jan21" sheetId="34" r:id="rId34"/>
    <sheet name="TabA2feb21" sheetId="35" r:id="rId35"/>
    <sheet name="TabA2mar21" sheetId="36" r:id="rId36"/>
    <sheet name="Vysvetlivky" sheetId="37" r:id="rId3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6" l="1"/>
  <c r="D21" i="6"/>
  <c r="D22" i="6"/>
  <c r="D23" i="6"/>
  <c r="D24" i="6"/>
  <c r="D25" i="6"/>
  <c r="D26" i="6"/>
  <c r="D27" i="6"/>
  <c r="D19" i="6"/>
  <c r="A40" i="37"/>
  <c r="A35" i="36"/>
  <c r="A34" i="36"/>
  <c r="A35" i="35"/>
  <c r="A34" i="35"/>
  <c r="A35" i="34"/>
  <c r="A34" i="34"/>
  <c r="A35" i="33"/>
  <c r="A34" i="33"/>
  <c r="A35" i="32"/>
  <c r="A34" i="32"/>
  <c r="A35" i="31"/>
  <c r="A34" i="31"/>
  <c r="A35" i="30"/>
  <c r="A34" i="30"/>
  <c r="A35" i="29"/>
  <c r="A34" i="29"/>
  <c r="A35" i="28"/>
  <c r="A34" i="28"/>
  <c r="A35" i="27"/>
  <c r="A34" i="27"/>
  <c r="A35" i="26"/>
  <c r="A34" i="26"/>
  <c r="A35" i="25"/>
  <c r="A34" i="25"/>
  <c r="A35" i="24"/>
  <c r="A34" i="24"/>
  <c r="A35" i="23"/>
  <c r="A34" i="23"/>
  <c r="A35" i="22"/>
  <c r="A34" i="22"/>
  <c r="A35" i="21"/>
  <c r="A34" i="21"/>
  <c r="A35" i="20"/>
  <c r="A34" i="20"/>
  <c r="A35" i="19"/>
  <c r="A34" i="19"/>
  <c r="A35" i="18"/>
  <c r="A34" i="18"/>
  <c r="A35" i="17"/>
  <c r="A34" i="17"/>
  <c r="A35" i="16"/>
  <c r="A34" i="16"/>
  <c r="A35" i="15"/>
  <c r="A34" i="15"/>
  <c r="A35" i="14"/>
  <c r="A34" i="14"/>
  <c r="A35" i="13"/>
  <c r="A34" i="13"/>
  <c r="A35" i="12"/>
  <c r="A34" i="12"/>
  <c r="A35" i="11"/>
  <c r="A34" i="11"/>
  <c r="A65" i="10"/>
  <c r="A17" i="9"/>
  <c r="A148" i="8"/>
  <c r="A13" i="7"/>
  <c r="A30" i="6"/>
  <c r="A36" i="5"/>
  <c r="A11" i="4"/>
  <c r="A36" i="3"/>
  <c r="A100" i="2"/>
  <c r="B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12" i="1"/>
  <c r="B11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<sst xmlns="http://schemas.openxmlformats.org/spreadsheetml/2006/main" count="1672" uniqueCount="288">
  <si>
    <t xml:space="preserve">Obsah dátovej prílohy	</t>
  </si>
  <si>
    <t>Čerpanie finančných príspevkov za jednotlivé mesiace z projektov prvej pomoci</t>
  </si>
  <si>
    <t>Spracované na základe údajov evidovaných v Informačnom systéme služieb zamestnanosti (ISSZ) Ústredia práce, sociálnych vecí a rodiny k 2.5.2021 16:08:56.</t>
  </si>
  <si>
    <t>Pozn.: Dáta z Informačného systému služieb zamestnanosti predstavujú predbežné údaje, ktoré sa môžu spätne korigovať, napríklad preradením podporených subjektov v rámci opatrení.</t>
  </si>
  <si>
    <t>Opatrenie</t>
  </si>
  <si>
    <t>Počet podporených subjektov</t>
  </si>
  <si>
    <t>Počet podporených zamestnancov / SZČO</t>
  </si>
  <si>
    <t>Finančný príspevok</t>
  </si>
  <si>
    <t>Priemerná podpora na pracujúceho</t>
  </si>
  <si>
    <t>Žiadaná suma</t>
  </si>
  <si>
    <t>marec 2020</t>
  </si>
  <si>
    <t>1</t>
  </si>
  <si>
    <t>2</t>
  </si>
  <si>
    <t>3A</t>
  </si>
  <si>
    <t>3B</t>
  </si>
  <si>
    <t>4A</t>
  </si>
  <si>
    <t>4B</t>
  </si>
  <si>
    <t>apríl 2020</t>
  </si>
  <si>
    <t>máj 2020</t>
  </si>
  <si>
    <t>jún 2020</t>
  </si>
  <si>
    <t>júl 2020</t>
  </si>
  <si>
    <t>august 2020</t>
  </si>
  <si>
    <t>september 2020</t>
  </si>
  <si>
    <t>október 2020</t>
  </si>
  <si>
    <t>november 2020</t>
  </si>
  <si>
    <t>december 2020</t>
  </si>
  <si>
    <t>január 2021</t>
  </si>
  <si>
    <t>február 2021</t>
  </si>
  <si>
    <t>marec 2021</t>
  </si>
  <si>
    <t>Vyplatené dávky „ošetrovné“</t>
  </si>
  <si>
    <t>Mesiac</t>
  </si>
  <si>
    <t>2019</t>
  </si>
  <si>
    <t>2020</t>
  </si>
  <si>
    <t>2021</t>
  </si>
  <si>
    <t>Nárast / pokles</t>
  </si>
  <si>
    <t>Nárast / pokles (%)</t>
  </si>
  <si>
    <t>2020 vs. 2019</t>
  </si>
  <si>
    <t>2021 vs. 2019</t>
  </si>
  <si>
    <t>2021 vs. 2020</t>
  </si>
  <si>
    <t>Počet dávok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</si>
  <si>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</si>
  <si>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</si>
  <si>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</si>
  <si>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</si>
  <si>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</si>
  <si>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</si>
  <si>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</si>
  <si>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</si>
  <si>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</si>
  <si>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</si>
  <si>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</si>
  <si>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</si>
  <si>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Výdavky</t>
  </si>
  <si>
    <t>Pozn.: Vyplatené dávky predstavujú nárok za predchádzajúce mesiace.</t>
  </si>
  <si>
    <t>Počet novohlásených prípadov DPN s dôvodom vzniku „karanténne opatrenie“</t>
  </si>
  <si>
    <t>Rok</t>
  </si>
  <si>
    <t>Jan</t>
  </si>
  <si>
    <t>Feb</t>
  </si>
  <si>
    <t>Mar</t>
  </si>
  <si>
    <t>Apr</t>
  </si>
  <si>
    <t>Máj</t>
  </si>
  <si>
    <t>Jún</t>
  </si>
  <si>
    <t>Júl</t>
  </si>
  <si>
    <t>Aug</t>
  </si>
  <si>
    <t>Sep</t>
  </si>
  <si>
    <t>Okt</t>
  </si>
  <si>
    <t>Nov</t>
  </si>
  <si>
    <t>Dec</t>
  </si>
  <si>
    <t>Vyplatené dávky „nemocenské“</t>
  </si>
  <si>
    <t>Odklad a odpustenie odvodov na sociálne poistenie</t>
  </si>
  <si>
    <t>Typ žiadateľa</t>
  </si>
  <si>
    <t/>
  </si>
  <si>
    <t>Spolu</t>
  </si>
  <si>
    <t>SZČO</t>
  </si>
  <si>
    <t>Zamestnávateľ</t>
  </si>
  <si>
    <t>Počet</t>
  </si>
  <si>
    <t>marec 2020 (odklad)</t>
  </si>
  <si>
    <t>apríl 2020 (odpustenie)</t>
  </si>
  <si>
    <t>máj 2020 (odklad)</t>
  </si>
  <si>
    <t>jún 2020 (odklad)</t>
  </si>
  <si>
    <t>júl 2020 (odklad)</t>
  </si>
  <si>
    <t>december 2020 (odklad)</t>
  </si>
  <si>
    <t>január 2021 (odklad)</t>
  </si>
  <si>
    <t>fabruár 2021 (odklad)</t>
  </si>
  <si>
    <t>Suma</t>
  </si>
  <si>
    <t>február 2021 (odklad)</t>
  </si>
  <si>
    <t>Pozn.: Očakávame aktualizáciu dát do budúcnosti tak z dôvodu postupného spracovávania nových podkladov zakladajúcich nárok na odklad/odpustenie odvodov, ako aj z dôvodu korekcie doteraz spracovaných podkladov; Údaje obsahujú aj dáta za subjekty spadajúce do sektora verejnej správy v zmysle metodiky ESA2010 a predstavujú horný odhad poklesu príjmov Sociálnej poisťovne z odvodov SZČO a zamestnávateľov z dôvodu odkladu alebo odpustenia odvodov za daný mesiac.</t>
  </si>
  <si>
    <t>Vývoj počtu poistencov z registra Sociálnej poisťovne</t>
  </si>
  <si>
    <t>Subjekt</t>
  </si>
  <si>
    <t>Zamestnávatelia</t>
  </si>
  <si>
    <t>Zamestnanci (ZEC)</t>
  </si>
  <si>
    <t>Dohody (DOH)</t>
  </si>
  <si>
    <t>SZČO povinne poistení</t>
  </si>
  <si>
    <t>Spolu (ZEC + DOH + SZČO)</t>
  </si>
  <si>
    <t>Vývoj nezamestnanosti</t>
  </si>
  <si>
    <t>Slovensko</t>
  </si>
  <si>
    <t>Bratislavský
kraj</t>
  </si>
  <si>
    <t>Trnavský
kraj</t>
  </si>
  <si>
    <t>Trenčiansky
kraj</t>
  </si>
  <si>
    <t>Nitriansky
kraj</t>
  </si>
  <si>
    <t>Žilinský
kraj</t>
  </si>
  <si>
    <t>Banskobystrický
kraj</t>
  </si>
  <si>
    <t>Prešovský
kraj</t>
  </si>
  <si>
    <t>Košický
kraj</t>
  </si>
  <si>
    <t>Miera nezamestnanosti z celkového počtu UoZ (%)</t>
  </si>
  <si>
    <t>január 2019</t>
  </si>
  <si>
    <t>február 2019</t>
  </si>
  <si>
    <t>marec 2019</t>
  </si>
  <si>
    <t>apríl 2019</t>
  </si>
  <si>
    <t>máj 2019</t>
  </si>
  <si>
    <t>jún 2019</t>
  </si>
  <si>
    <t>júl 2019</t>
  </si>
  <si>
    <t>august 2019</t>
  </si>
  <si>
    <t>september 2019</t>
  </si>
  <si>
    <t>október 2019</t>
  </si>
  <si>
    <t>november 2019</t>
  </si>
  <si>
    <t>december 2019</t>
  </si>
  <si>
    <t>január 2020</t>
  </si>
  <si>
    <t>február 2020</t>
  </si>
  <si>
    <t>Miera evidovanej nezamestnanosti (%)</t>
  </si>
  <si>
    <t>Prítok UoZ do evidencie</t>
  </si>
  <si>
    <t>Odtok UoZ z evidencie</t>
  </si>
  <si>
    <t>Čistý prítok UoZ do evidencie</t>
  </si>
  <si>
    <t>Trvanie vybavenia pomoci (od prijatia žiadosti alebo výkazu po spracovanie úradom práce)</t>
  </si>
  <si>
    <t>Pozn.: Priemerná dĺžka procesu za žiadosti a výkazy prijaté najneskôr 18. apríla 2021 a zároveň vybavené najneskôr 2. mája 2021. Za moment prijatia sa považuje zaregistrovanie v internom systéme ÚPSVaR.</t>
  </si>
  <si>
    <t>Priemerné trvanie vybavenia</t>
  </si>
  <si>
    <t>Počet
žiadostí / výkazov</t>
  </si>
  <si>
    <t>Kalendárne dni</t>
  </si>
  <si>
    <t>Pracovné dni</t>
  </si>
  <si>
    <t>Vybavenie pomoci sa postupne zrýchľuje</t>
  </si>
  <si>
    <t>06.04. - 12.04.</t>
  </si>
  <si>
    <t>13.04. - 19.04.</t>
  </si>
  <si>
    <t>20.04. - 26.04.</t>
  </si>
  <si>
    <t>27.04. - 03.05.</t>
  </si>
  <si>
    <t>04.05. - 10.05.</t>
  </si>
  <si>
    <t>11.05. - 17.05.</t>
  </si>
  <si>
    <t>18.05. - 24.05.</t>
  </si>
  <si>
    <t>25.05. - 31.05.</t>
  </si>
  <si>
    <t>01.06. - 07.06.</t>
  </si>
  <si>
    <t>08.06. - 14.06.</t>
  </si>
  <si>
    <t>15.06. - 21.06.</t>
  </si>
  <si>
    <t>22.06. - 28.06.</t>
  </si>
  <si>
    <t>29.06. - 05.07.</t>
  </si>
  <si>
    <t>06.07. - 12.07.</t>
  </si>
  <si>
    <t>13.07. - 19.07.</t>
  </si>
  <si>
    <t>20.07. - 26.07.</t>
  </si>
  <si>
    <t>27.07. - 02.08.</t>
  </si>
  <si>
    <t>03.08. - 09.08.</t>
  </si>
  <si>
    <t>10.08. - 16.08.</t>
  </si>
  <si>
    <t>17.08. - 23.08.</t>
  </si>
  <si>
    <t>24.08. - 30.08.</t>
  </si>
  <si>
    <t>31.08. - 06.09.</t>
  </si>
  <si>
    <t>07.09. - 13.09.</t>
  </si>
  <si>
    <t>14.09. - 20.09.</t>
  </si>
  <si>
    <t>21.09. - 27.09.</t>
  </si>
  <si>
    <t>28.09. - 04.10.</t>
  </si>
  <si>
    <t>05.10. - 11.10.</t>
  </si>
  <si>
    <t>12.10. - 18.10.</t>
  </si>
  <si>
    <t>19.10. - 25.10.</t>
  </si>
  <si>
    <t>26.10. - 01.11.</t>
  </si>
  <si>
    <t>02.11. - 08.11.</t>
  </si>
  <si>
    <t>09.11. - 15.11.</t>
  </si>
  <si>
    <t>16.11. - 22.11.</t>
  </si>
  <si>
    <t>23.11. - 29.11.</t>
  </si>
  <si>
    <t>30.11. - 06.12.</t>
  </si>
  <si>
    <t>07.12. - 13.12.</t>
  </si>
  <si>
    <t>14.12. - 20.12.</t>
  </si>
  <si>
    <t>21.12. - 27.12.</t>
  </si>
  <si>
    <t>28.12. - 03.01.</t>
  </si>
  <si>
    <t>04.01. - 10.01.</t>
  </si>
  <si>
    <t>11.01. - 17.01.</t>
  </si>
  <si>
    <t>18.01. - 24.01.</t>
  </si>
  <si>
    <t>25.01. - 31.01.</t>
  </si>
  <si>
    <t>01.02. - 07.02.</t>
  </si>
  <si>
    <t>08.02. - 14.02.</t>
  </si>
  <si>
    <t>15.02. - 21.02.</t>
  </si>
  <si>
    <t>22.02. - 28.02.</t>
  </si>
  <si>
    <t>01.03. - 07.03.</t>
  </si>
  <si>
    <t>08.03. - 14.03.</t>
  </si>
  <si>
    <t>15.03. - 21.03.</t>
  </si>
  <si>
    <t>22.03. - 28.03.</t>
  </si>
  <si>
    <t>29.03. - 04.04.</t>
  </si>
  <si>
    <t>05.04. - 11.04.</t>
  </si>
  <si>
    <t>12.04. - 18.04.</t>
  </si>
  <si>
    <t>Tabuľka A1 Prehľad čerpania podpory cez Prvú pomoc v členení podľa kategórie veľkosti</t>
  </si>
  <si>
    <t>Podporené subjekty v rámci projektov prvej pomoci s nárokom za marec 2020</t>
  </si>
  <si>
    <t>Členenie podľa kategórie veľkosti</t>
  </si>
  <si>
    <t>Celkom</t>
  </si>
  <si>
    <t>Kategória veľkosti podniku</t>
  </si>
  <si>
    <t>mikro</t>
  </si>
  <si>
    <t>malý</t>
  </si>
  <si>
    <t>stredný</t>
  </si>
  <si>
    <t>veľký</t>
  </si>
  <si>
    <t>neurčený</t>
  </si>
  <si>
    <t>Počet podporených žiadateľov</t>
  </si>
  <si>
    <t>spolu</t>
  </si>
  <si>
    <t>Počet podporených zamestnancov, resp. SZČO (mesačný kumulatív)</t>
  </si>
  <si>
    <t>Uhrádzaná suma [EUR]</t>
  </si>
  <si>
    <t>Podporené subjekty v rámci projektov prvej pomoci s nárokom za apríl 2020</t>
  </si>
  <si>
    <t>Podporené subjekty v rámci projektov prvej pomoci s nárokom za máj 2020</t>
  </si>
  <si>
    <t>Podporené subjekty v rámci projektov prvej pomoci s nárokom za jún 2020</t>
  </si>
  <si>
    <t>Podporené subjekty v rámci projektov prvej pomoci s nárokom za júl 2020</t>
  </si>
  <si>
    <t>Podporené subjekty v rámci projektov prvej pomoci s nárokom za august 2020</t>
  </si>
  <si>
    <t>Podporené subjekty v rámci projektov prvej pomoci s nárokom za september 2020</t>
  </si>
  <si>
    <t>Podporené subjekty v rámci projektov prvej pomoci s nárokom za október 2020</t>
  </si>
  <si>
    <t>Podporené subjekty v rámci projektov prvej pomoci s nárokom za november 2020</t>
  </si>
  <si>
    <t>Podporené subjekty v rámci projektov prvej pomoci s nárokom za december 2020</t>
  </si>
  <si>
    <t>Podporené subjekty v rámci projektov prvej pomoci s nárokom za január 2021</t>
  </si>
  <si>
    <t>Podporené subjekty v rámci projektov prvej pomoci s nárokom za február 2021</t>
  </si>
  <si>
    <t>Podporené subjekty v rámci projektov prvej pomoci s nárokom za marec 2021</t>
  </si>
  <si>
    <t>Tabuľka A2 Prehľad čerpania podpory cez Prvú pomoc v členení podľa odvetvia</t>
  </si>
  <si>
    <t>Členenie podľa odvetvia</t>
  </si>
  <si>
    <t>Odvetvie (Sekcia SK-NACE)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</si>
  <si>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</si>
  <si>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</si>
  <si>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</si>
  <si>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</si>
  <si>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</si>
  <si>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</si>
  <si>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</si>
  <si>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</si>
  <si>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</si>
  <si>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</si>
  <si>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</si>
  <si>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</si>
  <si>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</si>
  <si>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</si>
  <si>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</si>
  <si>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</si>
  <si>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</si>
  <si>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</si>
  <si>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</si>
  <si>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</si>
  <si>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</si>
  <si>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neurčené</t>
  </si>
  <si>
    <t>Kategórie veľkosti podniku</t>
  </si>
  <si>
    <t>Kategória podniku *</t>
  </si>
  <si>
    <t>Počet pracovníkov **</t>
  </si>
  <si>
    <t>Ročný obrat ***</t>
  </si>
  <si>
    <t>Ročná bilančná suma ****</t>
  </si>
  <si>
    <t>Mikro</t>
  </si>
  <si>
    <t>0 až 9</t>
  </si>
  <si>
    <t>≤ 2 mil. €</t>
  </si>
  <si>
    <t>Malý</t>
  </si>
  <si>
    <t>10 až 49</t>
  </si>
  <si>
    <t>≤ 10 mil. €</t>
  </si>
  <si>
    <t>Stredný</t>
  </si>
  <si>
    <t>50 až 249</t>
  </si>
  <si>
    <t>≤ 50 mil. €</t>
  </si>
  <si>
    <t>≤ 43 mil. €</t>
  </si>
  <si>
    <t>Veľký</t>
  </si>
  <si>
    <t>250 a viac</t>
  </si>
  <si>
    <t>* Podnik patrí do danej kategórie veľkosti, ak má príslušný počet pracovníkov a zároveň spĺňa aspoň jedno z obmedzení na obrat alebo bilančnú sumu.</t>
  </si>
  <si>
    <t>** Zahŕňa zamestnancov, vlastníkov - manažérov, partnerov, ktorí sa podieľajú na  pravidelnej činnosti v podniku a majú z neho finančné výhody.</t>
  </si>
  <si>
    <t>*** Určuje sa na základe výpočtu príjmov po vyplatení všetkých rabatov. Obrat nezahŕňa DPH alebo iné nepriame dane.</t>
  </si>
  <si>
    <t>**** Hodnota základných aktív podniku.</t>
  </si>
  <si>
    <t>Štatistická klasifikácia ekonomických činností SK NACE</t>
  </si>
  <si>
    <t>Sekcia SK NACE</t>
  </si>
  <si>
    <t>Odvetvie</t>
  </si>
  <si>
    <t>Poľnohospodárstvo, lesníctvo a rybolov</t>
  </si>
  <si>
    <t>Ťažba a dobývanie</t>
  </si>
  <si>
    <t>Priemyselná výroba</t>
  </si>
  <si>
    <t>Dodávka elektriny, plynu, pary a studeného vzduchu</t>
  </si>
  <si>
    <t>Dodávka vody; čistenie a odvod odpadových vôd, odpady a služby odstraňovania odpadov</t>
  </si>
  <si>
    <t>Stavebníctvo</t>
  </si>
  <si>
    <t>Veľkoobchod a maloobchod; oprava motorových vozidiel a motocyklov</t>
  </si>
  <si>
    <t>Doprava a skladovanie</t>
  </si>
  <si>
    <t>Ubytovacie a stravovacie služby</t>
  </si>
  <si>
    <t>Informácie a komunikácia</t>
  </si>
  <si>
    <t>Finančné a poisťovacie činnosti</t>
  </si>
  <si>
    <t>Činnosti v oblasti nehnuteľností</t>
  </si>
  <si>
    <t>Odborné, vedecké a technické činnosti</t>
  </si>
  <si>
    <t>Administratívne a podporné služby</t>
  </si>
  <si>
    <t>Verejná správa a obrana; povinné sociálne zabezpečenie</t>
  </si>
  <si>
    <t>Vzdelávanie</t>
  </si>
  <si>
    <t>Zdravotníctvo a sociálna pomoc</t>
  </si>
  <si>
    <t>Umenie, zábava a rekreácia</t>
  </si>
  <si>
    <t>Ostatné činnosti</t>
  </si>
  <si>
    <t>Činnosti domácností ako zamestnávateľov</t>
  </si>
  <si>
    <t>Činnosti extrateritoriálnych organizácií a združení</t>
  </si>
  <si>
    <t>marec 2021 (odklad)</t>
  </si>
  <si>
    <t>Spracované na základe údajov evidovaných v Sociálnej poisťovni k 30.4.2021</t>
  </si>
  <si>
    <t>Spracované na základe údajov evidovaných v Informačnom systéme Syrius Sociálnej poisťovne k 3.5.2021</t>
  </si>
  <si>
    <t>Apríl 2020</t>
  </si>
  <si>
    <t>Apríl 2021</t>
  </si>
  <si>
    <t>Spracované na základe údajov evidovaných v Sociálnej poisťovni k 5.5.2021</t>
  </si>
  <si>
    <t>Spracované na základe údajov Ústredia práce, sociálnych vecí a rodiny dostupných k 31.4.2021.</t>
  </si>
  <si>
    <t>Spracované na základe údajov evidovaných v Sociálnej poisťovni k 9.5.2021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</si>
</sst>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\ ##0"/>
    <numFmt numFmtId="165" formatCode="#\ ###\ ##0.00\ \€"/>
    <numFmt numFmtId="166" formatCode="#\ ##0.0\ %"/>
    <numFmt numFmtId="167" formatCode="#\ ###\ ##0"/>
    <numFmt numFmtId="168" formatCode="0.0\ %"/>
    <numFmt numFmtId="169" formatCode="#\ ###\ ##0.00"/>
  </numFmts>
  <fonts count="13" x14ac:knownFonts="1">
    <font>
      <sz val="9"/>
      <color rgb="FF000000"/>
      <name val="Arial Narrow"/>
    </font>
    <font>
      <b/>
      <sz val="12"/>
      <color rgb="FFB7194A"/>
      <name val="Arial Narrow"/>
      <family val="2"/>
      <charset val="238"/>
    </font>
    <font>
      <b/>
      <sz val="9"/>
      <color rgb="FFFFFFFF"/>
      <name val="Arial Narrow"/>
      <family val="2"/>
      <charset val="238"/>
    </font>
    <font>
      <b/>
      <sz val="9"/>
      <color rgb="FFB7194A"/>
      <name val="Arial Narrow"/>
      <family val="2"/>
      <charset val="238"/>
    </font>
    <font>
      <u/>
      <sz val="9"/>
      <color rgb="FFB7194A"/>
      <name val="Arial Narrow"/>
      <family val="2"/>
      <charset val="238"/>
    </font>
    <font>
      <sz val="9"/>
      <color rgb="FFB7194A"/>
      <name val="Arial Narrow"/>
      <family val="2"/>
      <charset val="238"/>
    </font>
    <font>
      <u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10"/>
      <color rgb="FFB7194A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9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7194A"/>
      </patternFill>
    </fill>
  </fills>
  <borders count="8">
    <border>
      <left/>
      <right/>
      <top/>
      <bottom/>
      <diagonal/>
    </border>
    <border>
      <left/>
      <right/>
      <top/>
      <bottom style="thick">
        <color rgb="FFFADEE7"/>
      </bottom>
      <diagonal/>
    </border>
    <border>
      <left/>
      <right/>
      <top/>
      <bottom style="thin">
        <color rgb="FFB7194A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E6E6E6"/>
      </left>
      <right/>
      <top/>
      <bottom/>
      <diagonal/>
    </border>
    <border>
      <left style="thin">
        <color rgb="FFE6E6E6"/>
      </left>
      <right/>
      <top/>
      <bottom style="thin">
        <color rgb="FFB7194A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right" vertical="center"/>
    </xf>
    <xf numFmtId="165" fontId="0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right" vertical="center"/>
    </xf>
    <xf numFmtId="165" fontId="0" fillId="0" borderId="2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/>
    <xf numFmtId="0" fontId="0" fillId="0" borderId="2" xfId="0" applyFont="1" applyBorder="1" applyAlignment="1">
      <alignment vertical="center"/>
    </xf>
    <xf numFmtId="164" fontId="0" fillId="0" borderId="2" xfId="0" applyNumberFormat="1" applyFont="1" applyBorder="1" applyAlignment="1">
      <alignment vertical="center"/>
    </xf>
    <xf numFmtId="166" fontId="0" fillId="0" borderId="2" xfId="0" applyNumberFormat="1" applyFont="1" applyBorder="1" applyAlignment="1">
      <alignment vertical="center"/>
    </xf>
    <xf numFmtId="165" fontId="0" fillId="0" borderId="2" xfId="0" applyNumberFormat="1" applyFont="1" applyBorder="1" applyAlignment="1">
      <alignment vertical="center"/>
    </xf>
    <xf numFmtId="166" fontId="0" fillId="0" borderId="2" xfId="0" applyNumberFormat="1" applyFont="1" applyBorder="1" applyAlignment="1">
      <alignment vertical="center"/>
    </xf>
    <xf numFmtId="164" fontId="0" fillId="0" borderId="6" xfId="0" applyNumberFormat="1" applyFont="1" applyBorder="1" applyAlignment="1">
      <alignment vertical="center"/>
    </xf>
    <xf numFmtId="166" fontId="0" fillId="0" borderId="6" xfId="0" applyNumberFormat="1" applyFont="1" applyBorder="1" applyAlignment="1">
      <alignment vertical="center"/>
    </xf>
    <xf numFmtId="165" fontId="0" fillId="0" borderId="6" xfId="0" applyNumberFormat="1" applyFont="1" applyBorder="1" applyAlignment="1">
      <alignment vertical="center"/>
    </xf>
    <xf numFmtId="166" fontId="0" fillId="0" borderId="6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166" fontId="3" fillId="0" borderId="6" xfId="0" applyNumberFormat="1" applyFont="1" applyBorder="1" applyAlignment="1">
      <alignment vertical="center"/>
    </xf>
    <xf numFmtId="0" fontId="3" fillId="0" borderId="6" xfId="0" applyFont="1" applyBorder="1"/>
    <xf numFmtId="164" fontId="0" fillId="0" borderId="7" xfId="0" applyNumberFormat="1" applyFont="1" applyBorder="1" applyAlignment="1">
      <alignment vertical="center"/>
    </xf>
    <xf numFmtId="166" fontId="0" fillId="0" borderId="7" xfId="0" applyNumberFormat="1" applyFont="1" applyBorder="1" applyAlignment="1">
      <alignment vertical="center"/>
    </xf>
    <xf numFmtId="165" fontId="0" fillId="0" borderId="7" xfId="0" applyNumberFormat="1" applyFont="1" applyBorder="1" applyAlignment="1">
      <alignment vertical="center"/>
    </xf>
    <xf numFmtId="166" fontId="0" fillId="0" borderId="7" xfId="0" applyNumberFormat="1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166" fontId="0" fillId="0" borderId="2" xfId="0" applyNumberFormat="1" applyFont="1" applyBorder="1" applyAlignment="1">
      <alignment vertical="center"/>
    </xf>
    <xf numFmtId="165" fontId="0" fillId="0" borderId="2" xfId="0" applyNumberFormat="1" applyFont="1" applyBorder="1" applyAlignment="1">
      <alignment vertical="center"/>
    </xf>
    <xf numFmtId="166" fontId="0" fillId="0" borderId="2" xfId="0" applyNumberFormat="1" applyFont="1" applyBorder="1" applyAlignment="1">
      <alignment vertical="center"/>
    </xf>
    <xf numFmtId="164" fontId="0" fillId="0" borderId="6" xfId="0" applyNumberFormat="1" applyFont="1" applyBorder="1" applyAlignment="1">
      <alignment vertical="center"/>
    </xf>
    <xf numFmtId="166" fontId="0" fillId="0" borderId="6" xfId="0" applyNumberFormat="1" applyFont="1" applyBorder="1" applyAlignment="1">
      <alignment vertical="center"/>
    </xf>
    <xf numFmtId="165" fontId="0" fillId="0" borderId="6" xfId="0" applyNumberFormat="1" applyFont="1" applyBorder="1" applyAlignment="1">
      <alignment vertical="center"/>
    </xf>
    <xf numFmtId="166" fontId="0" fillId="0" borderId="6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166" fontId="3" fillId="0" borderId="6" xfId="0" applyNumberFormat="1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166" fontId="0" fillId="0" borderId="7" xfId="0" applyNumberFormat="1" applyFont="1" applyBorder="1" applyAlignment="1">
      <alignment vertical="center"/>
    </xf>
    <xf numFmtId="165" fontId="0" fillId="0" borderId="7" xfId="0" applyNumberFormat="1" applyFont="1" applyBorder="1" applyAlignment="1">
      <alignment vertical="center"/>
    </xf>
    <xf numFmtId="166" fontId="0" fillId="0" borderId="7" xfId="0" applyNumberFormat="1" applyFont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164" fontId="0" fillId="0" borderId="0" xfId="0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165" fontId="0" fillId="0" borderId="2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168" fontId="0" fillId="0" borderId="0" xfId="0" applyNumberFormat="1" applyFont="1" applyAlignment="1">
      <alignment vertical="center"/>
    </xf>
    <xf numFmtId="0" fontId="8" fillId="0" borderId="2" xfId="0" applyFont="1" applyBorder="1" applyAlignment="1">
      <alignment vertical="center"/>
    </xf>
    <xf numFmtId="167" fontId="8" fillId="0" borderId="2" xfId="0" applyNumberFormat="1" applyFont="1" applyBorder="1" applyAlignment="1">
      <alignment vertical="center"/>
    </xf>
    <xf numFmtId="168" fontId="8" fillId="0" borderId="2" xfId="0" applyNumberFormat="1" applyFont="1" applyBorder="1" applyAlignment="1">
      <alignment vertical="center"/>
    </xf>
    <xf numFmtId="2" fontId="0" fillId="0" borderId="0" xfId="0" applyNumberFormat="1" applyFont="1" applyAlignment="1">
      <alignment vertical="center"/>
    </xf>
    <xf numFmtId="2" fontId="0" fillId="0" borderId="2" xfId="0" applyNumberFormat="1" applyFont="1" applyBorder="1" applyAlignment="1">
      <alignment vertical="center"/>
    </xf>
    <xf numFmtId="2" fontId="0" fillId="0" borderId="0" xfId="0" applyNumberFormat="1" applyFont="1" applyAlignment="1">
      <alignment vertical="center"/>
    </xf>
    <xf numFmtId="2" fontId="0" fillId="0" borderId="2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2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 vertical="center" indent="4"/>
    </xf>
    <xf numFmtId="2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right" vertical="center" indent="4"/>
    </xf>
    <xf numFmtId="2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 vertical="center" indent="4"/>
    </xf>
    <xf numFmtId="2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right" vertical="center" indent="4"/>
    </xf>
    <xf numFmtId="0" fontId="9" fillId="0" borderId="0" xfId="0" applyFont="1"/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9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9" fontId="8" fillId="0" borderId="2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/>
    <xf numFmtId="0" fontId="2" fillId="2" borderId="0" xfId="0" applyFont="1" applyFill="1" applyAlignment="1">
      <alignment horizontal="right" vertical="center"/>
    </xf>
    <xf numFmtId="49" fontId="11" fillId="2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" fillId="0" borderId="1" xfId="0" applyFont="1" applyBorder="1"/>
    <xf numFmtId="0" fontId="6" fillId="0" borderId="0" xfId="0" applyFont="1"/>
    <xf numFmtId="0" fontId="7" fillId="0" borderId="0" xfId="0" applyFont="1"/>
    <xf numFmtId="0" fontId="9" fillId="0" borderId="0" xfId="0" applyFont="1"/>
    <xf numFmtId="0" fontId="0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0" fillId="0" borderId="0" xfId="0" applyFont="1" applyAlignment="1">
      <alignment vertical="center"/>
    </xf>
    <xf numFmtId="165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0" fontId="10" fillId="0" borderId="0" xfId="0" applyFont="1"/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65" fontId="0" fillId="0" borderId="0" xfId="0" applyNumberFormat="1" applyFont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showGridLines="0" tabSelected="1" workbookViewId="0"/>
  </sheetViews>
  <sheetFormatPr defaultColWidth="11.19921875" defaultRowHeight="13.5" x14ac:dyDescent="0.25"/>
  <cols>
    <col min="1" max="2" width="2.796875" customWidth="1"/>
    <col min="3" max="3" width="96.796875" customWidth="1"/>
  </cols>
  <sheetData>
    <row r="1" spans="1:3" ht="15.75" x14ac:dyDescent="0.25">
      <c r="B1" s="203" t="s">
        <v>0</v>
      </c>
      <c r="C1" s="203"/>
    </row>
    <row r="3" spans="1:3" x14ac:dyDescent="0.25">
      <c r="B3" s="204" t="str">
        <f>HYPERLINK("#'Tab2'!A1", "Tabuľka 2 Čerpanie finančných príspevkov za jednotlivé mesiace z projektov prvej pomoci")</f>
        <v>Tabuľka 2 Čerpanie finančných príspevkov za jednotlivé mesiace z projektov prvej pomoci</v>
      </c>
      <c r="C3" s="205"/>
    </row>
    <row r="4" spans="1:3" x14ac:dyDescent="0.25">
      <c r="B4" s="204" t="str">
        <f>HYPERLINK("#'Tab3'!A1", "Tabuľka 3 Vyplatené dávky „ošetrovné“")</f>
        <v>Tabuľka 3 Vyplatené dávky „ošetrovné“</v>
      </c>
      <c r="C4" s="205"/>
    </row>
    <row r="5" spans="1:3" x14ac:dyDescent="0.25">
      <c r="B5" s="204" t="str">
        <f>HYPERLINK("#'Tab4'!A1", "Tabuľka 4 Počet novohlásených prípadov DPN s dôvodom vzniku „karanténne opatrenie“")</f>
        <v>Tabuľka 4 Počet novohlásených prípadov DPN s dôvodom vzniku „karanténne opatrenie“</v>
      </c>
      <c r="C5" s="205"/>
    </row>
    <row r="6" spans="1:3" x14ac:dyDescent="0.25">
      <c r="B6" s="204" t="str">
        <f>HYPERLINK("#'Tab5'!A1", "Tabuľka 5 Vyplatené dávky „nemocenské“")</f>
        <v>Tabuľka 5 Vyplatené dávky „nemocenské“</v>
      </c>
      <c r="C6" s="205"/>
    </row>
    <row r="7" spans="1:3" x14ac:dyDescent="0.25">
      <c r="B7" s="204" t="str">
        <f>HYPERLINK("#'Tab6'!A1", "Tabuľka 6 Odklad a odpustenie odvodov na sociálne poistenie")</f>
        <v>Tabuľka 6 Odklad a odpustenie odvodov na sociálne poistenie</v>
      </c>
      <c r="C7" s="205"/>
    </row>
    <row r="8" spans="1:3" x14ac:dyDescent="0.25">
      <c r="B8" s="204" t="str">
        <f>HYPERLINK("#'Tab7'!A1", "Tabuľka 7 Vývoj počtu poistencov z registra Sociálnej poisťovne")</f>
        <v>Tabuľka 7 Vývoj počtu poistencov z registra Sociálnej poisťovne</v>
      </c>
      <c r="C8" s="205"/>
    </row>
    <row r="9" spans="1:3" x14ac:dyDescent="0.25">
      <c r="B9" s="204" t="str">
        <f>HYPERLINK("#'nezamestnanosť'!A1", "Vývoj nezamestnanosti")</f>
        <v>Vývoj nezamestnanosti</v>
      </c>
      <c r="C9" s="205"/>
    </row>
    <row r="11" spans="1:3" x14ac:dyDescent="0.25">
      <c r="B11" s="204" t="str">
        <f>HYPERLINK("#'TabB1'!A1", "Tabuľka B1 Trvanie vybavenia pomoci (od prijatia žiadosti alebo výkazu po spracovanie úradom práce)")</f>
        <v>Tabuľka B1 Trvanie vybavenia pomoci (od prijatia žiadosti alebo výkazu po spracovanie úradom práce)</v>
      </c>
      <c r="C11" s="205"/>
    </row>
    <row r="12" spans="1:3" x14ac:dyDescent="0.25">
      <c r="B12" s="204" t="str">
        <f>HYPERLINK("#'GrafB2'!A1", "Graf B2 Vybavenie pomoci sa postupne zrýchľuje")</f>
        <v>Graf B2 Vybavenie pomoci sa postupne zrýchľuje</v>
      </c>
      <c r="C12" s="205"/>
    </row>
    <row r="14" spans="1:3" x14ac:dyDescent="0.25">
      <c r="A14" s="92"/>
      <c r="B14" s="206" t="s">
        <v>184</v>
      </c>
      <c r="C14" s="206"/>
    </row>
    <row r="15" spans="1:3" x14ac:dyDescent="0.25">
      <c r="C15" s="204" t="str">
        <f>HYPERLINK("#'TabA1mar20'!A1", "marec 2020")</f>
        <v>marec 2020</v>
      </c>
    </row>
    <row r="16" spans="1:3" x14ac:dyDescent="0.25">
      <c r="C16" s="204" t="str">
        <f>HYPERLINK("#'TabA1apr20'!A1", "apríl 2020")</f>
        <v>apríl 2020</v>
      </c>
    </row>
    <row r="17" spans="1:3" x14ac:dyDescent="0.25">
      <c r="C17" s="204" t="str">
        <f>HYPERLINK("#'TabA1máj20'!A1", "máj 2020")</f>
        <v>máj 2020</v>
      </c>
    </row>
    <row r="18" spans="1:3" x14ac:dyDescent="0.25">
      <c r="C18" s="204" t="str">
        <f>HYPERLINK("#'TabA1jún20'!A1", "jún 2020")</f>
        <v>jún 2020</v>
      </c>
    </row>
    <row r="19" spans="1:3" x14ac:dyDescent="0.25">
      <c r="C19" s="204" t="str">
        <f>HYPERLINK("#'TabA1júl20'!A1", "júl 2020")</f>
        <v>júl 2020</v>
      </c>
    </row>
    <row r="20" spans="1:3" x14ac:dyDescent="0.25">
      <c r="C20" s="204" t="str">
        <f>HYPERLINK("#'TabA1aug20'!A1", "august 2020")</f>
        <v>august 2020</v>
      </c>
    </row>
    <row r="21" spans="1:3" x14ac:dyDescent="0.25">
      <c r="C21" s="204" t="str">
        <f>HYPERLINK("#'TabA1sep20'!A1", "september 2020")</f>
        <v>september 2020</v>
      </c>
    </row>
    <row r="22" spans="1:3" x14ac:dyDescent="0.25">
      <c r="C22" s="204" t="str">
        <f>HYPERLINK("#'TabA1okt20'!A1", "október 2020")</f>
        <v>október 2020</v>
      </c>
    </row>
    <row r="23" spans="1:3" x14ac:dyDescent="0.25">
      <c r="C23" s="204" t="str">
        <f>HYPERLINK("#'TabA1nov20'!A1", "november 2020")</f>
        <v>november 2020</v>
      </c>
    </row>
    <row r="24" spans="1:3" x14ac:dyDescent="0.25">
      <c r="C24" s="204" t="str">
        <f>HYPERLINK("#'TabA1dec20'!A1", "december 2020")</f>
        <v>december 2020</v>
      </c>
    </row>
    <row r="25" spans="1:3" x14ac:dyDescent="0.25">
      <c r="C25" s="204" t="str">
        <f>HYPERLINK("#'TabA1jan21'!A1", "január 2021")</f>
        <v>január 2021</v>
      </c>
    </row>
    <row r="26" spans="1:3" x14ac:dyDescent="0.25">
      <c r="C26" s="204" t="str">
        <f>HYPERLINK("#'TabA1feb21'!A1", "február 2021")</f>
        <v>február 2021</v>
      </c>
    </row>
    <row r="27" spans="1:3" x14ac:dyDescent="0.25">
      <c r="C27" s="204" t="str">
        <f>HYPERLINK("#'TabA1mar21'!A1", "marec 2021")</f>
        <v>marec 2021</v>
      </c>
    </row>
    <row r="29" spans="1:3" x14ac:dyDescent="0.25">
      <c r="A29" s="92"/>
      <c r="B29" s="206" t="s">
        <v>210</v>
      </c>
      <c r="C29" s="206"/>
    </row>
    <row r="30" spans="1:3" x14ac:dyDescent="0.25">
      <c r="C30" s="204" t="str">
        <f>HYPERLINK("#'TabA2mar20'!A1", "marec 2020")</f>
        <v>marec 2020</v>
      </c>
    </row>
    <row r="31" spans="1:3" x14ac:dyDescent="0.25">
      <c r="C31" s="204" t="str">
        <f>HYPERLINK("#'TabA2apr20'!A1", "apríl 2020")</f>
        <v>apríl 2020</v>
      </c>
    </row>
    <row r="32" spans="1:3" x14ac:dyDescent="0.25">
      <c r="C32" s="204" t="str">
        <f>HYPERLINK("#'TabA2máj20'!A1", "máj 2020")</f>
        <v>máj 2020</v>
      </c>
    </row>
    <row r="33" spans="2:3" x14ac:dyDescent="0.25">
      <c r="C33" s="204" t="str">
        <f>HYPERLINK("#'TabA2jún20'!A1", "jún 2020")</f>
        <v>jún 2020</v>
      </c>
    </row>
    <row r="34" spans="2:3" x14ac:dyDescent="0.25">
      <c r="C34" s="204" t="str">
        <f>HYPERLINK("#'TabA2júl20'!A1", "júl 2020")</f>
        <v>júl 2020</v>
      </c>
    </row>
    <row r="35" spans="2:3" x14ac:dyDescent="0.25">
      <c r="C35" s="204" t="str">
        <f>HYPERLINK("#'TabA2aug20'!A1", "august 2020")</f>
        <v>august 2020</v>
      </c>
    </row>
    <row r="36" spans="2:3" x14ac:dyDescent="0.25">
      <c r="C36" s="204" t="str">
        <f>HYPERLINK("#'TabA2sep20'!A1", "september 2020")</f>
        <v>september 2020</v>
      </c>
    </row>
    <row r="37" spans="2:3" x14ac:dyDescent="0.25">
      <c r="C37" s="204" t="str">
        <f>HYPERLINK("#'TabA2okt20'!A1", "október 2020")</f>
        <v>október 2020</v>
      </c>
    </row>
    <row r="38" spans="2:3" x14ac:dyDescent="0.25">
      <c r="C38" s="204" t="str">
        <f>HYPERLINK("#'TabA2nov20'!A1", "november 2020")</f>
        <v>november 2020</v>
      </c>
    </row>
    <row r="39" spans="2:3" x14ac:dyDescent="0.25">
      <c r="C39" s="204" t="str">
        <f>HYPERLINK("#'TabA2dec20'!A1", "december 2020")</f>
        <v>december 2020</v>
      </c>
    </row>
    <row r="40" spans="2:3" x14ac:dyDescent="0.25">
      <c r="C40" s="204" t="str">
        <f>HYPERLINK("#'TabA2jan21'!A1", "január 2021")</f>
        <v>január 2021</v>
      </c>
    </row>
    <row r="41" spans="2:3" x14ac:dyDescent="0.25">
      <c r="C41" s="204" t="str">
        <f>HYPERLINK("#'TabA2feb21'!A1", "február 2021")</f>
        <v>február 2021</v>
      </c>
    </row>
    <row r="42" spans="2:3" x14ac:dyDescent="0.25">
      <c r="C42" s="204" t="str">
        <f>HYPERLINK("#'TabA2mar21'!A1", "marec 2021")</f>
        <v>marec 2021</v>
      </c>
    </row>
    <row r="44" spans="2:3" x14ac:dyDescent="0.25">
      <c r="B44" s="204" t="str">
        <f>HYPERLINK("#'Vysvetlivky'!A1", "Vysvetlivky k tabuľkám")</f>
        <v>Vysvetlivky k tabuľkám</v>
      </c>
      <c r="C44" s="205"/>
    </row>
  </sheetData>
  <mergeCells count="39">
    <mergeCell ref="C40"/>
    <mergeCell ref="C41"/>
    <mergeCell ref="C42"/>
    <mergeCell ref="B44:C44"/>
    <mergeCell ref="C35"/>
    <mergeCell ref="C36"/>
    <mergeCell ref="C37"/>
    <mergeCell ref="C38"/>
    <mergeCell ref="C39"/>
    <mergeCell ref="C30"/>
    <mergeCell ref="C31"/>
    <mergeCell ref="C32"/>
    <mergeCell ref="C33"/>
    <mergeCell ref="C34"/>
    <mergeCell ref="C24"/>
    <mergeCell ref="C25"/>
    <mergeCell ref="C26"/>
    <mergeCell ref="C27"/>
    <mergeCell ref="B29:C29"/>
    <mergeCell ref="C19"/>
    <mergeCell ref="C20"/>
    <mergeCell ref="C21"/>
    <mergeCell ref="C22"/>
    <mergeCell ref="C23"/>
    <mergeCell ref="B14:C14"/>
    <mergeCell ref="C15"/>
    <mergeCell ref="C16"/>
    <mergeCell ref="C17"/>
    <mergeCell ref="C18"/>
    <mergeCell ref="B7:C7"/>
    <mergeCell ref="B8:C8"/>
    <mergeCell ref="B9:C9"/>
    <mergeCell ref="B11:C11"/>
    <mergeCell ref="B12:C12"/>
    <mergeCell ref="B1:C1"/>
    <mergeCell ref="B3:C3"/>
    <mergeCell ref="B4:C4"/>
    <mergeCell ref="B5:C5"/>
    <mergeCell ref="B6:C6"/>
  </mergeCells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5"/>
  <sheetViews>
    <sheetView showGridLines="0" workbookViewId="0"/>
  </sheetViews>
  <sheetFormatPr defaultColWidth="11.19921875" defaultRowHeight="13.5" x14ac:dyDescent="0.25"/>
  <cols>
    <col min="1" max="4" width="24.796875" customWidth="1"/>
  </cols>
  <sheetData>
    <row r="2" spans="1:4" ht="15.75" x14ac:dyDescent="0.25">
      <c r="A2" s="203" t="s">
        <v>129</v>
      </c>
      <c r="B2" s="203"/>
      <c r="C2" s="203"/>
      <c r="D2" s="203"/>
    </row>
    <row r="4" spans="1:4" ht="25.15" customHeight="1" x14ac:dyDescent="0.25">
      <c r="A4" s="207" t="s">
        <v>2</v>
      </c>
      <c r="B4" s="207"/>
      <c r="C4" s="207"/>
      <c r="D4" s="207"/>
    </row>
    <row r="6" spans="1:4" x14ac:dyDescent="0.25">
      <c r="A6" s="216" t="s">
        <v>4</v>
      </c>
      <c r="B6" s="218" t="s">
        <v>125</v>
      </c>
      <c r="C6" s="218" t="s">
        <v>71</v>
      </c>
      <c r="D6" s="216" t="s">
        <v>126</v>
      </c>
    </row>
    <row r="7" spans="1:4" x14ac:dyDescent="0.25">
      <c r="A7" s="216"/>
      <c r="B7" s="1" t="s">
        <v>127</v>
      </c>
      <c r="C7" s="1" t="s">
        <v>128</v>
      </c>
      <c r="D7" s="216"/>
    </row>
    <row r="8" spans="1:4" x14ac:dyDescent="0.25">
      <c r="A8" s="2" t="s">
        <v>130</v>
      </c>
      <c r="B8" s="88">
        <v>19.115057093090801</v>
      </c>
      <c r="C8" s="88">
        <v>11.3595897038901</v>
      </c>
      <c r="D8" s="89">
        <v>10334</v>
      </c>
    </row>
    <row r="9" spans="1:4" x14ac:dyDescent="0.25">
      <c r="A9" s="2" t="s">
        <v>131</v>
      </c>
      <c r="B9" s="88">
        <v>15.3049584026622</v>
      </c>
      <c r="C9" s="88">
        <v>10.3639267886855</v>
      </c>
      <c r="D9" s="89">
        <v>15025</v>
      </c>
    </row>
    <row r="10" spans="1:4" x14ac:dyDescent="0.25">
      <c r="A10" s="2" t="s">
        <v>132</v>
      </c>
      <c r="B10" s="88">
        <v>16.16820542412</v>
      </c>
      <c r="C10" s="88">
        <v>10.2868580496249</v>
      </c>
      <c r="D10" s="89">
        <v>13864</v>
      </c>
    </row>
    <row r="11" spans="1:4" x14ac:dyDescent="0.25">
      <c r="A11" s="2" t="s">
        <v>133</v>
      </c>
      <c r="B11" s="88">
        <v>16.372391547626901</v>
      </c>
      <c r="C11" s="88">
        <v>10.065301823448101</v>
      </c>
      <c r="D11" s="89">
        <v>15191</v>
      </c>
    </row>
    <row r="12" spans="1:4" x14ac:dyDescent="0.25">
      <c r="A12" s="2" t="s">
        <v>134</v>
      </c>
      <c r="B12" s="88">
        <v>13.9871611982882</v>
      </c>
      <c r="C12" s="88">
        <v>9.1936793591572492</v>
      </c>
      <c r="D12" s="89">
        <v>9113</v>
      </c>
    </row>
    <row r="13" spans="1:4" x14ac:dyDescent="0.25">
      <c r="A13" s="2" t="s">
        <v>135</v>
      </c>
      <c r="B13" s="88">
        <v>11.2808778663517</v>
      </c>
      <c r="C13" s="88">
        <v>7.9025686448184196</v>
      </c>
      <c r="D13" s="89">
        <v>20322</v>
      </c>
    </row>
    <row r="14" spans="1:4" x14ac:dyDescent="0.25">
      <c r="A14" s="2" t="s">
        <v>136</v>
      </c>
      <c r="B14" s="88">
        <v>6.2759730309531099</v>
      </c>
      <c r="C14" s="88">
        <v>4.5430891817346</v>
      </c>
      <c r="D14" s="89">
        <v>32630</v>
      </c>
    </row>
    <row r="15" spans="1:4" x14ac:dyDescent="0.25">
      <c r="A15" s="2" t="s">
        <v>137</v>
      </c>
      <c r="B15" s="88">
        <v>7.77107670266696</v>
      </c>
      <c r="C15" s="88">
        <v>5.5200848578355703</v>
      </c>
      <c r="D15" s="89">
        <v>36296</v>
      </c>
    </row>
    <row r="16" spans="1:4" x14ac:dyDescent="0.25">
      <c r="A16" s="2" t="s">
        <v>138</v>
      </c>
      <c r="B16" s="88">
        <v>4.2247328244274804</v>
      </c>
      <c r="C16" s="88">
        <v>3.0590534351145</v>
      </c>
      <c r="D16" s="89">
        <v>16375</v>
      </c>
    </row>
    <row r="17" spans="1:4" x14ac:dyDescent="0.25">
      <c r="A17" s="2" t="s">
        <v>139</v>
      </c>
      <c r="B17" s="88">
        <v>4.35122393472348</v>
      </c>
      <c r="C17" s="88">
        <v>3.17878513145966</v>
      </c>
      <c r="D17" s="89">
        <v>16545</v>
      </c>
    </row>
    <row r="18" spans="1:4" x14ac:dyDescent="0.25">
      <c r="A18" s="2" t="s">
        <v>140</v>
      </c>
      <c r="B18" s="88">
        <v>4.7223222322232203</v>
      </c>
      <c r="C18" s="88">
        <v>3.3722515108653699</v>
      </c>
      <c r="D18" s="89">
        <v>15554</v>
      </c>
    </row>
    <row r="19" spans="1:4" x14ac:dyDescent="0.25">
      <c r="A19" s="2" t="s">
        <v>141</v>
      </c>
      <c r="B19" s="88">
        <v>5.7918323093603199</v>
      </c>
      <c r="C19" s="88">
        <v>4.0126490784242899</v>
      </c>
      <c r="D19" s="89">
        <v>13835</v>
      </c>
    </row>
    <row r="20" spans="1:4" x14ac:dyDescent="0.25">
      <c r="A20" s="2" t="s">
        <v>142</v>
      </c>
      <c r="B20" s="88">
        <v>5.2762924371672302</v>
      </c>
      <c r="C20" s="88">
        <v>3.7094521096925601</v>
      </c>
      <c r="D20" s="89">
        <v>17467</v>
      </c>
    </row>
    <row r="21" spans="1:4" x14ac:dyDescent="0.25">
      <c r="A21" s="2" t="s">
        <v>143</v>
      </c>
      <c r="B21" s="88">
        <v>3.2868709733588699</v>
      </c>
      <c r="C21" s="88">
        <v>2.4312206164025798</v>
      </c>
      <c r="D21" s="89">
        <v>11486</v>
      </c>
    </row>
    <row r="22" spans="1:4" x14ac:dyDescent="0.25">
      <c r="A22" s="2" t="s">
        <v>144</v>
      </c>
      <c r="B22" s="88">
        <v>4.3930358018636602</v>
      </c>
      <c r="C22" s="88">
        <v>3.16772927905836</v>
      </c>
      <c r="D22" s="89">
        <v>10195</v>
      </c>
    </row>
    <row r="23" spans="1:4" x14ac:dyDescent="0.25">
      <c r="A23" s="2" t="s">
        <v>145</v>
      </c>
      <c r="B23" s="88">
        <v>4.56553335063587</v>
      </c>
      <c r="C23" s="88">
        <v>3.3473916428756798</v>
      </c>
      <c r="D23" s="89">
        <v>7706</v>
      </c>
    </row>
    <row r="24" spans="1:4" x14ac:dyDescent="0.25">
      <c r="A24" s="2" t="s">
        <v>146</v>
      </c>
      <c r="B24" s="88">
        <v>5.6186525058081704</v>
      </c>
      <c r="C24" s="88">
        <v>3.9267341520079699</v>
      </c>
      <c r="D24" s="89">
        <v>12052</v>
      </c>
    </row>
    <row r="25" spans="1:4" x14ac:dyDescent="0.25">
      <c r="A25" s="2" t="s">
        <v>147</v>
      </c>
      <c r="B25" s="88">
        <v>2.4321679650389498</v>
      </c>
      <c r="C25" s="88">
        <v>1.87345620368611</v>
      </c>
      <c r="D25" s="89">
        <v>10526</v>
      </c>
    </row>
    <row r="26" spans="1:4" x14ac:dyDescent="0.25">
      <c r="A26" s="2" t="s">
        <v>148</v>
      </c>
      <c r="B26" s="88">
        <v>2.9476973237331898</v>
      </c>
      <c r="C26" s="88">
        <v>2.20024453199294</v>
      </c>
      <c r="D26" s="89">
        <v>7361</v>
      </c>
    </row>
    <row r="27" spans="1:4" x14ac:dyDescent="0.25">
      <c r="A27" s="2" t="s">
        <v>149</v>
      </c>
      <c r="B27" s="88">
        <v>3.2790419161676598</v>
      </c>
      <c r="C27" s="88">
        <v>2.3624251497005999</v>
      </c>
      <c r="D27" s="89">
        <v>6680</v>
      </c>
    </row>
    <row r="28" spans="1:4" x14ac:dyDescent="0.25">
      <c r="A28" s="2" t="s">
        <v>150</v>
      </c>
      <c r="B28" s="88">
        <v>4.2021145807720703</v>
      </c>
      <c r="C28" s="88">
        <v>2.8205065158593601</v>
      </c>
      <c r="D28" s="89">
        <v>8134</v>
      </c>
    </row>
    <row r="29" spans="1:4" x14ac:dyDescent="0.25">
      <c r="A29" s="2" t="s">
        <v>151</v>
      </c>
      <c r="B29" s="88">
        <v>3.3791068266771598</v>
      </c>
      <c r="C29" s="88">
        <v>2.4072398190045199</v>
      </c>
      <c r="D29" s="89">
        <v>10166</v>
      </c>
    </row>
    <row r="30" spans="1:4" x14ac:dyDescent="0.25">
      <c r="A30" s="2" t="s">
        <v>152</v>
      </c>
      <c r="B30" s="88">
        <v>2.3677749360613798</v>
      </c>
      <c r="C30" s="88">
        <v>1.81329923273657</v>
      </c>
      <c r="D30" s="89">
        <v>7820</v>
      </c>
    </row>
    <row r="31" spans="1:4" x14ac:dyDescent="0.25">
      <c r="A31" s="2" t="s">
        <v>153</v>
      </c>
      <c r="B31" s="88">
        <v>2.5431893687707601</v>
      </c>
      <c r="C31" s="88">
        <v>1.8333333333333299</v>
      </c>
      <c r="D31" s="89">
        <v>5418</v>
      </c>
    </row>
    <row r="32" spans="1:4" x14ac:dyDescent="0.25">
      <c r="A32" s="2" t="s">
        <v>154</v>
      </c>
      <c r="B32" s="88">
        <v>2.8164838422769001</v>
      </c>
      <c r="C32" s="88">
        <v>2.1010969463385698</v>
      </c>
      <c r="D32" s="89">
        <v>6746</v>
      </c>
    </row>
    <row r="33" spans="1:4" x14ac:dyDescent="0.25">
      <c r="A33" s="2" t="s">
        <v>155</v>
      </c>
      <c r="B33" s="88">
        <v>3.1816617502458202</v>
      </c>
      <c r="C33" s="88">
        <v>2.4142903965912801</v>
      </c>
      <c r="D33" s="89">
        <v>12204</v>
      </c>
    </row>
    <row r="34" spans="1:4" x14ac:dyDescent="0.25">
      <c r="A34" s="2" t="s">
        <v>156</v>
      </c>
      <c r="B34" s="88">
        <v>2.3363309352517998</v>
      </c>
      <c r="C34" s="88">
        <v>1.8282374100719401</v>
      </c>
      <c r="D34" s="89">
        <v>8896</v>
      </c>
    </row>
    <row r="35" spans="1:4" x14ac:dyDescent="0.25">
      <c r="A35" s="2" t="s">
        <v>157</v>
      </c>
      <c r="B35" s="88">
        <v>3.7258656873032501</v>
      </c>
      <c r="C35" s="88">
        <v>2.7527544596012601</v>
      </c>
      <c r="D35" s="89">
        <v>7624</v>
      </c>
    </row>
    <row r="36" spans="1:4" x14ac:dyDescent="0.25">
      <c r="A36" s="2" t="s">
        <v>158</v>
      </c>
      <c r="B36" s="88">
        <v>4.4640819312362803</v>
      </c>
      <c r="C36" s="88">
        <v>3.2822238478419901</v>
      </c>
      <c r="D36" s="89">
        <v>6835</v>
      </c>
    </row>
    <row r="37" spans="1:4" x14ac:dyDescent="0.25">
      <c r="A37" s="2" t="s">
        <v>159</v>
      </c>
      <c r="B37" s="88">
        <v>6.8405655777669399</v>
      </c>
      <c r="C37" s="88">
        <v>4.8308142369575799</v>
      </c>
      <c r="D37" s="89">
        <v>10255</v>
      </c>
    </row>
    <row r="38" spans="1:4" x14ac:dyDescent="0.25">
      <c r="A38" s="2" t="s">
        <v>160</v>
      </c>
      <c r="B38" s="88">
        <v>4.0310185185185201</v>
      </c>
      <c r="C38" s="88">
        <v>3.0185185185185199</v>
      </c>
      <c r="D38" s="89">
        <v>2160</v>
      </c>
    </row>
    <row r="39" spans="1:4" x14ac:dyDescent="0.25">
      <c r="A39" s="2" t="s">
        <v>161</v>
      </c>
      <c r="B39" s="88">
        <v>15.6669538579361</v>
      </c>
      <c r="C39" s="88">
        <v>10.556385219222699</v>
      </c>
      <c r="D39" s="89">
        <v>10446</v>
      </c>
    </row>
    <row r="40" spans="1:4" x14ac:dyDescent="0.25">
      <c r="A40" s="2" t="s">
        <v>162</v>
      </c>
      <c r="B40" s="88">
        <v>15.09493413011</v>
      </c>
      <c r="C40" s="88">
        <v>10.295124269998601</v>
      </c>
      <c r="D40" s="89">
        <v>7363</v>
      </c>
    </row>
    <row r="41" spans="1:4" x14ac:dyDescent="0.25">
      <c r="A41" s="2" t="s">
        <v>163</v>
      </c>
      <c r="B41" s="88">
        <v>12.4974054855448</v>
      </c>
      <c r="C41" s="88">
        <v>8.4614529280948805</v>
      </c>
      <c r="D41" s="89">
        <v>10792</v>
      </c>
    </row>
    <row r="42" spans="1:4" x14ac:dyDescent="0.25">
      <c r="A42" s="2" t="s">
        <v>164</v>
      </c>
      <c r="B42" s="88">
        <v>8.9427542033626892</v>
      </c>
      <c r="C42" s="88">
        <v>6.0816152922337903</v>
      </c>
      <c r="D42" s="89">
        <v>19984</v>
      </c>
    </row>
    <row r="43" spans="1:4" x14ac:dyDescent="0.25">
      <c r="A43" s="2" t="s">
        <v>165</v>
      </c>
      <c r="B43" s="88">
        <v>8.1832281933311197</v>
      </c>
      <c r="C43" s="88">
        <v>5.4257932931745998</v>
      </c>
      <c r="D43" s="89">
        <v>21083</v>
      </c>
    </row>
    <row r="44" spans="1:4" x14ac:dyDescent="0.25">
      <c r="A44" s="2" t="s">
        <v>166</v>
      </c>
      <c r="B44" s="88">
        <v>8.3546817399852493</v>
      </c>
      <c r="C44" s="88">
        <v>5.3015974440894604</v>
      </c>
      <c r="D44" s="89">
        <v>20345</v>
      </c>
    </row>
    <row r="45" spans="1:4" x14ac:dyDescent="0.25">
      <c r="A45" s="2" t="s">
        <v>167</v>
      </c>
      <c r="B45" s="88">
        <v>9.0736024174400995</v>
      </c>
      <c r="C45" s="88">
        <v>5.5567666738614303</v>
      </c>
      <c r="D45" s="89">
        <v>9266</v>
      </c>
    </row>
    <row r="46" spans="1:4" x14ac:dyDescent="0.25">
      <c r="A46" s="2" t="s">
        <v>168</v>
      </c>
      <c r="B46" s="88">
        <v>8.1187864244086398</v>
      </c>
      <c r="C46" s="88">
        <v>5.4936578676722698</v>
      </c>
      <c r="D46" s="89">
        <v>11668</v>
      </c>
    </row>
    <row r="47" spans="1:4" x14ac:dyDescent="0.25">
      <c r="A47" s="2" t="s">
        <v>169</v>
      </c>
      <c r="B47" s="88">
        <v>6.6107339013103799</v>
      </c>
      <c r="C47" s="88">
        <v>4.72827920252562</v>
      </c>
      <c r="D47" s="89">
        <v>23123</v>
      </c>
    </row>
    <row r="48" spans="1:4" x14ac:dyDescent="0.25">
      <c r="A48" s="2" t="s">
        <v>170</v>
      </c>
      <c r="B48" s="88">
        <v>6.2929599684480397</v>
      </c>
      <c r="C48" s="88">
        <v>4.7073949911260096</v>
      </c>
      <c r="D48" s="89">
        <v>25355</v>
      </c>
    </row>
    <row r="49" spans="1:4" x14ac:dyDescent="0.25">
      <c r="A49" s="2" t="s">
        <v>171</v>
      </c>
      <c r="B49" s="88">
        <v>7.6626380495936699</v>
      </c>
      <c r="C49" s="88">
        <v>5.7246822254636403</v>
      </c>
      <c r="D49" s="89">
        <v>19196</v>
      </c>
    </row>
    <row r="50" spans="1:4" x14ac:dyDescent="0.25">
      <c r="A50" s="2" t="s">
        <v>172</v>
      </c>
      <c r="B50" s="88">
        <v>10.3165832590663</v>
      </c>
      <c r="C50" s="88">
        <v>7.55751696716254</v>
      </c>
      <c r="D50" s="89">
        <v>29174</v>
      </c>
    </row>
    <row r="51" spans="1:4" x14ac:dyDescent="0.25">
      <c r="A51" s="2" t="s">
        <v>173</v>
      </c>
      <c r="B51" s="88">
        <v>9.3639154998771801</v>
      </c>
      <c r="C51" s="88">
        <v>6.9663473348071703</v>
      </c>
      <c r="D51" s="89">
        <v>8142</v>
      </c>
    </row>
    <row r="52" spans="1:4" x14ac:dyDescent="0.25">
      <c r="A52" s="2" t="s">
        <v>174</v>
      </c>
      <c r="B52" s="88">
        <v>4.93777432941698</v>
      </c>
      <c r="C52" s="88">
        <v>3.64016847705608</v>
      </c>
      <c r="D52" s="89">
        <v>45110</v>
      </c>
    </row>
    <row r="53" spans="1:4" x14ac:dyDescent="0.25">
      <c r="A53" s="2" t="s">
        <v>175</v>
      </c>
      <c r="B53" s="88">
        <v>6.5584925028412204</v>
      </c>
      <c r="C53" s="88">
        <v>4.8473805770429301</v>
      </c>
      <c r="D53" s="89">
        <v>27277</v>
      </c>
    </row>
    <row r="54" spans="1:4" x14ac:dyDescent="0.25">
      <c r="A54" s="2" t="s">
        <v>176</v>
      </c>
      <c r="B54" s="88">
        <v>8.9145928727851906</v>
      </c>
      <c r="C54" s="88">
        <v>6.4285619483708301</v>
      </c>
      <c r="D54" s="89">
        <v>30138</v>
      </c>
    </row>
    <row r="55" spans="1:4" x14ac:dyDescent="0.25">
      <c r="A55" s="2" t="s">
        <v>177</v>
      </c>
      <c r="B55" s="88">
        <v>5.2921841905708202</v>
      </c>
      <c r="C55" s="88">
        <v>3.92048217974531</v>
      </c>
      <c r="D55" s="89">
        <v>38243</v>
      </c>
    </row>
    <row r="56" spans="1:4" x14ac:dyDescent="0.25">
      <c r="A56" s="2" t="s">
        <v>178</v>
      </c>
      <c r="B56" s="88">
        <v>5.8124389694283796</v>
      </c>
      <c r="C56" s="88">
        <v>4.3227296627356697</v>
      </c>
      <c r="D56" s="89">
        <v>26626</v>
      </c>
    </row>
    <row r="57" spans="1:4" x14ac:dyDescent="0.25">
      <c r="A57" s="2" t="s">
        <v>179</v>
      </c>
      <c r="B57" s="88">
        <v>6.2242120765832096</v>
      </c>
      <c r="C57" s="88">
        <v>4.6265684830633296</v>
      </c>
      <c r="D57" s="89">
        <v>16975</v>
      </c>
    </row>
    <row r="58" spans="1:4" x14ac:dyDescent="0.25">
      <c r="A58" s="2" t="s">
        <v>180</v>
      </c>
      <c r="B58" s="88">
        <v>4.8410532863363098</v>
      </c>
      <c r="C58" s="88">
        <v>3.5426912709931599</v>
      </c>
      <c r="D58" s="89">
        <v>24115</v>
      </c>
    </row>
    <row r="59" spans="1:4" x14ac:dyDescent="0.25">
      <c r="A59" s="2" t="s">
        <v>181</v>
      </c>
      <c r="B59" s="88">
        <v>4.4059530665131001</v>
      </c>
      <c r="C59" s="88">
        <v>3.3381442556867298</v>
      </c>
      <c r="D59" s="89">
        <v>27784</v>
      </c>
    </row>
    <row r="60" spans="1:4" x14ac:dyDescent="0.25">
      <c r="A60" s="2" t="s">
        <v>182</v>
      </c>
      <c r="B60" s="88">
        <v>2.5323440985355399</v>
      </c>
      <c r="C60" s="88">
        <v>1.9436039181456699</v>
      </c>
      <c r="D60" s="89">
        <v>41244</v>
      </c>
    </row>
    <row r="61" spans="1:4" x14ac:dyDescent="0.25">
      <c r="A61" s="2" t="s">
        <v>183</v>
      </c>
      <c r="B61" s="88">
        <v>2.3713045643744</v>
      </c>
      <c r="C61" s="88">
        <v>1.8823864242769199</v>
      </c>
      <c r="D61" s="89">
        <v>28109</v>
      </c>
    </row>
    <row r="62" spans="1:4" x14ac:dyDescent="0.25">
      <c r="A62" s="40" t="s">
        <v>72</v>
      </c>
      <c r="B62" s="90">
        <v>6.8321540910861502</v>
      </c>
      <c r="C62" s="90">
        <v>4.7999399805598797</v>
      </c>
      <c r="D62" s="91">
        <v>906373</v>
      </c>
    </row>
    <row r="63" spans="1:4" ht="25.15" customHeight="1" x14ac:dyDescent="0.25">
      <c r="A63" s="207" t="s">
        <v>124</v>
      </c>
      <c r="B63" s="207"/>
      <c r="C63" s="207"/>
      <c r="D63" s="207"/>
    </row>
    <row r="65" spans="1:2" x14ac:dyDescent="0.25">
      <c r="A65" s="208" t="str">
        <f>HYPERLINK("#'Obsah'!A1", "Späť na obsah dátovej prílohy")</f>
        <v>Späť na obsah dátovej prílohy</v>
      </c>
      <c r="B65" s="209"/>
    </row>
  </sheetData>
  <mergeCells count="7">
    <mergeCell ref="A65:B65"/>
    <mergeCell ref="A2:D2"/>
    <mergeCell ref="A4:D4"/>
    <mergeCell ref="A63:D63"/>
    <mergeCell ref="A6:A7"/>
    <mergeCell ref="B6:C6"/>
    <mergeCell ref="D6:D7"/>
  </mergeCells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03" t="s">
        <v>185</v>
      </c>
      <c r="B2" s="203"/>
      <c r="C2" s="203"/>
      <c r="D2" s="203"/>
      <c r="E2" s="203"/>
      <c r="F2" s="203"/>
      <c r="G2" s="203"/>
    </row>
    <row r="3" spans="1:7" x14ac:dyDescent="0.25">
      <c r="A3" s="224" t="s">
        <v>186</v>
      </c>
      <c r="B3" s="224"/>
      <c r="C3" s="224"/>
      <c r="D3" s="224"/>
      <c r="E3" s="224"/>
      <c r="F3" s="224"/>
      <c r="G3" s="224"/>
    </row>
    <row r="5" spans="1:7" ht="25.15" customHeight="1" x14ac:dyDescent="0.25">
      <c r="A5" s="207" t="s">
        <v>2</v>
      </c>
      <c r="B5" s="207"/>
      <c r="C5" s="207"/>
      <c r="D5" s="207"/>
      <c r="E5" s="207"/>
      <c r="F5" s="207"/>
      <c r="G5" s="207"/>
    </row>
    <row r="7" spans="1:7" x14ac:dyDescent="0.25">
      <c r="A7" s="216" t="s">
        <v>4</v>
      </c>
      <c r="B7" s="216" t="s">
        <v>187</v>
      </c>
      <c r="C7" s="218" t="s">
        <v>188</v>
      </c>
      <c r="D7" s="218"/>
      <c r="E7" s="218"/>
      <c r="F7" s="218"/>
      <c r="G7" s="218"/>
    </row>
    <row r="8" spans="1:7" x14ac:dyDescent="0.25">
      <c r="A8" s="216"/>
      <c r="B8" s="216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25" t="s">
        <v>194</v>
      </c>
      <c r="B9" s="226"/>
      <c r="C9" s="226"/>
      <c r="D9" s="226"/>
      <c r="E9" s="226"/>
      <c r="F9" s="226"/>
      <c r="G9" s="226"/>
    </row>
    <row r="10" spans="1:7" x14ac:dyDescent="0.25">
      <c r="A10" s="2" t="s">
        <v>11</v>
      </c>
      <c r="B10" s="93">
        <v>13694</v>
      </c>
      <c r="C10" s="93">
        <v>10521</v>
      </c>
      <c r="D10" s="93">
        <v>2386</v>
      </c>
      <c r="E10" s="93">
        <v>248</v>
      </c>
      <c r="F10" s="93">
        <v>44</v>
      </c>
      <c r="G10" s="93">
        <v>495</v>
      </c>
    </row>
    <row r="11" spans="1:7" x14ac:dyDescent="0.25">
      <c r="A11" s="2" t="s">
        <v>12</v>
      </c>
      <c r="B11" s="93">
        <v>39594</v>
      </c>
      <c r="C11" s="93">
        <v>37751</v>
      </c>
      <c r="D11" s="93">
        <v>307</v>
      </c>
      <c r="E11" s="93">
        <v>9</v>
      </c>
      <c r="F11" s="93">
        <v>0</v>
      </c>
      <c r="G11" s="93">
        <v>1527</v>
      </c>
    </row>
    <row r="12" spans="1:7" x14ac:dyDescent="0.25">
      <c r="A12" s="2" t="s">
        <v>13</v>
      </c>
      <c r="B12" s="93">
        <v>2647</v>
      </c>
      <c r="C12" s="93">
        <v>1877</v>
      </c>
      <c r="D12" s="93">
        <v>493</v>
      </c>
      <c r="E12" s="93">
        <v>123</v>
      </c>
      <c r="F12" s="93">
        <v>90</v>
      </c>
      <c r="G12" s="93">
        <v>64</v>
      </c>
    </row>
    <row r="13" spans="1:7" x14ac:dyDescent="0.25">
      <c r="A13" s="2" t="s">
        <v>14</v>
      </c>
      <c r="B13" s="93">
        <v>12588</v>
      </c>
      <c r="C13" s="93">
        <v>8658</v>
      </c>
      <c r="D13" s="93">
        <v>2770</v>
      </c>
      <c r="E13" s="93">
        <v>640</v>
      </c>
      <c r="F13" s="93">
        <v>186</v>
      </c>
      <c r="G13" s="93">
        <v>334</v>
      </c>
    </row>
    <row r="14" spans="1:7" x14ac:dyDescent="0.25">
      <c r="A14" s="2" t="s">
        <v>15</v>
      </c>
      <c r="B14" s="93">
        <v>10581</v>
      </c>
      <c r="C14" s="93">
        <v>10109</v>
      </c>
      <c r="D14" s="93">
        <v>18</v>
      </c>
      <c r="E14" s="93">
        <v>0</v>
      </c>
      <c r="F14" s="93">
        <v>0</v>
      </c>
      <c r="G14" s="93">
        <v>454</v>
      </c>
    </row>
    <row r="15" spans="1:7" x14ac:dyDescent="0.25">
      <c r="A15" s="2" t="s">
        <v>16</v>
      </c>
      <c r="B15" s="93">
        <v>967</v>
      </c>
      <c r="C15" s="93">
        <v>136</v>
      </c>
      <c r="D15" s="93">
        <v>2</v>
      </c>
      <c r="E15" s="93">
        <v>0</v>
      </c>
      <c r="F15" s="93">
        <v>0</v>
      </c>
      <c r="G15" s="93">
        <v>829</v>
      </c>
    </row>
    <row r="16" spans="1:7" x14ac:dyDescent="0.25">
      <c r="A16" s="40" t="s">
        <v>195</v>
      </c>
      <c r="B16" s="95">
        <v>80071</v>
      </c>
      <c r="C16" s="95">
        <v>69052</v>
      </c>
      <c r="D16" s="95">
        <v>5976</v>
      </c>
      <c r="E16" s="95">
        <v>1020</v>
      </c>
      <c r="F16" s="95">
        <v>320</v>
      </c>
      <c r="G16" s="95">
        <v>3703</v>
      </c>
    </row>
    <row r="17" spans="1:7" x14ac:dyDescent="0.25">
      <c r="A17" s="225" t="s">
        <v>196</v>
      </c>
      <c r="B17" s="226"/>
      <c r="C17" s="226"/>
      <c r="D17" s="226"/>
      <c r="E17" s="226"/>
      <c r="F17" s="226"/>
      <c r="G17" s="226"/>
    </row>
    <row r="18" spans="1:7" x14ac:dyDescent="0.25">
      <c r="A18" s="2" t="s">
        <v>11</v>
      </c>
      <c r="B18" s="93">
        <v>65573</v>
      </c>
      <c r="C18" s="93">
        <v>24317</v>
      </c>
      <c r="D18" s="93">
        <v>19550</v>
      </c>
      <c r="E18" s="93">
        <v>9515</v>
      </c>
      <c r="F18" s="93">
        <v>9768</v>
      </c>
      <c r="G18" s="93">
        <v>2423</v>
      </c>
    </row>
    <row r="19" spans="1:7" x14ac:dyDescent="0.25">
      <c r="A19" s="2" t="s">
        <v>12</v>
      </c>
      <c r="B19" s="93">
        <v>39577</v>
      </c>
      <c r="C19" s="93">
        <v>37734</v>
      </c>
      <c r="D19" s="93">
        <v>307</v>
      </c>
      <c r="E19" s="93">
        <v>9</v>
      </c>
      <c r="F19" s="93">
        <v>0</v>
      </c>
      <c r="G19" s="93">
        <v>1527</v>
      </c>
    </row>
    <row r="20" spans="1:7" x14ac:dyDescent="0.25">
      <c r="A20" s="2" t="s">
        <v>13</v>
      </c>
      <c r="B20" s="93">
        <v>68191</v>
      </c>
      <c r="C20" s="93">
        <v>4292</v>
      </c>
      <c r="D20" s="93">
        <v>4554</v>
      </c>
      <c r="E20" s="93">
        <v>5591</v>
      </c>
      <c r="F20" s="93">
        <v>53286</v>
      </c>
      <c r="G20" s="93">
        <v>468</v>
      </c>
    </row>
    <row r="21" spans="1:7" x14ac:dyDescent="0.25">
      <c r="A21" s="2" t="s">
        <v>14</v>
      </c>
      <c r="B21" s="93">
        <v>185769</v>
      </c>
      <c r="C21" s="93">
        <v>23593</v>
      </c>
      <c r="D21" s="93">
        <v>35481</v>
      </c>
      <c r="E21" s="93">
        <v>43621</v>
      </c>
      <c r="F21" s="93">
        <v>76909</v>
      </c>
      <c r="G21" s="93">
        <v>6165</v>
      </c>
    </row>
    <row r="22" spans="1:7" x14ac:dyDescent="0.25">
      <c r="A22" s="2" t="s">
        <v>15</v>
      </c>
      <c r="B22" s="93">
        <v>10574</v>
      </c>
      <c r="C22" s="93">
        <v>10102</v>
      </c>
      <c r="D22" s="93">
        <v>18</v>
      </c>
      <c r="E22" s="93">
        <v>0</v>
      </c>
      <c r="F22" s="93">
        <v>0</v>
      </c>
      <c r="G22" s="93">
        <v>454</v>
      </c>
    </row>
    <row r="23" spans="1:7" x14ac:dyDescent="0.25">
      <c r="A23" s="2" t="s">
        <v>16</v>
      </c>
      <c r="B23" s="93">
        <v>966</v>
      </c>
      <c r="C23" s="93">
        <v>136</v>
      </c>
      <c r="D23" s="93">
        <v>2</v>
      </c>
      <c r="E23" s="93">
        <v>0</v>
      </c>
      <c r="F23" s="93">
        <v>0</v>
      </c>
      <c r="G23" s="93">
        <v>828</v>
      </c>
    </row>
    <row r="24" spans="1:7" x14ac:dyDescent="0.25">
      <c r="A24" s="40" t="s">
        <v>195</v>
      </c>
      <c r="B24" s="95">
        <v>370650</v>
      </c>
      <c r="C24" s="95">
        <v>100174</v>
      </c>
      <c r="D24" s="95">
        <v>59912</v>
      </c>
      <c r="E24" s="95">
        <v>58736</v>
      </c>
      <c r="F24" s="95">
        <v>139963</v>
      </c>
      <c r="G24" s="95">
        <v>11865</v>
      </c>
    </row>
    <row r="25" spans="1:7" x14ac:dyDescent="0.25">
      <c r="A25" s="225" t="s">
        <v>197</v>
      </c>
      <c r="B25" s="226"/>
      <c r="C25" s="226"/>
      <c r="D25" s="226"/>
      <c r="E25" s="226"/>
      <c r="F25" s="226"/>
      <c r="G25" s="226"/>
    </row>
    <row r="26" spans="1:7" x14ac:dyDescent="0.25">
      <c r="A26" s="2" t="s">
        <v>11</v>
      </c>
      <c r="B26" s="94">
        <v>18721161.399999999</v>
      </c>
      <c r="C26" s="94">
        <v>5932622.5300000003</v>
      </c>
      <c r="D26" s="94">
        <v>5924946.9699999997</v>
      </c>
      <c r="E26" s="94">
        <v>3205174.99</v>
      </c>
      <c r="F26" s="94">
        <v>2999084.6</v>
      </c>
      <c r="G26" s="94">
        <v>659332.31000000006</v>
      </c>
    </row>
    <row r="27" spans="1:7" x14ac:dyDescent="0.25">
      <c r="A27" s="2" t="s">
        <v>12</v>
      </c>
      <c r="B27" s="94">
        <v>9923158.5700000003</v>
      </c>
      <c r="C27" s="94">
        <v>9460348.5700000003</v>
      </c>
      <c r="D27" s="94">
        <v>76650</v>
      </c>
      <c r="E27" s="94">
        <v>2010</v>
      </c>
      <c r="F27" s="94">
        <v>0</v>
      </c>
      <c r="G27" s="94">
        <v>384150</v>
      </c>
    </row>
    <row r="28" spans="1:7" x14ac:dyDescent="0.25">
      <c r="A28" s="2" t="s">
        <v>13</v>
      </c>
      <c r="B28" s="94">
        <v>18367447.350000001</v>
      </c>
      <c r="C28" s="94">
        <v>1239694.3700000001</v>
      </c>
      <c r="D28" s="94">
        <v>1407001.55</v>
      </c>
      <c r="E28" s="94">
        <v>1372749.44</v>
      </c>
      <c r="F28" s="94">
        <v>14253308.5</v>
      </c>
      <c r="G28" s="94">
        <v>94693.49</v>
      </c>
    </row>
    <row r="29" spans="1:7" x14ac:dyDescent="0.25">
      <c r="A29" s="2" t="s">
        <v>14</v>
      </c>
      <c r="B29" s="94">
        <v>34770178.75</v>
      </c>
      <c r="C29" s="94">
        <v>4943205.97</v>
      </c>
      <c r="D29" s="94">
        <v>7309655.1500000004</v>
      </c>
      <c r="E29" s="94">
        <v>8074323.1399999997</v>
      </c>
      <c r="F29" s="94">
        <v>13545638.300000001</v>
      </c>
      <c r="G29" s="94">
        <v>897356.19</v>
      </c>
    </row>
    <row r="30" spans="1:7" x14ac:dyDescent="0.25">
      <c r="A30" s="2" t="s">
        <v>15</v>
      </c>
      <c r="B30" s="94">
        <v>1112130</v>
      </c>
      <c r="C30" s="94">
        <v>1062465</v>
      </c>
      <c r="D30" s="94">
        <v>1890</v>
      </c>
      <c r="E30" s="94">
        <v>0</v>
      </c>
      <c r="F30" s="94">
        <v>0</v>
      </c>
      <c r="G30" s="94">
        <v>47775</v>
      </c>
    </row>
    <row r="31" spans="1:7" x14ac:dyDescent="0.25">
      <c r="A31" s="2" t="s">
        <v>16</v>
      </c>
      <c r="B31" s="94">
        <v>101535</v>
      </c>
      <c r="C31" s="94">
        <v>14280</v>
      </c>
      <c r="D31" s="94">
        <v>210</v>
      </c>
      <c r="E31" s="94">
        <v>0</v>
      </c>
      <c r="F31" s="94">
        <v>0</v>
      </c>
      <c r="G31" s="94">
        <v>87045</v>
      </c>
    </row>
    <row r="32" spans="1:7" x14ac:dyDescent="0.25">
      <c r="A32" s="40" t="s">
        <v>195</v>
      </c>
      <c r="B32" s="96">
        <v>82995611.069999993</v>
      </c>
      <c r="C32" s="96">
        <v>22652616.440000001</v>
      </c>
      <c r="D32" s="96">
        <v>14720353.67</v>
      </c>
      <c r="E32" s="96">
        <v>12654257.57</v>
      </c>
      <c r="F32" s="96">
        <v>30798031.399999999</v>
      </c>
      <c r="G32" s="96">
        <v>2170351.9900000002</v>
      </c>
    </row>
    <row r="34" spans="1:3" x14ac:dyDescent="0.25">
      <c r="A34" s="208" t="str">
        <f>HYPERLINK("#'Vysvetlivky'!A2", "Vysvetlivky ku kategóriám veľkosti podniku")</f>
        <v>Vysvetlivky ku kategóriám veľkosti podniku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03" t="s">
        <v>198</v>
      </c>
      <c r="B2" s="203"/>
      <c r="C2" s="203"/>
      <c r="D2" s="203"/>
      <c r="E2" s="203"/>
      <c r="F2" s="203"/>
      <c r="G2" s="203"/>
    </row>
    <row r="3" spans="1:7" x14ac:dyDescent="0.25">
      <c r="A3" s="224" t="s">
        <v>186</v>
      </c>
      <c r="B3" s="224"/>
      <c r="C3" s="224"/>
      <c r="D3" s="224"/>
      <c r="E3" s="224"/>
      <c r="F3" s="224"/>
      <c r="G3" s="224"/>
    </row>
    <row r="5" spans="1:7" ht="25.15" customHeight="1" x14ac:dyDescent="0.25">
      <c r="A5" s="207" t="s">
        <v>2</v>
      </c>
      <c r="B5" s="207"/>
      <c r="C5" s="207"/>
      <c r="D5" s="207"/>
      <c r="E5" s="207"/>
      <c r="F5" s="207"/>
      <c r="G5" s="207"/>
    </row>
    <row r="7" spans="1:7" x14ac:dyDescent="0.25">
      <c r="A7" s="216" t="s">
        <v>4</v>
      </c>
      <c r="B7" s="216" t="s">
        <v>187</v>
      </c>
      <c r="C7" s="218" t="s">
        <v>188</v>
      </c>
      <c r="D7" s="218"/>
      <c r="E7" s="218"/>
      <c r="F7" s="218"/>
      <c r="G7" s="218"/>
    </row>
    <row r="8" spans="1:7" x14ac:dyDescent="0.25">
      <c r="A8" s="216"/>
      <c r="B8" s="216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25" t="s">
        <v>194</v>
      </c>
      <c r="B9" s="226"/>
      <c r="C9" s="226"/>
      <c r="D9" s="226"/>
      <c r="E9" s="226"/>
      <c r="F9" s="226"/>
      <c r="G9" s="226"/>
    </row>
    <row r="10" spans="1:7" x14ac:dyDescent="0.25">
      <c r="A10" s="2" t="s">
        <v>11</v>
      </c>
      <c r="B10" s="97">
        <v>11263</v>
      </c>
      <c r="C10" s="97">
        <v>8585</v>
      </c>
      <c r="D10" s="97">
        <v>1997</v>
      </c>
      <c r="E10" s="97">
        <v>249</v>
      </c>
      <c r="F10" s="97">
        <v>44</v>
      </c>
      <c r="G10" s="97">
        <v>388</v>
      </c>
    </row>
    <row r="11" spans="1:7" x14ac:dyDescent="0.25">
      <c r="A11" s="2" t="s">
        <v>12</v>
      </c>
      <c r="B11" s="97">
        <v>47533</v>
      </c>
      <c r="C11" s="97">
        <v>45468</v>
      </c>
      <c r="D11" s="97">
        <v>320</v>
      </c>
      <c r="E11" s="97">
        <v>10</v>
      </c>
      <c r="F11" s="97">
        <v>0</v>
      </c>
      <c r="G11" s="97">
        <v>1735</v>
      </c>
    </row>
    <row r="12" spans="1:7" x14ac:dyDescent="0.25">
      <c r="A12" s="2" t="s">
        <v>13</v>
      </c>
      <c r="B12" s="97">
        <v>4546</v>
      </c>
      <c r="C12" s="97">
        <v>3140</v>
      </c>
      <c r="D12" s="97">
        <v>925</v>
      </c>
      <c r="E12" s="97">
        <v>247</v>
      </c>
      <c r="F12" s="97">
        <v>136</v>
      </c>
      <c r="G12" s="97">
        <v>98</v>
      </c>
    </row>
    <row r="13" spans="1:7" x14ac:dyDescent="0.25">
      <c r="A13" s="2" t="s">
        <v>14</v>
      </c>
      <c r="B13" s="97">
        <v>17823</v>
      </c>
      <c r="C13" s="97">
        <v>12421</v>
      </c>
      <c r="D13" s="97">
        <v>3844</v>
      </c>
      <c r="E13" s="97">
        <v>899</v>
      </c>
      <c r="F13" s="97">
        <v>250</v>
      </c>
      <c r="G13" s="97">
        <v>409</v>
      </c>
    </row>
    <row r="14" spans="1:7" x14ac:dyDescent="0.25">
      <c r="A14" s="2" t="s">
        <v>15</v>
      </c>
      <c r="B14" s="97">
        <v>12276</v>
      </c>
      <c r="C14" s="97">
        <v>11740</v>
      </c>
      <c r="D14" s="97">
        <v>18</v>
      </c>
      <c r="E14" s="97">
        <v>0</v>
      </c>
      <c r="F14" s="97">
        <v>0</v>
      </c>
      <c r="G14" s="97">
        <v>518</v>
      </c>
    </row>
    <row r="15" spans="1:7" x14ac:dyDescent="0.25">
      <c r="A15" s="2" t="s">
        <v>16</v>
      </c>
      <c r="B15" s="97">
        <v>1128</v>
      </c>
      <c r="C15" s="97">
        <v>155</v>
      </c>
      <c r="D15" s="97">
        <v>2</v>
      </c>
      <c r="E15" s="97">
        <v>0</v>
      </c>
      <c r="F15" s="97">
        <v>0</v>
      </c>
      <c r="G15" s="97">
        <v>971</v>
      </c>
    </row>
    <row r="16" spans="1:7" x14ac:dyDescent="0.25">
      <c r="A16" s="40" t="s">
        <v>195</v>
      </c>
      <c r="B16" s="99">
        <v>94569</v>
      </c>
      <c r="C16" s="99">
        <v>81509</v>
      </c>
      <c r="D16" s="99">
        <v>7106</v>
      </c>
      <c r="E16" s="99">
        <v>1405</v>
      </c>
      <c r="F16" s="99">
        <v>430</v>
      </c>
      <c r="G16" s="99">
        <v>4119</v>
      </c>
    </row>
    <row r="17" spans="1:7" x14ac:dyDescent="0.25">
      <c r="A17" s="225" t="s">
        <v>196</v>
      </c>
      <c r="B17" s="226"/>
      <c r="C17" s="226"/>
      <c r="D17" s="226"/>
      <c r="E17" s="226"/>
      <c r="F17" s="226"/>
      <c r="G17" s="226"/>
    </row>
    <row r="18" spans="1:7" x14ac:dyDescent="0.25">
      <c r="A18" s="2" t="s">
        <v>11</v>
      </c>
      <c r="B18" s="97">
        <v>56489</v>
      </c>
      <c r="C18" s="97">
        <v>19221</v>
      </c>
      <c r="D18" s="97">
        <v>16088</v>
      </c>
      <c r="E18" s="97">
        <v>9235</v>
      </c>
      <c r="F18" s="97">
        <v>9982</v>
      </c>
      <c r="G18" s="97">
        <v>1963</v>
      </c>
    </row>
    <row r="19" spans="1:7" x14ac:dyDescent="0.25">
      <c r="A19" s="2" t="s">
        <v>12</v>
      </c>
      <c r="B19" s="97">
        <v>47454</v>
      </c>
      <c r="C19" s="97">
        <v>45391</v>
      </c>
      <c r="D19" s="97">
        <v>319</v>
      </c>
      <c r="E19" s="97">
        <v>10</v>
      </c>
      <c r="F19" s="97">
        <v>0</v>
      </c>
      <c r="G19" s="97">
        <v>1734</v>
      </c>
    </row>
    <row r="20" spans="1:7" x14ac:dyDescent="0.25">
      <c r="A20" s="2" t="s">
        <v>13</v>
      </c>
      <c r="B20" s="97">
        <v>103158</v>
      </c>
      <c r="C20" s="97">
        <v>7221</v>
      </c>
      <c r="D20" s="97">
        <v>8285</v>
      </c>
      <c r="E20" s="97">
        <v>11888</v>
      </c>
      <c r="F20" s="97">
        <v>74834</v>
      </c>
      <c r="G20" s="97">
        <v>930</v>
      </c>
    </row>
    <row r="21" spans="1:7" x14ac:dyDescent="0.25">
      <c r="A21" s="2" t="s">
        <v>14</v>
      </c>
      <c r="B21" s="97">
        <v>245237</v>
      </c>
      <c r="C21" s="97">
        <v>32915</v>
      </c>
      <c r="D21" s="97">
        <v>49031</v>
      </c>
      <c r="E21" s="97">
        <v>62340</v>
      </c>
      <c r="F21" s="97">
        <v>93993</v>
      </c>
      <c r="G21" s="97">
        <v>6958</v>
      </c>
    </row>
    <row r="22" spans="1:7" x14ac:dyDescent="0.25">
      <c r="A22" s="2" t="s">
        <v>15</v>
      </c>
      <c r="B22" s="97">
        <v>12266</v>
      </c>
      <c r="C22" s="97">
        <v>11730</v>
      </c>
      <c r="D22" s="97">
        <v>18</v>
      </c>
      <c r="E22" s="97">
        <v>0</v>
      </c>
      <c r="F22" s="97">
        <v>0</v>
      </c>
      <c r="G22" s="97">
        <v>518</v>
      </c>
    </row>
    <row r="23" spans="1:7" x14ac:dyDescent="0.25">
      <c r="A23" s="2" t="s">
        <v>16</v>
      </c>
      <c r="B23" s="97">
        <v>1127</v>
      </c>
      <c r="C23" s="97">
        <v>155</v>
      </c>
      <c r="D23" s="97">
        <v>2</v>
      </c>
      <c r="E23" s="97">
        <v>0</v>
      </c>
      <c r="F23" s="97">
        <v>0</v>
      </c>
      <c r="G23" s="97">
        <v>970</v>
      </c>
    </row>
    <row r="24" spans="1:7" x14ac:dyDescent="0.25">
      <c r="A24" s="40" t="s">
        <v>195</v>
      </c>
      <c r="B24" s="99">
        <v>465731</v>
      </c>
      <c r="C24" s="99">
        <v>116633</v>
      </c>
      <c r="D24" s="99">
        <v>73743</v>
      </c>
      <c r="E24" s="99">
        <v>83473</v>
      </c>
      <c r="F24" s="99">
        <v>178809</v>
      </c>
      <c r="G24" s="99">
        <v>13073</v>
      </c>
    </row>
    <row r="25" spans="1:7" x14ac:dyDescent="0.25">
      <c r="A25" s="225" t="s">
        <v>197</v>
      </c>
      <c r="B25" s="226"/>
      <c r="C25" s="226"/>
      <c r="D25" s="226"/>
      <c r="E25" s="226"/>
      <c r="F25" s="226"/>
      <c r="G25" s="226"/>
    </row>
    <row r="26" spans="1:7" x14ac:dyDescent="0.25">
      <c r="A26" s="2" t="s">
        <v>11</v>
      </c>
      <c r="B26" s="98">
        <v>28026335.210000001</v>
      </c>
      <c r="C26" s="98">
        <v>7575016.2800000003</v>
      </c>
      <c r="D26" s="98">
        <v>8352636.0599999996</v>
      </c>
      <c r="E26" s="98">
        <v>5582073.6900000004</v>
      </c>
      <c r="F26" s="98">
        <v>5588600.5199999996</v>
      </c>
      <c r="G26" s="98">
        <v>928008.66</v>
      </c>
    </row>
    <row r="27" spans="1:7" x14ac:dyDescent="0.25">
      <c r="A27" s="2" t="s">
        <v>12</v>
      </c>
      <c r="B27" s="98">
        <v>22358593.260000002</v>
      </c>
      <c r="C27" s="98">
        <v>21380431.850000001</v>
      </c>
      <c r="D27" s="98">
        <v>147611.41</v>
      </c>
      <c r="E27" s="98">
        <v>4320</v>
      </c>
      <c r="F27" s="98">
        <v>0</v>
      </c>
      <c r="G27" s="98">
        <v>826230</v>
      </c>
    </row>
    <row r="28" spans="1:7" x14ac:dyDescent="0.25">
      <c r="A28" s="2" t="s">
        <v>13</v>
      </c>
      <c r="B28" s="98">
        <v>44085668.840000004</v>
      </c>
      <c r="C28" s="98">
        <v>3195966.11</v>
      </c>
      <c r="D28" s="98">
        <v>3944364.16</v>
      </c>
      <c r="E28" s="98">
        <v>5204040.04</v>
      </c>
      <c r="F28" s="98">
        <v>31328180.670000002</v>
      </c>
      <c r="G28" s="98">
        <v>413117.86</v>
      </c>
    </row>
    <row r="29" spans="1:7" x14ac:dyDescent="0.25">
      <c r="A29" s="2" t="s">
        <v>14</v>
      </c>
      <c r="B29" s="98">
        <v>79673479.150000006</v>
      </c>
      <c r="C29" s="98">
        <v>10078860.369999999</v>
      </c>
      <c r="D29" s="98">
        <v>15528768.369999999</v>
      </c>
      <c r="E29" s="98">
        <v>18872774.91</v>
      </c>
      <c r="F29" s="98">
        <v>32682416.100000001</v>
      </c>
      <c r="G29" s="98">
        <v>2510659.4</v>
      </c>
    </row>
    <row r="30" spans="1:7" x14ac:dyDescent="0.25">
      <c r="A30" s="2" t="s">
        <v>15</v>
      </c>
      <c r="B30" s="98">
        <v>2580285</v>
      </c>
      <c r="C30" s="98">
        <v>2467290</v>
      </c>
      <c r="D30" s="98">
        <v>3780</v>
      </c>
      <c r="E30" s="98">
        <v>0</v>
      </c>
      <c r="F30" s="98">
        <v>0</v>
      </c>
      <c r="G30" s="98">
        <v>109215</v>
      </c>
    </row>
    <row r="31" spans="1:7" x14ac:dyDescent="0.25">
      <c r="A31" s="2" t="s">
        <v>16</v>
      </c>
      <c r="B31" s="98">
        <v>236985</v>
      </c>
      <c r="C31" s="98">
        <v>32550</v>
      </c>
      <c r="D31" s="98">
        <v>420</v>
      </c>
      <c r="E31" s="98">
        <v>0</v>
      </c>
      <c r="F31" s="98">
        <v>0</v>
      </c>
      <c r="G31" s="98">
        <v>204015</v>
      </c>
    </row>
    <row r="32" spans="1:7" x14ac:dyDescent="0.25">
      <c r="A32" s="40" t="s">
        <v>195</v>
      </c>
      <c r="B32" s="100">
        <v>176961346.46000001</v>
      </c>
      <c r="C32" s="100">
        <v>44730114.609999999</v>
      </c>
      <c r="D32" s="100">
        <v>27977580</v>
      </c>
      <c r="E32" s="100">
        <v>29663208.640000001</v>
      </c>
      <c r="F32" s="100">
        <v>69599197.290000007</v>
      </c>
      <c r="G32" s="100">
        <v>4991245.92</v>
      </c>
    </row>
    <row r="34" spans="1:3" x14ac:dyDescent="0.25">
      <c r="A34" s="208" t="str">
        <f>HYPERLINK("#'Vysvetlivky'!A2", "Vysvetlivky ku kategóriám veľkosti podniku")</f>
        <v>Vysvetlivky ku kategóriám veľkosti podniku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03" t="s">
        <v>199</v>
      </c>
      <c r="B2" s="203"/>
      <c r="C2" s="203"/>
      <c r="D2" s="203"/>
      <c r="E2" s="203"/>
      <c r="F2" s="203"/>
      <c r="G2" s="203"/>
    </row>
    <row r="3" spans="1:7" x14ac:dyDescent="0.25">
      <c r="A3" s="224" t="s">
        <v>186</v>
      </c>
      <c r="B3" s="224"/>
      <c r="C3" s="224"/>
      <c r="D3" s="224"/>
      <c r="E3" s="224"/>
      <c r="F3" s="224"/>
      <c r="G3" s="224"/>
    </row>
    <row r="5" spans="1:7" ht="25.15" customHeight="1" x14ac:dyDescent="0.25">
      <c r="A5" s="207" t="s">
        <v>2</v>
      </c>
      <c r="B5" s="207"/>
      <c r="C5" s="207"/>
      <c r="D5" s="207"/>
      <c r="E5" s="207"/>
      <c r="F5" s="207"/>
      <c r="G5" s="207"/>
    </row>
    <row r="7" spans="1:7" x14ac:dyDescent="0.25">
      <c r="A7" s="216" t="s">
        <v>4</v>
      </c>
      <c r="B7" s="216" t="s">
        <v>187</v>
      </c>
      <c r="C7" s="218" t="s">
        <v>188</v>
      </c>
      <c r="D7" s="218"/>
      <c r="E7" s="218"/>
      <c r="F7" s="218"/>
      <c r="G7" s="218"/>
    </row>
    <row r="8" spans="1:7" x14ac:dyDescent="0.25">
      <c r="A8" s="216"/>
      <c r="B8" s="216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25" t="s">
        <v>194</v>
      </c>
      <c r="B9" s="226"/>
      <c r="C9" s="226"/>
      <c r="D9" s="226"/>
      <c r="E9" s="226"/>
      <c r="F9" s="226"/>
      <c r="G9" s="226"/>
    </row>
    <row r="10" spans="1:7" x14ac:dyDescent="0.25">
      <c r="A10" s="2" t="s">
        <v>11</v>
      </c>
      <c r="B10" s="101">
        <v>4050</v>
      </c>
      <c r="C10" s="101">
        <v>2875</v>
      </c>
      <c r="D10" s="101">
        <v>855</v>
      </c>
      <c r="E10" s="101">
        <v>141</v>
      </c>
      <c r="F10" s="101">
        <v>33</v>
      </c>
      <c r="G10" s="101">
        <v>146</v>
      </c>
    </row>
    <row r="11" spans="1:7" x14ac:dyDescent="0.25">
      <c r="A11" s="2" t="s">
        <v>12</v>
      </c>
      <c r="B11" s="101">
        <v>41489</v>
      </c>
      <c r="C11" s="101">
        <v>39750</v>
      </c>
      <c r="D11" s="101">
        <v>273</v>
      </c>
      <c r="E11" s="101">
        <v>11</v>
      </c>
      <c r="F11" s="101">
        <v>1</v>
      </c>
      <c r="G11" s="101">
        <v>1454</v>
      </c>
    </row>
    <row r="12" spans="1:7" x14ac:dyDescent="0.25">
      <c r="A12" s="2" t="s">
        <v>13</v>
      </c>
      <c r="B12" s="101">
        <v>4476</v>
      </c>
      <c r="C12" s="101">
        <v>2959</v>
      </c>
      <c r="D12" s="101">
        <v>976</v>
      </c>
      <c r="E12" s="101">
        <v>301</v>
      </c>
      <c r="F12" s="101">
        <v>162</v>
      </c>
      <c r="G12" s="101">
        <v>78</v>
      </c>
    </row>
    <row r="13" spans="1:7" x14ac:dyDescent="0.25">
      <c r="A13" s="2" t="s">
        <v>14</v>
      </c>
      <c r="B13" s="101">
        <v>17600</v>
      </c>
      <c r="C13" s="101">
        <v>12280</v>
      </c>
      <c r="D13" s="101">
        <v>3845</v>
      </c>
      <c r="E13" s="101">
        <v>876</v>
      </c>
      <c r="F13" s="101">
        <v>252</v>
      </c>
      <c r="G13" s="101">
        <v>347</v>
      </c>
    </row>
    <row r="14" spans="1:7" x14ac:dyDescent="0.25">
      <c r="A14" s="2" t="s">
        <v>15</v>
      </c>
      <c r="B14" s="101">
        <v>8649</v>
      </c>
      <c r="C14" s="101">
        <v>8295</v>
      </c>
      <c r="D14" s="101">
        <v>12</v>
      </c>
      <c r="E14" s="101">
        <v>0</v>
      </c>
      <c r="F14" s="101">
        <v>1</v>
      </c>
      <c r="G14" s="101">
        <v>341</v>
      </c>
    </row>
    <row r="15" spans="1:7" x14ac:dyDescent="0.25">
      <c r="A15" s="2" t="s">
        <v>16</v>
      </c>
      <c r="B15" s="101">
        <v>967</v>
      </c>
      <c r="C15" s="101">
        <v>112</v>
      </c>
      <c r="D15" s="101">
        <v>2</v>
      </c>
      <c r="E15" s="101">
        <v>0</v>
      </c>
      <c r="F15" s="101">
        <v>0</v>
      </c>
      <c r="G15" s="101">
        <v>853</v>
      </c>
    </row>
    <row r="16" spans="1:7" x14ac:dyDescent="0.25">
      <c r="A16" s="40" t="s">
        <v>195</v>
      </c>
      <c r="B16" s="103">
        <v>77231</v>
      </c>
      <c r="C16" s="103">
        <v>66271</v>
      </c>
      <c r="D16" s="103">
        <v>5963</v>
      </c>
      <c r="E16" s="103">
        <v>1329</v>
      </c>
      <c r="F16" s="103">
        <v>449</v>
      </c>
      <c r="G16" s="103">
        <v>3219</v>
      </c>
    </row>
    <row r="17" spans="1:7" x14ac:dyDescent="0.25">
      <c r="A17" s="225" t="s">
        <v>196</v>
      </c>
      <c r="B17" s="226"/>
      <c r="C17" s="226"/>
      <c r="D17" s="226"/>
      <c r="E17" s="226"/>
      <c r="F17" s="226"/>
      <c r="G17" s="226"/>
    </row>
    <row r="18" spans="1:7" x14ac:dyDescent="0.25">
      <c r="A18" s="2" t="s">
        <v>11</v>
      </c>
      <c r="B18" s="101">
        <v>24746</v>
      </c>
      <c r="C18" s="101">
        <v>6807</v>
      </c>
      <c r="D18" s="101">
        <v>6936</v>
      </c>
      <c r="E18" s="101">
        <v>5108</v>
      </c>
      <c r="F18" s="101">
        <v>4943</v>
      </c>
      <c r="G18" s="101">
        <v>952</v>
      </c>
    </row>
    <row r="19" spans="1:7" x14ac:dyDescent="0.25">
      <c r="A19" s="2" t="s">
        <v>12</v>
      </c>
      <c r="B19" s="101">
        <v>41429</v>
      </c>
      <c r="C19" s="101">
        <v>39690</v>
      </c>
      <c r="D19" s="101">
        <v>273</v>
      </c>
      <c r="E19" s="101">
        <v>11</v>
      </c>
      <c r="F19" s="101">
        <v>1</v>
      </c>
      <c r="G19" s="101">
        <v>1454</v>
      </c>
    </row>
    <row r="20" spans="1:7" x14ac:dyDescent="0.25">
      <c r="A20" s="2" t="s">
        <v>13</v>
      </c>
      <c r="B20" s="101">
        <v>109465</v>
      </c>
      <c r="C20" s="101">
        <v>6947</v>
      </c>
      <c r="D20" s="101">
        <v>9018</v>
      </c>
      <c r="E20" s="101">
        <v>15435</v>
      </c>
      <c r="F20" s="101">
        <v>77083</v>
      </c>
      <c r="G20" s="101">
        <v>982</v>
      </c>
    </row>
    <row r="21" spans="1:7" x14ac:dyDescent="0.25">
      <c r="A21" s="2" t="s">
        <v>14</v>
      </c>
      <c r="B21" s="101">
        <v>273761</v>
      </c>
      <c r="C21" s="101">
        <v>36626</v>
      </c>
      <c r="D21" s="101">
        <v>73148</v>
      </c>
      <c r="E21" s="101">
        <v>59169</v>
      </c>
      <c r="F21" s="101">
        <v>97788</v>
      </c>
      <c r="G21" s="101">
        <v>7030</v>
      </c>
    </row>
    <row r="22" spans="1:7" x14ac:dyDescent="0.25">
      <c r="A22" s="2" t="s">
        <v>15</v>
      </c>
      <c r="B22" s="101">
        <v>8646</v>
      </c>
      <c r="C22" s="101">
        <v>8292</v>
      </c>
      <c r="D22" s="101">
        <v>12</v>
      </c>
      <c r="E22" s="101">
        <v>0</v>
      </c>
      <c r="F22" s="101">
        <v>1</v>
      </c>
      <c r="G22" s="101">
        <v>341</v>
      </c>
    </row>
    <row r="23" spans="1:7" x14ac:dyDescent="0.25">
      <c r="A23" s="2" t="s">
        <v>16</v>
      </c>
      <c r="B23" s="101">
        <v>967</v>
      </c>
      <c r="C23" s="101">
        <v>112</v>
      </c>
      <c r="D23" s="101">
        <v>2</v>
      </c>
      <c r="E23" s="101">
        <v>0</v>
      </c>
      <c r="F23" s="101">
        <v>0</v>
      </c>
      <c r="G23" s="101">
        <v>853</v>
      </c>
    </row>
    <row r="24" spans="1:7" x14ac:dyDescent="0.25">
      <c r="A24" s="40" t="s">
        <v>195</v>
      </c>
      <c r="B24" s="103">
        <v>459014</v>
      </c>
      <c r="C24" s="103">
        <v>98474</v>
      </c>
      <c r="D24" s="103">
        <v>89389</v>
      </c>
      <c r="E24" s="103">
        <v>79723</v>
      </c>
      <c r="F24" s="103">
        <v>179816</v>
      </c>
      <c r="G24" s="103">
        <v>11612</v>
      </c>
    </row>
    <row r="25" spans="1:7" x14ac:dyDescent="0.25">
      <c r="A25" s="225" t="s">
        <v>197</v>
      </c>
      <c r="B25" s="226"/>
      <c r="C25" s="226"/>
      <c r="D25" s="226"/>
      <c r="E25" s="226"/>
      <c r="F25" s="226"/>
      <c r="G25" s="226"/>
    </row>
    <row r="26" spans="1:7" x14ac:dyDescent="0.25">
      <c r="A26" s="2" t="s">
        <v>11</v>
      </c>
      <c r="B26" s="102">
        <v>10344173.060000001</v>
      </c>
      <c r="C26" s="102">
        <v>2424084.1</v>
      </c>
      <c r="D26" s="102">
        <v>3149209.43</v>
      </c>
      <c r="E26" s="102">
        <v>2421205.88</v>
      </c>
      <c r="F26" s="102">
        <v>1980722.33</v>
      </c>
      <c r="G26" s="102">
        <v>368951.32</v>
      </c>
    </row>
    <row r="27" spans="1:7" x14ac:dyDescent="0.25">
      <c r="A27" s="2" t="s">
        <v>12</v>
      </c>
      <c r="B27" s="102">
        <v>18565021.850000001</v>
      </c>
      <c r="C27" s="102">
        <v>17809321.850000001</v>
      </c>
      <c r="D27" s="102">
        <v>103020</v>
      </c>
      <c r="E27" s="102">
        <v>4020</v>
      </c>
      <c r="F27" s="102">
        <v>540</v>
      </c>
      <c r="G27" s="102">
        <v>648120</v>
      </c>
    </row>
    <row r="28" spans="1:7" x14ac:dyDescent="0.25">
      <c r="A28" s="2" t="s">
        <v>13</v>
      </c>
      <c r="B28" s="102">
        <v>41461872.450000003</v>
      </c>
      <c r="C28" s="102">
        <v>2733049.15</v>
      </c>
      <c r="D28" s="102">
        <v>3882632.4</v>
      </c>
      <c r="E28" s="102">
        <v>6127483.0800000001</v>
      </c>
      <c r="F28" s="102">
        <v>28459414.82</v>
      </c>
      <c r="G28" s="102">
        <v>259293</v>
      </c>
    </row>
    <row r="29" spans="1:7" x14ac:dyDescent="0.25">
      <c r="A29" s="2" t="s">
        <v>14</v>
      </c>
      <c r="B29" s="102">
        <v>73591736.939999998</v>
      </c>
      <c r="C29" s="102">
        <v>9708454.4199999999</v>
      </c>
      <c r="D29" s="102">
        <v>15212771.73</v>
      </c>
      <c r="E29" s="102">
        <v>17433842.600000001</v>
      </c>
      <c r="F29" s="102">
        <v>28865899.550000001</v>
      </c>
      <c r="G29" s="102">
        <v>2370768.64</v>
      </c>
    </row>
    <row r="30" spans="1:7" x14ac:dyDescent="0.25">
      <c r="A30" s="2" t="s">
        <v>15</v>
      </c>
      <c r="B30" s="102">
        <v>1816500</v>
      </c>
      <c r="C30" s="102">
        <v>1742160</v>
      </c>
      <c r="D30" s="102">
        <v>2520</v>
      </c>
      <c r="E30" s="102">
        <v>0</v>
      </c>
      <c r="F30" s="102">
        <v>210</v>
      </c>
      <c r="G30" s="102">
        <v>71610</v>
      </c>
    </row>
    <row r="31" spans="1:7" x14ac:dyDescent="0.25">
      <c r="A31" s="2" t="s">
        <v>16</v>
      </c>
      <c r="B31" s="102">
        <v>203025</v>
      </c>
      <c r="C31" s="102">
        <v>23520</v>
      </c>
      <c r="D31" s="102">
        <v>420</v>
      </c>
      <c r="E31" s="102">
        <v>0</v>
      </c>
      <c r="F31" s="102">
        <v>0</v>
      </c>
      <c r="G31" s="102">
        <v>179085</v>
      </c>
    </row>
    <row r="32" spans="1:7" x14ac:dyDescent="0.25">
      <c r="A32" s="40" t="s">
        <v>195</v>
      </c>
      <c r="B32" s="104">
        <v>145982329.30000001</v>
      </c>
      <c r="C32" s="104">
        <v>34440589.520000003</v>
      </c>
      <c r="D32" s="104">
        <v>22350573.559999999</v>
      </c>
      <c r="E32" s="104">
        <v>25986551.559999999</v>
      </c>
      <c r="F32" s="104">
        <v>59306786.700000003</v>
      </c>
      <c r="G32" s="104">
        <v>3897827.96</v>
      </c>
    </row>
    <row r="34" spans="1:3" x14ac:dyDescent="0.25">
      <c r="A34" s="208" t="str">
        <f>HYPERLINK("#'Vysvetlivky'!A2", "Vysvetlivky ku kategóriám veľkosti podniku")</f>
        <v>Vysvetlivky ku kategóriám veľkosti podniku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03" t="s">
        <v>200</v>
      </c>
      <c r="B2" s="203"/>
      <c r="C2" s="203"/>
      <c r="D2" s="203"/>
      <c r="E2" s="203"/>
      <c r="F2" s="203"/>
      <c r="G2" s="203"/>
    </row>
    <row r="3" spans="1:7" x14ac:dyDescent="0.25">
      <c r="A3" s="224" t="s">
        <v>186</v>
      </c>
      <c r="B3" s="224"/>
      <c r="C3" s="224"/>
      <c r="D3" s="224"/>
      <c r="E3" s="224"/>
      <c r="F3" s="224"/>
      <c r="G3" s="224"/>
    </row>
    <row r="5" spans="1:7" ht="25.15" customHeight="1" x14ac:dyDescent="0.25">
      <c r="A5" s="207" t="s">
        <v>2</v>
      </c>
      <c r="B5" s="207"/>
      <c r="C5" s="207"/>
      <c r="D5" s="207"/>
      <c r="E5" s="207"/>
      <c r="F5" s="207"/>
      <c r="G5" s="207"/>
    </row>
    <row r="7" spans="1:7" x14ac:dyDescent="0.25">
      <c r="A7" s="216" t="s">
        <v>4</v>
      </c>
      <c r="B7" s="216" t="s">
        <v>187</v>
      </c>
      <c r="C7" s="218" t="s">
        <v>188</v>
      </c>
      <c r="D7" s="218"/>
      <c r="E7" s="218"/>
      <c r="F7" s="218"/>
      <c r="G7" s="218"/>
    </row>
    <row r="8" spans="1:7" x14ac:dyDescent="0.25">
      <c r="A8" s="216"/>
      <c r="B8" s="216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25" t="s">
        <v>194</v>
      </c>
      <c r="B9" s="226"/>
      <c r="C9" s="226"/>
      <c r="D9" s="226"/>
      <c r="E9" s="226"/>
      <c r="F9" s="226"/>
      <c r="G9" s="226"/>
    </row>
    <row r="10" spans="1:7" x14ac:dyDescent="0.25">
      <c r="A10" s="2" t="s">
        <v>11</v>
      </c>
      <c r="B10" s="105">
        <v>351</v>
      </c>
      <c r="C10" s="105">
        <v>247</v>
      </c>
      <c r="D10" s="105">
        <v>67</v>
      </c>
      <c r="E10" s="105">
        <v>18</v>
      </c>
      <c r="F10" s="105">
        <v>3</v>
      </c>
      <c r="G10" s="105">
        <v>16</v>
      </c>
    </row>
    <row r="11" spans="1:7" x14ac:dyDescent="0.25">
      <c r="A11" s="2" t="s">
        <v>12</v>
      </c>
      <c r="B11" s="105">
        <v>30002</v>
      </c>
      <c r="C11" s="105">
        <v>28816</v>
      </c>
      <c r="D11" s="105">
        <v>154</v>
      </c>
      <c r="E11" s="105">
        <v>6</v>
      </c>
      <c r="F11" s="105">
        <v>1</v>
      </c>
      <c r="G11" s="105">
        <v>1025</v>
      </c>
    </row>
    <row r="12" spans="1:7" x14ac:dyDescent="0.25">
      <c r="A12" s="2" t="s">
        <v>13</v>
      </c>
      <c r="B12" s="105">
        <v>3246</v>
      </c>
      <c r="C12" s="105">
        <v>2074</v>
      </c>
      <c r="D12" s="105">
        <v>731</v>
      </c>
      <c r="E12" s="105">
        <v>242</v>
      </c>
      <c r="F12" s="105">
        <v>148</v>
      </c>
      <c r="G12" s="105">
        <v>51</v>
      </c>
    </row>
    <row r="13" spans="1:7" x14ac:dyDescent="0.25">
      <c r="A13" s="2" t="s">
        <v>14</v>
      </c>
      <c r="B13" s="105">
        <v>12209</v>
      </c>
      <c r="C13" s="105">
        <v>8532</v>
      </c>
      <c r="D13" s="105">
        <v>2689</v>
      </c>
      <c r="E13" s="105">
        <v>594</v>
      </c>
      <c r="F13" s="105">
        <v>162</v>
      </c>
      <c r="G13" s="105">
        <v>232</v>
      </c>
    </row>
    <row r="14" spans="1:7" x14ac:dyDescent="0.25">
      <c r="A14" s="2" t="s">
        <v>15</v>
      </c>
      <c r="B14" s="105">
        <v>5980</v>
      </c>
      <c r="C14" s="105">
        <v>5745</v>
      </c>
      <c r="D14" s="105">
        <v>13</v>
      </c>
      <c r="E14" s="105">
        <v>0</v>
      </c>
      <c r="F14" s="105">
        <v>1</v>
      </c>
      <c r="G14" s="105">
        <v>221</v>
      </c>
    </row>
    <row r="15" spans="1:7" x14ac:dyDescent="0.25">
      <c r="A15" s="2" t="s">
        <v>16</v>
      </c>
      <c r="B15" s="105">
        <v>681</v>
      </c>
      <c r="C15" s="105">
        <v>70</v>
      </c>
      <c r="D15" s="105">
        <v>2</v>
      </c>
      <c r="E15" s="105">
        <v>0</v>
      </c>
      <c r="F15" s="105">
        <v>0</v>
      </c>
      <c r="G15" s="105">
        <v>609</v>
      </c>
    </row>
    <row r="16" spans="1:7" x14ac:dyDescent="0.25">
      <c r="A16" s="40" t="s">
        <v>195</v>
      </c>
      <c r="B16" s="107">
        <v>52469</v>
      </c>
      <c r="C16" s="107">
        <v>45484</v>
      </c>
      <c r="D16" s="107">
        <v>3656</v>
      </c>
      <c r="E16" s="107">
        <v>860</v>
      </c>
      <c r="F16" s="107">
        <v>315</v>
      </c>
      <c r="G16" s="107">
        <v>2154</v>
      </c>
    </row>
    <row r="17" spans="1:7" x14ac:dyDescent="0.25">
      <c r="A17" s="225" t="s">
        <v>196</v>
      </c>
      <c r="B17" s="226"/>
      <c r="C17" s="226"/>
      <c r="D17" s="226"/>
      <c r="E17" s="226"/>
      <c r="F17" s="226"/>
      <c r="G17" s="226"/>
    </row>
    <row r="18" spans="1:7" x14ac:dyDescent="0.25">
      <c r="A18" s="2" t="s">
        <v>11</v>
      </c>
      <c r="B18" s="105">
        <v>2107</v>
      </c>
      <c r="C18" s="105">
        <v>553</v>
      </c>
      <c r="D18" s="105">
        <v>421</v>
      </c>
      <c r="E18" s="105">
        <v>427</v>
      </c>
      <c r="F18" s="105">
        <v>263</v>
      </c>
      <c r="G18" s="105">
        <v>443</v>
      </c>
    </row>
    <row r="19" spans="1:7" x14ac:dyDescent="0.25">
      <c r="A19" s="2" t="s">
        <v>12</v>
      </c>
      <c r="B19" s="105">
        <v>29937</v>
      </c>
      <c r="C19" s="105">
        <v>28755</v>
      </c>
      <c r="D19" s="105">
        <v>154</v>
      </c>
      <c r="E19" s="105">
        <v>6</v>
      </c>
      <c r="F19" s="105">
        <v>1</v>
      </c>
      <c r="G19" s="105">
        <v>1021</v>
      </c>
    </row>
    <row r="20" spans="1:7" x14ac:dyDescent="0.25">
      <c r="A20" s="2" t="s">
        <v>13</v>
      </c>
      <c r="B20" s="105">
        <v>79416</v>
      </c>
      <c r="C20" s="105">
        <v>5188</v>
      </c>
      <c r="D20" s="105">
        <v>7147</v>
      </c>
      <c r="E20" s="105">
        <v>11733</v>
      </c>
      <c r="F20" s="105">
        <v>54457</v>
      </c>
      <c r="G20" s="105">
        <v>891</v>
      </c>
    </row>
    <row r="21" spans="1:7" x14ac:dyDescent="0.25">
      <c r="A21" s="2" t="s">
        <v>14</v>
      </c>
      <c r="B21" s="105">
        <v>159570</v>
      </c>
      <c r="C21" s="105">
        <v>22792</v>
      </c>
      <c r="D21" s="105">
        <v>34800</v>
      </c>
      <c r="E21" s="105">
        <v>40194</v>
      </c>
      <c r="F21" s="105">
        <v>59040</v>
      </c>
      <c r="G21" s="105">
        <v>2744</v>
      </c>
    </row>
    <row r="22" spans="1:7" x14ac:dyDescent="0.25">
      <c r="A22" s="2" t="s">
        <v>15</v>
      </c>
      <c r="B22" s="105">
        <v>5977</v>
      </c>
      <c r="C22" s="105">
        <v>5742</v>
      </c>
      <c r="D22" s="105">
        <v>13</v>
      </c>
      <c r="E22" s="105">
        <v>0</v>
      </c>
      <c r="F22" s="105">
        <v>1</v>
      </c>
      <c r="G22" s="105">
        <v>221</v>
      </c>
    </row>
    <row r="23" spans="1:7" x14ac:dyDescent="0.25">
      <c r="A23" s="2" t="s">
        <v>16</v>
      </c>
      <c r="B23" s="105">
        <v>681</v>
      </c>
      <c r="C23" s="105">
        <v>70</v>
      </c>
      <c r="D23" s="105">
        <v>2</v>
      </c>
      <c r="E23" s="105">
        <v>0</v>
      </c>
      <c r="F23" s="105">
        <v>0</v>
      </c>
      <c r="G23" s="105">
        <v>609</v>
      </c>
    </row>
    <row r="24" spans="1:7" x14ac:dyDescent="0.25">
      <c r="A24" s="40" t="s">
        <v>195</v>
      </c>
      <c r="B24" s="107">
        <v>277688</v>
      </c>
      <c r="C24" s="107">
        <v>63100</v>
      </c>
      <c r="D24" s="107">
        <v>42537</v>
      </c>
      <c r="E24" s="107">
        <v>52360</v>
      </c>
      <c r="F24" s="107">
        <v>113762</v>
      </c>
      <c r="G24" s="107">
        <v>5929</v>
      </c>
    </row>
    <row r="25" spans="1:7" x14ac:dyDescent="0.25">
      <c r="A25" s="225" t="s">
        <v>197</v>
      </c>
      <c r="B25" s="226"/>
      <c r="C25" s="226"/>
      <c r="D25" s="226"/>
      <c r="E25" s="226"/>
      <c r="F25" s="226"/>
      <c r="G25" s="226"/>
    </row>
    <row r="26" spans="1:7" x14ac:dyDescent="0.25">
      <c r="A26" s="2" t="s">
        <v>11</v>
      </c>
      <c r="B26" s="106">
        <v>809098.53</v>
      </c>
      <c r="C26" s="106">
        <v>219973.12</v>
      </c>
      <c r="D26" s="106">
        <v>160986.34</v>
      </c>
      <c r="E26" s="106">
        <v>263178.07</v>
      </c>
      <c r="F26" s="106">
        <v>63501.09</v>
      </c>
      <c r="G26" s="106">
        <v>101459.91</v>
      </c>
    </row>
    <row r="27" spans="1:7" x14ac:dyDescent="0.25">
      <c r="A27" s="2" t="s">
        <v>12</v>
      </c>
      <c r="B27" s="106">
        <v>13096024.17</v>
      </c>
      <c r="C27" s="106">
        <v>12595564.17</v>
      </c>
      <c r="D27" s="106">
        <v>50040</v>
      </c>
      <c r="E27" s="106">
        <v>2280</v>
      </c>
      <c r="F27" s="106">
        <v>420</v>
      </c>
      <c r="G27" s="106">
        <v>447720</v>
      </c>
    </row>
    <row r="28" spans="1:7" x14ac:dyDescent="0.25">
      <c r="A28" s="2" t="s">
        <v>13</v>
      </c>
      <c r="B28" s="106">
        <v>24685067.949999999</v>
      </c>
      <c r="C28" s="106">
        <v>2273852.19</v>
      </c>
      <c r="D28" s="106">
        <v>3114627.67</v>
      </c>
      <c r="E28" s="106">
        <v>4121249.71</v>
      </c>
      <c r="F28" s="106">
        <v>14910654.43</v>
      </c>
      <c r="G28" s="106">
        <v>264683.95</v>
      </c>
    </row>
    <row r="29" spans="1:7" x14ac:dyDescent="0.25">
      <c r="A29" s="2" t="s">
        <v>14</v>
      </c>
      <c r="B29" s="106">
        <v>40901619.469999999</v>
      </c>
      <c r="C29" s="106">
        <v>6501985.4299999997</v>
      </c>
      <c r="D29" s="106">
        <v>9989079.0399999991</v>
      </c>
      <c r="E29" s="106">
        <v>10372589.390000001</v>
      </c>
      <c r="F29" s="106">
        <v>13323890.210000001</v>
      </c>
      <c r="G29" s="106">
        <v>714075.4</v>
      </c>
    </row>
    <row r="30" spans="1:7" x14ac:dyDescent="0.25">
      <c r="A30" s="2" t="s">
        <v>15</v>
      </c>
      <c r="B30" s="106">
        <v>1257090</v>
      </c>
      <c r="C30" s="106">
        <v>1207410</v>
      </c>
      <c r="D30" s="106">
        <v>2730</v>
      </c>
      <c r="E30" s="106">
        <v>0</v>
      </c>
      <c r="F30" s="106">
        <v>210</v>
      </c>
      <c r="G30" s="106">
        <v>46740</v>
      </c>
    </row>
    <row r="31" spans="1:7" x14ac:dyDescent="0.25">
      <c r="A31" s="2" t="s">
        <v>16</v>
      </c>
      <c r="B31" s="106">
        <v>143010</v>
      </c>
      <c r="C31" s="106">
        <v>14700</v>
      </c>
      <c r="D31" s="106">
        <v>420</v>
      </c>
      <c r="E31" s="106">
        <v>0</v>
      </c>
      <c r="F31" s="106">
        <v>0</v>
      </c>
      <c r="G31" s="106">
        <v>127890</v>
      </c>
    </row>
    <row r="32" spans="1:7" x14ac:dyDescent="0.25">
      <c r="A32" s="40" t="s">
        <v>195</v>
      </c>
      <c r="B32" s="108">
        <v>80891910.120000005</v>
      </c>
      <c r="C32" s="108">
        <v>22813484.91</v>
      </c>
      <c r="D32" s="108">
        <v>13317883.050000001</v>
      </c>
      <c r="E32" s="108">
        <v>14759297.17</v>
      </c>
      <c r="F32" s="108">
        <v>28298675.73</v>
      </c>
      <c r="G32" s="108">
        <v>1702569.26</v>
      </c>
    </row>
    <row r="34" spans="1:3" x14ac:dyDescent="0.25">
      <c r="A34" s="208" t="str">
        <f>HYPERLINK("#'Vysvetlivky'!A2", "Vysvetlivky ku kategóriám veľkosti podniku")</f>
        <v>Vysvetlivky ku kategóriám veľkosti podniku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03" t="s">
        <v>201</v>
      </c>
      <c r="B2" s="203"/>
      <c r="C2" s="203"/>
      <c r="D2" s="203"/>
      <c r="E2" s="203"/>
      <c r="F2" s="203"/>
      <c r="G2" s="203"/>
    </row>
    <row r="3" spans="1:7" x14ac:dyDescent="0.25">
      <c r="A3" s="224" t="s">
        <v>186</v>
      </c>
      <c r="B3" s="224"/>
      <c r="C3" s="224"/>
      <c r="D3" s="224"/>
      <c r="E3" s="224"/>
      <c r="F3" s="224"/>
      <c r="G3" s="224"/>
    </row>
    <row r="5" spans="1:7" ht="25.15" customHeight="1" x14ac:dyDescent="0.25">
      <c r="A5" s="207" t="s">
        <v>2</v>
      </c>
      <c r="B5" s="207"/>
      <c r="C5" s="207"/>
      <c r="D5" s="207"/>
      <c r="E5" s="207"/>
      <c r="F5" s="207"/>
      <c r="G5" s="207"/>
    </row>
    <row r="7" spans="1:7" x14ac:dyDescent="0.25">
      <c r="A7" s="216" t="s">
        <v>4</v>
      </c>
      <c r="B7" s="216" t="s">
        <v>187</v>
      </c>
      <c r="C7" s="218" t="s">
        <v>188</v>
      </c>
      <c r="D7" s="218"/>
      <c r="E7" s="218"/>
      <c r="F7" s="218"/>
      <c r="G7" s="218"/>
    </row>
    <row r="8" spans="1:7" x14ac:dyDescent="0.25">
      <c r="A8" s="216"/>
      <c r="B8" s="216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25" t="s">
        <v>194</v>
      </c>
      <c r="B9" s="226"/>
      <c r="C9" s="226"/>
      <c r="D9" s="226"/>
      <c r="E9" s="226"/>
      <c r="F9" s="226"/>
      <c r="G9" s="226"/>
    </row>
    <row r="10" spans="1:7" x14ac:dyDescent="0.25">
      <c r="A10" s="2" t="s">
        <v>11</v>
      </c>
      <c r="B10" s="109">
        <v>78</v>
      </c>
      <c r="C10" s="109">
        <v>65</v>
      </c>
      <c r="D10" s="109">
        <v>4</v>
      </c>
      <c r="E10" s="109">
        <v>6</v>
      </c>
      <c r="F10" s="109">
        <v>0</v>
      </c>
      <c r="G10" s="109">
        <v>3</v>
      </c>
    </row>
    <row r="11" spans="1:7" x14ac:dyDescent="0.25">
      <c r="A11" s="2" t="s">
        <v>12</v>
      </c>
      <c r="B11" s="109">
        <v>23855</v>
      </c>
      <c r="C11" s="109">
        <v>22954</v>
      </c>
      <c r="D11" s="109">
        <v>105</v>
      </c>
      <c r="E11" s="109">
        <v>5</v>
      </c>
      <c r="F11" s="109">
        <v>1</v>
      </c>
      <c r="G11" s="109">
        <v>790</v>
      </c>
    </row>
    <row r="12" spans="1:7" x14ac:dyDescent="0.25">
      <c r="A12" s="2" t="s">
        <v>13</v>
      </c>
      <c r="B12" s="109">
        <v>2703</v>
      </c>
      <c r="C12" s="109">
        <v>1767</v>
      </c>
      <c r="D12" s="109">
        <v>581</v>
      </c>
      <c r="E12" s="109">
        <v>187</v>
      </c>
      <c r="F12" s="109">
        <v>126</v>
      </c>
      <c r="G12" s="109">
        <v>42</v>
      </c>
    </row>
    <row r="13" spans="1:7" x14ac:dyDescent="0.25">
      <c r="A13" s="2" t="s">
        <v>14</v>
      </c>
      <c r="B13" s="109">
        <v>9751</v>
      </c>
      <c r="C13" s="109">
        <v>6900</v>
      </c>
      <c r="D13" s="109">
        <v>2068</v>
      </c>
      <c r="E13" s="109">
        <v>479</v>
      </c>
      <c r="F13" s="109">
        <v>131</v>
      </c>
      <c r="G13" s="109">
        <v>173</v>
      </c>
    </row>
    <row r="14" spans="1:7" x14ac:dyDescent="0.25">
      <c r="A14" s="2" t="s">
        <v>15</v>
      </c>
      <c r="B14" s="109">
        <v>4859</v>
      </c>
      <c r="C14" s="109">
        <v>4685</v>
      </c>
      <c r="D14" s="109">
        <v>10</v>
      </c>
      <c r="E14" s="109">
        <v>0</v>
      </c>
      <c r="F14" s="109">
        <v>1</v>
      </c>
      <c r="G14" s="109">
        <v>163</v>
      </c>
    </row>
    <row r="15" spans="1:7" x14ac:dyDescent="0.25">
      <c r="A15" s="2" t="s">
        <v>16</v>
      </c>
      <c r="B15" s="109">
        <v>558</v>
      </c>
      <c r="C15" s="109">
        <v>54</v>
      </c>
      <c r="D15" s="109">
        <v>2</v>
      </c>
      <c r="E15" s="109">
        <v>0</v>
      </c>
      <c r="F15" s="109">
        <v>0</v>
      </c>
      <c r="G15" s="109">
        <v>502</v>
      </c>
    </row>
    <row r="16" spans="1:7" x14ac:dyDescent="0.25">
      <c r="A16" s="40" t="s">
        <v>195</v>
      </c>
      <c r="B16" s="111">
        <v>41804</v>
      </c>
      <c r="C16" s="111">
        <v>36425</v>
      </c>
      <c r="D16" s="111">
        <v>2770</v>
      </c>
      <c r="E16" s="111">
        <v>677</v>
      </c>
      <c r="F16" s="111">
        <v>259</v>
      </c>
      <c r="G16" s="111">
        <v>1673</v>
      </c>
    </row>
    <row r="17" spans="1:7" x14ac:dyDescent="0.25">
      <c r="A17" s="225" t="s">
        <v>196</v>
      </c>
      <c r="B17" s="226"/>
      <c r="C17" s="226"/>
      <c r="D17" s="226"/>
      <c r="E17" s="226"/>
      <c r="F17" s="226"/>
      <c r="G17" s="226"/>
    </row>
    <row r="18" spans="1:7" x14ac:dyDescent="0.25">
      <c r="A18" s="2" t="s">
        <v>11</v>
      </c>
      <c r="B18" s="109">
        <v>471</v>
      </c>
      <c r="C18" s="109">
        <v>164</v>
      </c>
      <c r="D18" s="109">
        <v>19</v>
      </c>
      <c r="E18" s="109">
        <v>282</v>
      </c>
      <c r="F18" s="109">
        <v>0</v>
      </c>
      <c r="G18" s="109">
        <v>6</v>
      </c>
    </row>
    <row r="19" spans="1:7" x14ac:dyDescent="0.25">
      <c r="A19" s="2" t="s">
        <v>12</v>
      </c>
      <c r="B19" s="109">
        <v>23814</v>
      </c>
      <c r="C19" s="109">
        <v>22914</v>
      </c>
      <c r="D19" s="109">
        <v>105</v>
      </c>
      <c r="E19" s="109">
        <v>5</v>
      </c>
      <c r="F19" s="109">
        <v>1</v>
      </c>
      <c r="G19" s="109">
        <v>789</v>
      </c>
    </row>
    <row r="20" spans="1:7" x14ac:dyDescent="0.25">
      <c r="A20" s="2" t="s">
        <v>13</v>
      </c>
      <c r="B20" s="109">
        <v>73738</v>
      </c>
      <c r="C20" s="109">
        <v>4299</v>
      </c>
      <c r="D20" s="109">
        <v>5592</v>
      </c>
      <c r="E20" s="109">
        <v>8235</v>
      </c>
      <c r="F20" s="109">
        <v>55202</v>
      </c>
      <c r="G20" s="109">
        <v>410</v>
      </c>
    </row>
    <row r="21" spans="1:7" x14ac:dyDescent="0.25">
      <c r="A21" s="2" t="s">
        <v>14</v>
      </c>
      <c r="B21" s="109">
        <v>121802</v>
      </c>
      <c r="C21" s="109">
        <v>18256</v>
      </c>
      <c r="D21" s="109">
        <v>26672</v>
      </c>
      <c r="E21" s="109">
        <v>31786</v>
      </c>
      <c r="F21" s="109">
        <v>43205</v>
      </c>
      <c r="G21" s="109">
        <v>1883</v>
      </c>
    </row>
    <row r="22" spans="1:7" x14ac:dyDescent="0.25">
      <c r="A22" s="2" t="s">
        <v>15</v>
      </c>
      <c r="B22" s="109">
        <v>4851</v>
      </c>
      <c r="C22" s="109">
        <v>4678</v>
      </c>
      <c r="D22" s="109">
        <v>10</v>
      </c>
      <c r="E22" s="109">
        <v>0</v>
      </c>
      <c r="F22" s="109">
        <v>1</v>
      </c>
      <c r="G22" s="109">
        <v>162</v>
      </c>
    </row>
    <row r="23" spans="1:7" x14ac:dyDescent="0.25">
      <c r="A23" s="2" t="s">
        <v>16</v>
      </c>
      <c r="B23" s="109">
        <v>558</v>
      </c>
      <c r="C23" s="109">
        <v>54</v>
      </c>
      <c r="D23" s="109">
        <v>2</v>
      </c>
      <c r="E23" s="109">
        <v>0</v>
      </c>
      <c r="F23" s="109">
        <v>0</v>
      </c>
      <c r="G23" s="109">
        <v>502</v>
      </c>
    </row>
    <row r="24" spans="1:7" x14ac:dyDescent="0.25">
      <c r="A24" s="40" t="s">
        <v>195</v>
      </c>
      <c r="B24" s="111">
        <v>225234</v>
      </c>
      <c r="C24" s="111">
        <v>50365</v>
      </c>
      <c r="D24" s="111">
        <v>32400</v>
      </c>
      <c r="E24" s="111">
        <v>40308</v>
      </c>
      <c r="F24" s="111">
        <v>98409</v>
      </c>
      <c r="G24" s="111">
        <v>3752</v>
      </c>
    </row>
    <row r="25" spans="1:7" x14ac:dyDescent="0.25">
      <c r="A25" s="225" t="s">
        <v>197</v>
      </c>
      <c r="B25" s="226"/>
      <c r="C25" s="226"/>
      <c r="D25" s="226"/>
      <c r="E25" s="226"/>
      <c r="F25" s="226"/>
      <c r="G25" s="226"/>
    </row>
    <row r="26" spans="1:7" x14ac:dyDescent="0.25">
      <c r="A26" s="2" t="s">
        <v>11</v>
      </c>
      <c r="B26" s="110">
        <v>291817.64</v>
      </c>
      <c r="C26" s="110">
        <v>77915.360000000001</v>
      </c>
      <c r="D26" s="110">
        <v>11181.33</v>
      </c>
      <c r="E26" s="110">
        <v>199911.17</v>
      </c>
      <c r="F26" s="110">
        <v>0</v>
      </c>
      <c r="G26" s="110">
        <v>2809.78</v>
      </c>
    </row>
    <row r="27" spans="1:7" x14ac:dyDescent="0.25">
      <c r="A27" s="2" t="s">
        <v>12</v>
      </c>
      <c r="B27" s="110">
        <v>10427221.98</v>
      </c>
      <c r="C27" s="110">
        <v>10044121.98</v>
      </c>
      <c r="D27" s="110">
        <v>34260</v>
      </c>
      <c r="E27" s="110">
        <v>1740</v>
      </c>
      <c r="F27" s="110">
        <v>540</v>
      </c>
      <c r="G27" s="110">
        <v>346560</v>
      </c>
    </row>
    <row r="28" spans="1:7" x14ac:dyDescent="0.25">
      <c r="A28" s="2" t="s">
        <v>13</v>
      </c>
      <c r="B28" s="110">
        <v>20115677.460000001</v>
      </c>
      <c r="C28" s="110">
        <v>2009012.15</v>
      </c>
      <c r="D28" s="110">
        <v>2459125.5499999998</v>
      </c>
      <c r="E28" s="110">
        <v>2784487.01</v>
      </c>
      <c r="F28" s="110">
        <v>12747422.92</v>
      </c>
      <c r="G28" s="110">
        <v>115629.83</v>
      </c>
    </row>
    <row r="29" spans="1:7" x14ac:dyDescent="0.25">
      <c r="A29" s="2" t="s">
        <v>14</v>
      </c>
      <c r="B29" s="110">
        <v>31418333.27</v>
      </c>
      <c r="C29" s="110">
        <v>5217186.3499999996</v>
      </c>
      <c r="D29" s="110">
        <v>7643159.0300000003</v>
      </c>
      <c r="E29" s="110">
        <v>8201429.4400000004</v>
      </c>
      <c r="F29" s="110">
        <v>9878456.6199999992</v>
      </c>
      <c r="G29" s="110">
        <v>478101.83</v>
      </c>
    </row>
    <row r="30" spans="1:7" x14ac:dyDescent="0.25">
      <c r="A30" s="2" t="s">
        <v>15</v>
      </c>
      <c r="B30" s="110">
        <v>1020495</v>
      </c>
      <c r="C30" s="110">
        <v>983745</v>
      </c>
      <c r="D30" s="110">
        <v>2100</v>
      </c>
      <c r="E30" s="110">
        <v>0</v>
      </c>
      <c r="F30" s="110">
        <v>210</v>
      </c>
      <c r="G30" s="110">
        <v>34440</v>
      </c>
    </row>
    <row r="31" spans="1:7" x14ac:dyDescent="0.25">
      <c r="A31" s="2" t="s">
        <v>16</v>
      </c>
      <c r="B31" s="110">
        <v>116760</v>
      </c>
      <c r="C31" s="110">
        <v>11340</v>
      </c>
      <c r="D31" s="110">
        <v>420</v>
      </c>
      <c r="E31" s="110">
        <v>0</v>
      </c>
      <c r="F31" s="110">
        <v>0</v>
      </c>
      <c r="G31" s="110">
        <v>105000</v>
      </c>
    </row>
    <row r="32" spans="1:7" x14ac:dyDescent="0.25">
      <c r="A32" s="40" t="s">
        <v>195</v>
      </c>
      <c r="B32" s="112">
        <v>63390305.350000001</v>
      </c>
      <c r="C32" s="112">
        <v>18343320.84</v>
      </c>
      <c r="D32" s="112">
        <v>10150245.91</v>
      </c>
      <c r="E32" s="112">
        <v>11187567.619999999</v>
      </c>
      <c r="F32" s="112">
        <v>22626629.539999999</v>
      </c>
      <c r="G32" s="112">
        <v>1082541.44</v>
      </c>
    </row>
    <row r="34" spans="1:3" x14ac:dyDescent="0.25">
      <c r="A34" s="208" t="str">
        <f>HYPERLINK("#'Vysvetlivky'!A2", "Vysvetlivky ku kategóriám veľkosti podniku")</f>
        <v>Vysvetlivky ku kategóriám veľkosti podniku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03" t="s">
        <v>202</v>
      </c>
      <c r="B2" s="203"/>
      <c r="C2" s="203"/>
      <c r="D2" s="203"/>
      <c r="E2" s="203"/>
      <c r="F2" s="203"/>
      <c r="G2" s="203"/>
    </row>
    <row r="3" spans="1:7" x14ac:dyDescent="0.25">
      <c r="A3" s="224" t="s">
        <v>186</v>
      </c>
      <c r="B3" s="224"/>
      <c r="C3" s="224"/>
      <c r="D3" s="224"/>
      <c r="E3" s="224"/>
      <c r="F3" s="224"/>
      <c r="G3" s="224"/>
    </row>
    <row r="5" spans="1:7" ht="25.15" customHeight="1" x14ac:dyDescent="0.25">
      <c r="A5" s="207" t="s">
        <v>2</v>
      </c>
      <c r="B5" s="207"/>
      <c r="C5" s="207"/>
      <c r="D5" s="207"/>
      <c r="E5" s="207"/>
      <c r="F5" s="207"/>
      <c r="G5" s="207"/>
    </row>
    <row r="7" spans="1:7" x14ac:dyDescent="0.25">
      <c r="A7" s="216" t="s">
        <v>4</v>
      </c>
      <c r="B7" s="216" t="s">
        <v>187</v>
      </c>
      <c r="C7" s="218" t="s">
        <v>188</v>
      </c>
      <c r="D7" s="218"/>
      <c r="E7" s="218"/>
      <c r="F7" s="218"/>
      <c r="G7" s="218"/>
    </row>
    <row r="8" spans="1:7" x14ac:dyDescent="0.25">
      <c r="A8" s="216"/>
      <c r="B8" s="216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25" t="s">
        <v>194</v>
      </c>
      <c r="B9" s="226"/>
      <c r="C9" s="226"/>
      <c r="D9" s="226"/>
      <c r="E9" s="226"/>
      <c r="F9" s="226"/>
      <c r="G9" s="226"/>
    </row>
    <row r="10" spans="1:7" x14ac:dyDescent="0.25">
      <c r="A10" s="2" t="s">
        <v>11</v>
      </c>
      <c r="B10" s="113">
        <v>53</v>
      </c>
      <c r="C10" s="113">
        <v>45</v>
      </c>
      <c r="D10" s="113">
        <v>5</v>
      </c>
      <c r="E10" s="113">
        <v>0</v>
      </c>
      <c r="F10" s="113">
        <v>0</v>
      </c>
      <c r="G10" s="113">
        <v>3</v>
      </c>
    </row>
    <row r="11" spans="1:7" x14ac:dyDescent="0.25">
      <c r="A11" s="2" t="s">
        <v>12</v>
      </c>
      <c r="B11" s="113">
        <v>22652</v>
      </c>
      <c r="C11" s="113">
        <v>21786</v>
      </c>
      <c r="D11" s="113">
        <v>101</v>
      </c>
      <c r="E11" s="113">
        <v>3</v>
      </c>
      <c r="F11" s="113">
        <v>1</v>
      </c>
      <c r="G11" s="113">
        <v>761</v>
      </c>
    </row>
    <row r="12" spans="1:7" x14ac:dyDescent="0.25">
      <c r="A12" s="2" t="s">
        <v>13</v>
      </c>
      <c r="B12" s="113">
        <v>2560</v>
      </c>
      <c r="C12" s="113">
        <v>1730</v>
      </c>
      <c r="D12" s="113">
        <v>528</v>
      </c>
      <c r="E12" s="113">
        <v>157</v>
      </c>
      <c r="F12" s="113">
        <v>106</v>
      </c>
      <c r="G12" s="113">
        <v>39</v>
      </c>
    </row>
    <row r="13" spans="1:7" x14ac:dyDescent="0.25">
      <c r="A13" s="2" t="s">
        <v>14</v>
      </c>
      <c r="B13" s="113">
        <v>10360</v>
      </c>
      <c r="C13" s="113">
        <v>7328</v>
      </c>
      <c r="D13" s="113">
        <v>2228</v>
      </c>
      <c r="E13" s="113">
        <v>492</v>
      </c>
      <c r="F13" s="113">
        <v>125</v>
      </c>
      <c r="G13" s="113">
        <v>187</v>
      </c>
    </row>
    <row r="14" spans="1:7" x14ac:dyDescent="0.25">
      <c r="A14" s="2" t="s">
        <v>15</v>
      </c>
      <c r="B14" s="113">
        <v>4402</v>
      </c>
      <c r="C14" s="113">
        <v>4240</v>
      </c>
      <c r="D14" s="113">
        <v>10</v>
      </c>
      <c r="E14" s="113">
        <v>0</v>
      </c>
      <c r="F14" s="113">
        <v>0</v>
      </c>
      <c r="G14" s="113">
        <v>152</v>
      </c>
    </row>
    <row r="15" spans="1:7" x14ac:dyDescent="0.25">
      <c r="A15" s="2" t="s">
        <v>16</v>
      </c>
      <c r="B15" s="113">
        <v>523</v>
      </c>
      <c r="C15" s="113">
        <v>52</v>
      </c>
      <c r="D15" s="113">
        <v>2</v>
      </c>
      <c r="E15" s="113">
        <v>0</v>
      </c>
      <c r="F15" s="113">
        <v>0</v>
      </c>
      <c r="G15" s="113">
        <v>469</v>
      </c>
    </row>
    <row r="16" spans="1:7" x14ac:dyDescent="0.25">
      <c r="A16" s="40" t="s">
        <v>195</v>
      </c>
      <c r="B16" s="115">
        <v>40550</v>
      </c>
      <c r="C16" s="115">
        <v>35181</v>
      </c>
      <c r="D16" s="115">
        <v>2874</v>
      </c>
      <c r="E16" s="115">
        <v>652</v>
      </c>
      <c r="F16" s="115">
        <v>232</v>
      </c>
      <c r="G16" s="115">
        <v>1611</v>
      </c>
    </row>
    <row r="17" spans="1:7" x14ac:dyDescent="0.25">
      <c r="A17" s="225" t="s">
        <v>196</v>
      </c>
      <c r="B17" s="226"/>
      <c r="C17" s="226"/>
      <c r="D17" s="226"/>
      <c r="E17" s="226"/>
      <c r="F17" s="226"/>
      <c r="G17" s="226"/>
    </row>
    <row r="18" spans="1:7" x14ac:dyDescent="0.25">
      <c r="A18" s="2" t="s">
        <v>11</v>
      </c>
      <c r="B18" s="113">
        <v>135</v>
      </c>
      <c r="C18" s="113">
        <v>112</v>
      </c>
      <c r="D18" s="113">
        <v>17</v>
      </c>
      <c r="E18" s="113">
        <v>0</v>
      </c>
      <c r="F18" s="113">
        <v>0</v>
      </c>
      <c r="G18" s="113">
        <v>6</v>
      </c>
    </row>
    <row r="19" spans="1:7" x14ac:dyDescent="0.25">
      <c r="A19" s="2" t="s">
        <v>12</v>
      </c>
      <c r="B19" s="113">
        <v>22618</v>
      </c>
      <c r="C19" s="113">
        <v>21752</v>
      </c>
      <c r="D19" s="113">
        <v>101</v>
      </c>
      <c r="E19" s="113">
        <v>3</v>
      </c>
      <c r="F19" s="113">
        <v>1</v>
      </c>
      <c r="G19" s="113">
        <v>761</v>
      </c>
    </row>
    <row r="20" spans="1:7" x14ac:dyDescent="0.25">
      <c r="A20" s="2" t="s">
        <v>13</v>
      </c>
      <c r="B20" s="113">
        <v>52832</v>
      </c>
      <c r="C20" s="113">
        <v>4315</v>
      </c>
      <c r="D20" s="113">
        <v>4795</v>
      </c>
      <c r="E20" s="113">
        <v>6501</v>
      </c>
      <c r="F20" s="113">
        <v>36954</v>
      </c>
      <c r="G20" s="113">
        <v>267</v>
      </c>
    </row>
    <row r="21" spans="1:7" x14ac:dyDescent="0.25">
      <c r="A21" s="2" t="s">
        <v>14</v>
      </c>
      <c r="B21" s="113">
        <v>120728</v>
      </c>
      <c r="C21" s="113">
        <v>19266</v>
      </c>
      <c r="D21" s="113">
        <v>27358</v>
      </c>
      <c r="E21" s="113">
        <v>31190</v>
      </c>
      <c r="F21" s="113">
        <v>41002</v>
      </c>
      <c r="G21" s="113">
        <v>1912</v>
      </c>
    </row>
    <row r="22" spans="1:7" x14ac:dyDescent="0.25">
      <c r="A22" s="2" t="s">
        <v>15</v>
      </c>
      <c r="B22" s="113">
        <v>4394</v>
      </c>
      <c r="C22" s="113">
        <v>4232</v>
      </c>
      <c r="D22" s="113">
        <v>10</v>
      </c>
      <c r="E22" s="113">
        <v>0</v>
      </c>
      <c r="F22" s="113">
        <v>0</v>
      </c>
      <c r="G22" s="113">
        <v>152</v>
      </c>
    </row>
    <row r="23" spans="1:7" x14ac:dyDescent="0.25">
      <c r="A23" s="2" t="s">
        <v>16</v>
      </c>
      <c r="B23" s="113">
        <v>523</v>
      </c>
      <c r="C23" s="113">
        <v>52</v>
      </c>
      <c r="D23" s="113">
        <v>2</v>
      </c>
      <c r="E23" s="113">
        <v>0</v>
      </c>
      <c r="F23" s="113">
        <v>0</v>
      </c>
      <c r="G23" s="113">
        <v>469</v>
      </c>
    </row>
    <row r="24" spans="1:7" x14ac:dyDescent="0.25">
      <c r="A24" s="40" t="s">
        <v>195</v>
      </c>
      <c r="B24" s="115">
        <v>201230</v>
      </c>
      <c r="C24" s="115">
        <v>49729</v>
      </c>
      <c r="D24" s="115">
        <v>32283</v>
      </c>
      <c r="E24" s="115">
        <v>37694</v>
      </c>
      <c r="F24" s="115">
        <v>77957</v>
      </c>
      <c r="G24" s="115">
        <v>3567</v>
      </c>
    </row>
    <row r="25" spans="1:7" x14ac:dyDescent="0.25">
      <c r="A25" s="225" t="s">
        <v>197</v>
      </c>
      <c r="B25" s="226"/>
      <c r="C25" s="226"/>
      <c r="D25" s="226"/>
      <c r="E25" s="226"/>
      <c r="F25" s="226"/>
      <c r="G25" s="226"/>
    </row>
    <row r="26" spans="1:7" x14ac:dyDescent="0.25">
      <c r="A26" s="2" t="s">
        <v>11</v>
      </c>
      <c r="B26" s="114">
        <v>61734.02</v>
      </c>
      <c r="C26" s="114">
        <v>49803.17</v>
      </c>
      <c r="D26" s="114">
        <v>8779.4</v>
      </c>
      <c r="E26" s="114">
        <v>0</v>
      </c>
      <c r="F26" s="114">
        <v>0</v>
      </c>
      <c r="G26" s="114">
        <v>3151.45</v>
      </c>
    </row>
    <row r="27" spans="1:7" x14ac:dyDescent="0.25">
      <c r="A27" s="2" t="s">
        <v>12</v>
      </c>
      <c r="B27" s="114">
        <v>9892120</v>
      </c>
      <c r="C27" s="114">
        <v>9521560</v>
      </c>
      <c r="D27" s="114">
        <v>34260</v>
      </c>
      <c r="E27" s="114">
        <v>1020</v>
      </c>
      <c r="F27" s="114">
        <v>420</v>
      </c>
      <c r="G27" s="114">
        <v>334860</v>
      </c>
    </row>
    <row r="28" spans="1:7" x14ac:dyDescent="0.25">
      <c r="A28" s="2" t="s">
        <v>13</v>
      </c>
      <c r="B28" s="114">
        <v>14497010.640000001</v>
      </c>
      <c r="C28" s="114">
        <v>1807931.55</v>
      </c>
      <c r="D28" s="114">
        <v>1933843.71</v>
      </c>
      <c r="E28" s="114">
        <v>1918138.27</v>
      </c>
      <c r="F28" s="114">
        <v>8752810.1500000004</v>
      </c>
      <c r="G28" s="114">
        <v>84286.96</v>
      </c>
    </row>
    <row r="29" spans="1:7" x14ac:dyDescent="0.25">
      <c r="A29" s="2" t="s">
        <v>14</v>
      </c>
      <c r="B29" s="114">
        <v>31422752.609999999</v>
      </c>
      <c r="C29" s="114">
        <v>5384849.6699999999</v>
      </c>
      <c r="D29" s="114">
        <v>7755602.8300000001</v>
      </c>
      <c r="E29" s="114">
        <v>8181799.7999999998</v>
      </c>
      <c r="F29" s="114">
        <v>9615131.4000000004</v>
      </c>
      <c r="G29" s="114">
        <v>485368.91</v>
      </c>
    </row>
    <row r="30" spans="1:7" x14ac:dyDescent="0.25">
      <c r="A30" s="2" t="s">
        <v>15</v>
      </c>
      <c r="B30" s="114">
        <v>926835</v>
      </c>
      <c r="C30" s="114">
        <v>892815</v>
      </c>
      <c r="D30" s="114">
        <v>2100</v>
      </c>
      <c r="E30" s="114">
        <v>0</v>
      </c>
      <c r="F30" s="114">
        <v>0</v>
      </c>
      <c r="G30" s="114">
        <v>31920</v>
      </c>
    </row>
    <row r="31" spans="1:7" x14ac:dyDescent="0.25">
      <c r="A31" s="2" t="s">
        <v>16</v>
      </c>
      <c r="B31" s="114">
        <v>109620</v>
      </c>
      <c r="C31" s="114">
        <v>10920</v>
      </c>
      <c r="D31" s="114">
        <v>420</v>
      </c>
      <c r="E31" s="114">
        <v>0</v>
      </c>
      <c r="F31" s="114">
        <v>0</v>
      </c>
      <c r="G31" s="114">
        <v>98280</v>
      </c>
    </row>
    <row r="32" spans="1:7" x14ac:dyDescent="0.25">
      <c r="A32" s="40" t="s">
        <v>195</v>
      </c>
      <c r="B32" s="116">
        <v>56910072.270000003</v>
      </c>
      <c r="C32" s="116">
        <v>17667879.390000001</v>
      </c>
      <c r="D32" s="116">
        <v>9735005.9399999995</v>
      </c>
      <c r="E32" s="116">
        <v>10100958.07</v>
      </c>
      <c r="F32" s="116">
        <v>18368361.550000001</v>
      </c>
      <c r="G32" s="116">
        <v>1037867.32</v>
      </c>
    </row>
    <row r="34" spans="1:3" x14ac:dyDescent="0.25">
      <c r="A34" s="208" t="str">
        <f>HYPERLINK("#'Vysvetlivky'!A2", "Vysvetlivky ku kategóriám veľkosti podniku")</f>
        <v>Vysvetlivky ku kategóriám veľkosti podniku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03" t="s">
        <v>203</v>
      </c>
      <c r="B2" s="203"/>
      <c r="C2" s="203"/>
      <c r="D2" s="203"/>
      <c r="E2" s="203"/>
      <c r="F2" s="203"/>
      <c r="G2" s="203"/>
    </row>
    <row r="3" spans="1:7" x14ac:dyDescent="0.25">
      <c r="A3" s="224" t="s">
        <v>186</v>
      </c>
      <c r="B3" s="224"/>
      <c r="C3" s="224"/>
      <c r="D3" s="224"/>
      <c r="E3" s="224"/>
      <c r="F3" s="224"/>
      <c r="G3" s="224"/>
    </row>
    <row r="5" spans="1:7" ht="25.15" customHeight="1" x14ac:dyDescent="0.25">
      <c r="A5" s="207" t="s">
        <v>2</v>
      </c>
      <c r="B5" s="207"/>
      <c r="C5" s="207"/>
      <c r="D5" s="207"/>
      <c r="E5" s="207"/>
      <c r="F5" s="207"/>
      <c r="G5" s="207"/>
    </row>
    <row r="7" spans="1:7" x14ac:dyDescent="0.25">
      <c r="A7" s="216" t="s">
        <v>4</v>
      </c>
      <c r="B7" s="216" t="s">
        <v>187</v>
      </c>
      <c r="C7" s="218" t="s">
        <v>188</v>
      </c>
      <c r="D7" s="218"/>
      <c r="E7" s="218"/>
      <c r="F7" s="218"/>
      <c r="G7" s="218"/>
    </row>
    <row r="8" spans="1:7" x14ac:dyDescent="0.25">
      <c r="A8" s="216"/>
      <c r="B8" s="216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25" t="s">
        <v>194</v>
      </c>
      <c r="B9" s="226"/>
      <c r="C9" s="226"/>
      <c r="D9" s="226"/>
      <c r="E9" s="226"/>
      <c r="F9" s="226"/>
      <c r="G9" s="226"/>
    </row>
    <row r="10" spans="1:7" x14ac:dyDescent="0.25">
      <c r="A10" s="2" t="s">
        <v>11</v>
      </c>
      <c r="B10" s="117">
        <v>72</v>
      </c>
      <c r="C10" s="117">
        <v>59</v>
      </c>
      <c r="D10" s="117">
        <v>9</v>
      </c>
      <c r="E10" s="117">
        <v>1</v>
      </c>
      <c r="F10" s="117">
        <v>0</v>
      </c>
      <c r="G10" s="117">
        <v>3</v>
      </c>
    </row>
    <row r="11" spans="1:7" x14ac:dyDescent="0.25">
      <c r="A11" s="2" t="s">
        <v>12</v>
      </c>
      <c r="B11" s="117">
        <v>24114</v>
      </c>
      <c r="C11" s="117">
        <v>23202</v>
      </c>
      <c r="D11" s="117">
        <v>120</v>
      </c>
      <c r="E11" s="117">
        <v>4</v>
      </c>
      <c r="F11" s="117">
        <v>1</v>
      </c>
      <c r="G11" s="117">
        <v>787</v>
      </c>
    </row>
    <row r="12" spans="1:7" x14ac:dyDescent="0.25">
      <c r="A12" s="2" t="s">
        <v>13</v>
      </c>
      <c r="B12" s="117">
        <v>2615</v>
      </c>
      <c r="C12" s="117">
        <v>1818</v>
      </c>
      <c r="D12" s="117">
        <v>541</v>
      </c>
      <c r="E12" s="117">
        <v>136</v>
      </c>
      <c r="F12" s="117">
        <v>86</v>
      </c>
      <c r="G12" s="117">
        <v>34</v>
      </c>
    </row>
    <row r="13" spans="1:7" x14ac:dyDescent="0.25">
      <c r="A13" s="2" t="s">
        <v>14</v>
      </c>
      <c r="B13" s="117">
        <v>10897</v>
      </c>
      <c r="C13" s="117">
        <v>7768</v>
      </c>
      <c r="D13" s="117">
        <v>2377</v>
      </c>
      <c r="E13" s="117">
        <v>460</v>
      </c>
      <c r="F13" s="117">
        <v>98</v>
      </c>
      <c r="G13" s="117">
        <v>194</v>
      </c>
    </row>
    <row r="14" spans="1:7" x14ac:dyDescent="0.25">
      <c r="A14" s="2" t="s">
        <v>15</v>
      </c>
      <c r="B14" s="117">
        <v>4662</v>
      </c>
      <c r="C14" s="117">
        <v>4506</v>
      </c>
      <c r="D14" s="117">
        <v>9</v>
      </c>
      <c r="E14" s="117">
        <v>0</v>
      </c>
      <c r="F14" s="117">
        <v>0</v>
      </c>
      <c r="G14" s="117">
        <v>147</v>
      </c>
    </row>
    <row r="15" spans="1:7" x14ac:dyDescent="0.25">
      <c r="A15" s="2" t="s">
        <v>16</v>
      </c>
      <c r="B15" s="117">
        <v>583</v>
      </c>
      <c r="C15" s="117">
        <v>55</v>
      </c>
      <c r="D15" s="117">
        <v>3</v>
      </c>
      <c r="E15" s="117">
        <v>0</v>
      </c>
      <c r="F15" s="117">
        <v>0</v>
      </c>
      <c r="G15" s="117">
        <v>525</v>
      </c>
    </row>
    <row r="16" spans="1:7" x14ac:dyDescent="0.25">
      <c r="A16" s="40" t="s">
        <v>195</v>
      </c>
      <c r="B16" s="119">
        <v>42943</v>
      </c>
      <c r="C16" s="119">
        <v>37408</v>
      </c>
      <c r="D16" s="119">
        <v>3059</v>
      </c>
      <c r="E16" s="119">
        <v>601</v>
      </c>
      <c r="F16" s="119">
        <v>185</v>
      </c>
      <c r="G16" s="119">
        <v>1690</v>
      </c>
    </row>
    <row r="17" spans="1:7" x14ac:dyDescent="0.25">
      <c r="A17" s="225" t="s">
        <v>196</v>
      </c>
      <c r="B17" s="226"/>
      <c r="C17" s="226"/>
      <c r="D17" s="226"/>
      <c r="E17" s="226"/>
      <c r="F17" s="226"/>
      <c r="G17" s="226"/>
    </row>
    <row r="18" spans="1:7" x14ac:dyDescent="0.25">
      <c r="A18" s="2" t="s">
        <v>11</v>
      </c>
      <c r="B18" s="117">
        <v>207</v>
      </c>
      <c r="C18" s="117">
        <v>142</v>
      </c>
      <c r="D18" s="117">
        <v>52</v>
      </c>
      <c r="E18" s="117">
        <v>7</v>
      </c>
      <c r="F18" s="117">
        <v>0</v>
      </c>
      <c r="G18" s="117">
        <v>6</v>
      </c>
    </row>
    <row r="19" spans="1:7" x14ac:dyDescent="0.25">
      <c r="A19" s="2" t="s">
        <v>12</v>
      </c>
      <c r="B19" s="117">
        <v>24093</v>
      </c>
      <c r="C19" s="117">
        <v>23155</v>
      </c>
      <c r="D19" s="117">
        <v>144</v>
      </c>
      <c r="E19" s="117">
        <v>4</v>
      </c>
      <c r="F19" s="117">
        <v>1</v>
      </c>
      <c r="G19" s="117">
        <v>789</v>
      </c>
    </row>
    <row r="20" spans="1:7" x14ac:dyDescent="0.25">
      <c r="A20" s="2" t="s">
        <v>13</v>
      </c>
      <c r="B20" s="117">
        <v>43706</v>
      </c>
      <c r="C20" s="117">
        <v>4425</v>
      </c>
      <c r="D20" s="117">
        <v>4766</v>
      </c>
      <c r="E20" s="117">
        <v>5004</v>
      </c>
      <c r="F20" s="117">
        <v>29162</v>
      </c>
      <c r="G20" s="117">
        <v>349</v>
      </c>
    </row>
    <row r="21" spans="1:7" x14ac:dyDescent="0.25">
      <c r="A21" s="2" t="s">
        <v>14</v>
      </c>
      <c r="B21" s="117">
        <v>112848</v>
      </c>
      <c r="C21" s="117">
        <v>20904</v>
      </c>
      <c r="D21" s="117">
        <v>30612</v>
      </c>
      <c r="E21" s="117">
        <v>28620</v>
      </c>
      <c r="F21" s="117">
        <v>31201</v>
      </c>
      <c r="G21" s="117">
        <v>1511</v>
      </c>
    </row>
    <row r="22" spans="1:7" x14ac:dyDescent="0.25">
      <c r="A22" s="2" t="s">
        <v>15</v>
      </c>
      <c r="B22" s="117">
        <v>4655</v>
      </c>
      <c r="C22" s="117">
        <v>4499</v>
      </c>
      <c r="D22" s="117">
        <v>9</v>
      </c>
      <c r="E22" s="117">
        <v>0</v>
      </c>
      <c r="F22" s="117">
        <v>0</v>
      </c>
      <c r="G22" s="117">
        <v>147</v>
      </c>
    </row>
    <row r="23" spans="1:7" x14ac:dyDescent="0.25">
      <c r="A23" s="2" t="s">
        <v>16</v>
      </c>
      <c r="B23" s="117">
        <v>583</v>
      </c>
      <c r="C23" s="117">
        <v>55</v>
      </c>
      <c r="D23" s="117">
        <v>3</v>
      </c>
      <c r="E23" s="117">
        <v>0</v>
      </c>
      <c r="F23" s="117">
        <v>0</v>
      </c>
      <c r="G23" s="117">
        <v>525</v>
      </c>
    </row>
    <row r="24" spans="1:7" x14ac:dyDescent="0.25">
      <c r="A24" s="40" t="s">
        <v>195</v>
      </c>
      <c r="B24" s="119">
        <v>186092</v>
      </c>
      <c r="C24" s="119">
        <v>53180</v>
      </c>
      <c r="D24" s="119">
        <v>35586</v>
      </c>
      <c r="E24" s="119">
        <v>33635</v>
      </c>
      <c r="F24" s="119">
        <v>60364</v>
      </c>
      <c r="G24" s="119">
        <v>3327</v>
      </c>
    </row>
    <row r="25" spans="1:7" x14ac:dyDescent="0.25">
      <c r="A25" s="225" t="s">
        <v>197</v>
      </c>
      <c r="B25" s="226"/>
      <c r="C25" s="226"/>
      <c r="D25" s="226"/>
      <c r="E25" s="226"/>
      <c r="F25" s="226"/>
      <c r="G25" s="226"/>
    </row>
    <row r="26" spans="1:7" x14ac:dyDescent="0.25">
      <c r="A26" s="2" t="s">
        <v>11</v>
      </c>
      <c r="B26" s="118">
        <v>79460.639999999999</v>
      </c>
      <c r="C26" s="118">
        <v>55524.08</v>
      </c>
      <c r="D26" s="118">
        <v>16089.63</v>
      </c>
      <c r="E26" s="118">
        <v>6158.48</v>
      </c>
      <c r="F26" s="118">
        <v>0</v>
      </c>
      <c r="G26" s="118">
        <v>1688.45</v>
      </c>
    </row>
    <row r="27" spans="1:7" x14ac:dyDescent="0.25">
      <c r="A27" s="2" t="s">
        <v>12</v>
      </c>
      <c r="B27" s="118">
        <v>10369566.939999999</v>
      </c>
      <c r="C27" s="118">
        <v>9979671.1999999993</v>
      </c>
      <c r="D27" s="118">
        <v>44655.74</v>
      </c>
      <c r="E27" s="118">
        <v>1080</v>
      </c>
      <c r="F27" s="118">
        <v>420</v>
      </c>
      <c r="G27" s="118">
        <v>343740</v>
      </c>
    </row>
    <row r="28" spans="1:7" x14ac:dyDescent="0.25">
      <c r="A28" s="2" t="s">
        <v>13</v>
      </c>
      <c r="B28" s="118">
        <v>10312205.779999999</v>
      </c>
      <c r="C28" s="118">
        <v>1808631.56</v>
      </c>
      <c r="D28" s="118">
        <v>1956858.46</v>
      </c>
      <c r="E28" s="118">
        <v>1420103.6</v>
      </c>
      <c r="F28" s="118">
        <v>5063997.2</v>
      </c>
      <c r="G28" s="118">
        <v>62614.96</v>
      </c>
    </row>
    <row r="29" spans="1:7" x14ac:dyDescent="0.25">
      <c r="A29" s="2" t="s">
        <v>14</v>
      </c>
      <c r="B29" s="118">
        <v>28590291.68</v>
      </c>
      <c r="C29" s="118">
        <v>5615362.9400000004</v>
      </c>
      <c r="D29" s="118">
        <v>8110052.0800000001</v>
      </c>
      <c r="E29" s="118">
        <v>7378359.1200000001</v>
      </c>
      <c r="F29" s="118">
        <v>7041937.79</v>
      </c>
      <c r="G29" s="118">
        <v>444579.75</v>
      </c>
    </row>
    <row r="30" spans="1:7" x14ac:dyDescent="0.25">
      <c r="A30" s="2" t="s">
        <v>15</v>
      </c>
      <c r="B30" s="118">
        <v>979125</v>
      </c>
      <c r="C30" s="118">
        <v>946260</v>
      </c>
      <c r="D30" s="118">
        <v>1890</v>
      </c>
      <c r="E30" s="118">
        <v>0</v>
      </c>
      <c r="F30" s="118">
        <v>0</v>
      </c>
      <c r="G30" s="118">
        <v>30975</v>
      </c>
    </row>
    <row r="31" spans="1:7" x14ac:dyDescent="0.25">
      <c r="A31" s="2" t="s">
        <v>16</v>
      </c>
      <c r="B31" s="118">
        <v>122430</v>
      </c>
      <c r="C31" s="118">
        <v>11550</v>
      </c>
      <c r="D31" s="118">
        <v>630</v>
      </c>
      <c r="E31" s="118">
        <v>0</v>
      </c>
      <c r="F31" s="118">
        <v>0</v>
      </c>
      <c r="G31" s="118">
        <v>110250</v>
      </c>
    </row>
    <row r="32" spans="1:7" x14ac:dyDescent="0.25">
      <c r="A32" s="40" t="s">
        <v>195</v>
      </c>
      <c r="B32" s="120">
        <v>50453080.039999999</v>
      </c>
      <c r="C32" s="120">
        <v>18416999.780000001</v>
      </c>
      <c r="D32" s="120">
        <v>10130175.91</v>
      </c>
      <c r="E32" s="120">
        <v>8805701.1999999993</v>
      </c>
      <c r="F32" s="120">
        <v>12106354.99</v>
      </c>
      <c r="G32" s="120">
        <v>993848.16</v>
      </c>
    </row>
    <row r="34" spans="1:3" x14ac:dyDescent="0.25">
      <c r="A34" s="208" t="str">
        <f>HYPERLINK("#'Vysvetlivky'!A2", "Vysvetlivky ku kategóriám veľkosti podniku")</f>
        <v>Vysvetlivky ku kategóriám veľkosti podniku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03" t="s">
        <v>204</v>
      </c>
      <c r="B2" s="203"/>
      <c r="C2" s="203"/>
      <c r="D2" s="203"/>
      <c r="E2" s="203"/>
      <c r="F2" s="203"/>
      <c r="G2" s="203"/>
    </row>
    <row r="3" spans="1:7" x14ac:dyDescent="0.25">
      <c r="A3" s="224" t="s">
        <v>186</v>
      </c>
      <c r="B3" s="224"/>
      <c r="C3" s="224"/>
      <c r="D3" s="224"/>
      <c r="E3" s="224"/>
      <c r="F3" s="224"/>
      <c r="G3" s="224"/>
    </row>
    <row r="5" spans="1:7" ht="25.15" customHeight="1" x14ac:dyDescent="0.25">
      <c r="A5" s="207" t="s">
        <v>2</v>
      </c>
      <c r="B5" s="207"/>
      <c r="C5" s="207"/>
      <c r="D5" s="207"/>
      <c r="E5" s="207"/>
      <c r="F5" s="207"/>
      <c r="G5" s="207"/>
    </row>
    <row r="7" spans="1:7" x14ac:dyDescent="0.25">
      <c r="A7" s="216" t="s">
        <v>4</v>
      </c>
      <c r="B7" s="216" t="s">
        <v>187</v>
      </c>
      <c r="C7" s="218" t="s">
        <v>188</v>
      </c>
      <c r="D7" s="218"/>
      <c r="E7" s="218"/>
      <c r="F7" s="218"/>
      <c r="G7" s="218"/>
    </row>
    <row r="8" spans="1:7" x14ac:dyDescent="0.25">
      <c r="A8" s="216"/>
      <c r="B8" s="216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25" t="s">
        <v>194</v>
      </c>
      <c r="B9" s="226"/>
      <c r="C9" s="226"/>
      <c r="D9" s="226"/>
      <c r="E9" s="226"/>
      <c r="F9" s="226"/>
      <c r="G9" s="226"/>
    </row>
    <row r="10" spans="1:7" x14ac:dyDescent="0.25">
      <c r="A10" s="2" t="s">
        <v>11</v>
      </c>
      <c r="B10" s="121">
        <v>1012</v>
      </c>
      <c r="C10" s="121">
        <v>784</v>
      </c>
      <c r="D10" s="121">
        <v>175</v>
      </c>
      <c r="E10" s="121">
        <v>16</v>
      </c>
      <c r="F10" s="121">
        <v>0</v>
      </c>
      <c r="G10" s="121">
        <v>37</v>
      </c>
    </row>
    <row r="11" spans="1:7" x14ac:dyDescent="0.25">
      <c r="A11" s="2" t="s">
        <v>12</v>
      </c>
      <c r="B11" s="121">
        <v>39826</v>
      </c>
      <c r="C11" s="121">
        <v>38153</v>
      </c>
      <c r="D11" s="121">
        <v>307</v>
      </c>
      <c r="E11" s="121">
        <v>9</v>
      </c>
      <c r="F11" s="121">
        <v>1</v>
      </c>
      <c r="G11" s="121">
        <v>1356</v>
      </c>
    </row>
    <row r="12" spans="1:7" x14ac:dyDescent="0.25">
      <c r="A12" s="2" t="s">
        <v>13</v>
      </c>
      <c r="B12" s="121">
        <v>4820</v>
      </c>
      <c r="C12" s="121">
        <v>3379</v>
      </c>
      <c r="D12" s="121">
        <v>1038</v>
      </c>
      <c r="E12" s="121">
        <v>182</v>
      </c>
      <c r="F12" s="121">
        <v>110</v>
      </c>
      <c r="G12" s="121">
        <v>111</v>
      </c>
    </row>
    <row r="13" spans="1:7" x14ac:dyDescent="0.25">
      <c r="A13" s="2" t="s">
        <v>14</v>
      </c>
      <c r="B13" s="121">
        <v>17452</v>
      </c>
      <c r="C13" s="121">
        <v>12773</v>
      </c>
      <c r="D13" s="121">
        <v>3536</v>
      </c>
      <c r="E13" s="121">
        <v>614</v>
      </c>
      <c r="F13" s="121">
        <v>124</v>
      </c>
      <c r="G13" s="121">
        <v>405</v>
      </c>
    </row>
    <row r="14" spans="1:7" x14ac:dyDescent="0.25">
      <c r="A14" s="2" t="s">
        <v>15</v>
      </c>
      <c r="B14" s="121">
        <v>8114</v>
      </c>
      <c r="C14" s="121">
        <v>7772</v>
      </c>
      <c r="D14" s="121">
        <v>13</v>
      </c>
      <c r="E14" s="121">
        <v>0</v>
      </c>
      <c r="F14" s="121">
        <v>0</v>
      </c>
      <c r="G14" s="121">
        <v>329</v>
      </c>
    </row>
    <row r="15" spans="1:7" x14ac:dyDescent="0.25">
      <c r="A15" s="2" t="s">
        <v>16</v>
      </c>
      <c r="B15" s="121">
        <v>883</v>
      </c>
      <c r="C15" s="121">
        <v>111</v>
      </c>
      <c r="D15" s="121">
        <v>2</v>
      </c>
      <c r="E15" s="121">
        <v>0</v>
      </c>
      <c r="F15" s="121">
        <v>0</v>
      </c>
      <c r="G15" s="121">
        <v>770</v>
      </c>
    </row>
    <row r="16" spans="1:7" x14ac:dyDescent="0.25">
      <c r="A16" s="40" t="s">
        <v>195</v>
      </c>
      <c r="B16" s="123">
        <v>72110</v>
      </c>
      <c r="C16" s="123">
        <v>62975</v>
      </c>
      <c r="D16" s="123">
        <v>5071</v>
      </c>
      <c r="E16" s="123">
        <v>821</v>
      </c>
      <c r="F16" s="123">
        <v>235</v>
      </c>
      <c r="G16" s="123">
        <v>3008</v>
      </c>
    </row>
    <row r="17" spans="1:7" x14ac:dyDescent="0.25">
      <c r="A17" s="225" t="s">
        <v>196</v>
      </c>
      <c r="B17" s="226"/>
      <c r="C17" s="226"/>
      <c r="D17" s="226"/>
      <c r="E17" s="226"/>
      <c r="F17" s="226"/>
      <c r="G17" s="226"/>
    </row>
    <row r="18" spans="1:7" x14ac:dyDescent="0.25">
      <c r="A18" s="2" t="s">
        <v>11</v>
      </c>
      <c r="B18" s="121">
        <v>3880</v>
      </c>
      <c r="C18" s="121">
        <v>1748</v>
      </c>
      <c r="D18" s="121">
        <v>1493</v>
      </c>
      <c r="E18" s="121">
        <v>458</v>
      </c>
      <c r="F18" s="121">
        <v>0</v>
      </c>
      <c r="G18" s="121">
        <v>181</v>
      </c>
    </row>
    <row r="19" spans="1:7" x14ac:dyDescent="0.25">
      <c r="A19" s="2" t="s">
        <v>12</v>
      </c>
      <c r="B19" s="121">
        <v>39754</v>
      </c>
      <c r="C19" s="121">
        <v>38072</v>
      </c>
      <c r="D19" s="121">
        <v>307</v>
      </c>
      <c r="E19" s="121">
        <v>11</v>
      </c>
      <c r="F19" s="121">
        <v>1</v>
      </c>
      <c r="G19" s="121">
        <v>1363</v>
      </c>
    </row>
    <row r="20" spans="1:7" x14ac:dyDescent="0.25">
      <c r="A20" s="2" t="s">
        <v>13</v>
      </c>
      <c r="B20" s="121">
        <v>74451</v>
      </c>
      <c r="C20" s="121">
        <v>8126</v>
      </c>
      <c r="D20" s="121">
        <v>9180</v>
      </c>
      <c r="E20" s="121">
        <v>7824</v>
      </c>
      <c r="F20" s="121">
        <v>48678</v>
      </c>
      <c r="G20" s="121">
        <v>643</v>
      </c>
    </row>
    <row r="21" spans="1:7" x14ac:dyDescent="0.25">
      <c r="A21" s="2" t="s">
        <v>14</v>
      </c>
      <c r="B21" s="121">
        <v>147072</v>
      </c>
      <c r="C21" s="121">
        <v>32289</v>
      </c>
      <c r="D21" s="121">
        <v>41150</v>
      </c>
      <c r="E21" s="121">
        <v>37654</v>
      </c>
      <c r="F21" s="121">
        <v>32179</v>
      </c>
      <c r="G21" s="121">
        <v>3800</v>
      </c>
    </row>
    <row r="22" spans="1:7" x14ac:dyDescent="0.25">
      <c r="A22" s="2" t="s">
        <v>15</v>
      </c>
      <c r="B22" s="121">
        <v>8097</v>
      </c>
      <c r="C22" s="121">
        <v>7757</v>
      </c>
      <c r="D22" s="121">
        <v>13</v>
      </c>
      <c r="E22" s="121">
        <v>0</v>
      </c>
      <c r="F22" s="121">
        <v>0</v>
      </c>
      <c r="G22" s="121">
        <v>327</v>
      </c>
    </row>
    <row r="23" spans="1:7" x14ac:dyDescent="0.25">
      <c r="A23" s="2" t="s">
        <v>16</v>
      </c>
      <c r="B23" s="121">
        <v>882</v>
      </c>
      <c r="C23" s="121">
        <v>111</v>
      </c>
      <c r="D23" s="121">
        <v>2</v>
      </c>
      <c r="E23" s="121">
        <v>0</v>
      </c>
      <c r="F23" s="121">
        <v>0</v>
      </c>
      <c r="G23" s="121">
        <v>769</v>
      </c>
    </row>
    <row r="24" spans="1:7" x14ac:dyDescent="0.25">
      <c r="A24" s="40" t="s">
        <v>195</v>
      </c>
      <c r="B24" s="123">
        <v>274147</v>
      </c>
      <c r="C24" s="123">
        <v>88114</v>
      </c>
      <c r="D24" s="123">
        <v>52145</v>
      </c>
      <c r="E24" s="123">
        <v>45947</v>
      </c>
      <c r="F24" s="123">
        <v>80858</v>
      </c>
      <c r="G24" s="123">
        <v>7083</v>
      </c>
    </row>
    <row r="25" spans="1:7" x14ac:dyDescent="0.25">
      <c r="A25" s="225" t="s">
        <v>197</v>
      </c>
      <c r="B25" s="226"/>
      <c r="C25" s="226"/>
      <c r="D25" s="226"/>
      <c r="E25" s="226"/>
      <c r="F25" s="226"/>
      <c r="G25" s="226"/>
    </row>
    <row r="26" spans="1:7" x14ac:dyDescent="0.25">
      <c r="A26" s="2" t="s">
        <v>11</v>
      </c>
      <c r="B26" s="122">
        <v>1331929.8899999999</v>
      </c>
      <c r="C26" s="122">
        <v>641767.55000000005</v>
      </c>
      <c r="D26" s="122">
        <v>540263.24</v>
      </c>
      <c r="E26" s="122">
        <v>125826.47</v>
      </c>
      <c r="F26" s="122">
        <v>0</v>
      </c>
      <c r="G26" s="122">
        <v>24072.63</v>
      </c>
    </row>
    <row r="27" spans="1:7" x14ac:dyDescent="0.25">
      <c r="A27" s="2" t="s">
        <v>12</v>
      </c>
      <c r="B27" s="122">
        <v>24823688.539999999</v>
      </c>
      <c r="C27" s="122">
        <v>23824406.539999999</v>
      </c>
      <c r="D27" s="122">
        <v>155299.06</v>
      </c>
      <c r="E27" s="122">
        <v>4230</v>
      </c>
      <c r="F27" s="122">
        <v>702</v>
      </c>
      <c r="G27" s="122">
        <v>839050.94</v>
      </c>
    </row>
    <row r="28" spans="1:7" x14ac:dyDescent="0.25">
      <c r="A28" s="2" t="s">
        <v>13</v>
      </c>
      <c r="B28" s="122">
        <v>14025339.58</v>
      </c>
      <c r="C28" s="122">
        <v>3734471.71</v>
      </c>
      <c r="D28" s="122">
        <v>4237867.58</v>
      </c>
      <c r="E28" s="122">
        <v>2252556.88</v>
      </c>
      <c r="F28" s="122">
        <v>3620631.45</v>
      </c>
      <c r="G28" s="122">
        <v>179811.96</v>
      </c>
    </row>
    <row r="29" spans="1:7" x14ac:dyDescent="0.25">
      <c r="A29" s="2" t="s">
        <v>14</v>
      </c>
      <c r="B29" s="122">
        <v>63021100.82</v>
      </c>
      <c r="C29" s="122">
        <v>14198182.439999999</v>
      </c>
      <c r="D29" s="122">
        <v>19123597.350000001</v>
      </c>
      <c r="E29" s="122">
        <v>15811214.41</v>
      </c>
      <c r="F29" s="122">
        <v>12489168.460000001</v>
      </c>
      <c r="G29" s="122">
        <v>1398938.16</v>
      </c>
    </row>
    <row r="30" spans="1:7" x14ac:dyDescent="0.25">
      <c r="A30" s="2" t="s">
        <v>15</v>
      </c>
      <c r="B30" s="122">
        <v>2449078.7400000002</v>
      </c>
      <c r="C30" s="122">
        <v>2344568.54</v>
      </c>
      <c r="D30" s="122">
        <v>3618</v>
      </c>
      <c r="E30" s="122">
        <v>0</v>
      </c>
      <c r="F30" s="122">
        <v>0</v>
      </c>
      <c r="G30" s="122">
        <v>100892.2</v>
      </c>
    </row>
    <row r="31" spans="1:7" x14ac:dyDescent="0.25">
      <c r="A31" s="2" t="s">
        <v>16</v>
      </c>
      <c r="B31" s="122">
        <v>269224.18</v>
      </c>
      <c r="C31" s="122">
        <v>33318.839999999997</v>
      </c>
      <c r="D31" s="122">
        <v>454.64</v>
      </c>
      <c r="E31" s="122">
        <v>0</v>
      </c>
      <c r="F31" s="122">
        <v>0</v>
      </c>
      <c r="G31" s="122">
        <v>235450.7</v>
      </c>
    </row>
    <row r="32" spans="1:7" x14ac:dyDescent="0.25">
      <c r="A32" s="40" t="s">
        <v>195</v>
      </c>
      <c r="B32" s="124">
        <v>105926999.69</v>
      </c>
      <c r="C32" s="124">
        <v>44783353.560000002</v>
      </c>
      <c r="D32" s="124">
        <v>24061099.870000001</v>
      </c>
      <c r="E32" s="124">
        <v>18193827.760000002</v>
      </c>
      <c r="F32" s="124">
        <v>16110501.91</v>
      </c>
      <c r="G32" s="124">
        <v>2778216.59</v>
      </c>
    </row>
    <row r="34" spans="1:3" x14ac:dyDescent="0.25">
      <c r="A34" s="208" t="str">
        <f>HYPERLINK("#'Vysvetlivky'!A2", "Vysvetlivky ku kategóriám veľkosti podniku")</f>
        <v>Vysvetlivky ku kategóriám veľkosti podniku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03" t="s">
        <v>205</v>
      </c>
      <c r="B2" s="203"/>
      <c r="C2" s="203"/>
      <c r="D2" s="203"/>
      <c r="E2" s="203"/>
      <c r="F2" s="203"/>
      <c r="G2" s="203"/>
    </row>
    <row r="3" spans="1:7" x14ac:dyDescent="0.25">
      <c r="A3" s="224" t="s">
        <v>186</v>
      </c>
      <c r="B3" s="224"/>
      <c r="C3" s="224"/>
      <c r="D3" s="224"/>
      <c r="E3" s="224"/>
      <c r="F3" s="224"/>
      <c r="G3" s="224"/>
    </row>
    <row r="5" spans="1:7" ht="25.15" customHeight="1" x14ac:dyDescent="0.25">
      <c r="A5" s="207" t="s">
        <v>2</v>
      </c>
      <c r="B5" s="207"/>
      <c r="C5" s="207"/>
      <c r="D5" s="207"/>
      <c r="E5" s="207"/>
      <c r="F5" s="207"/>
      <c r="G5" s="207"/>
    </row>
    <row r="7" spans="1:7" x14ac:dyDescent="0.25">
      <c r="A7" s="216" t="s">
        <v>4</v>
      </c>
      <c r="B7" s="216" t="s">
        <v>187</v>
      </c>
      <c r="C7" s="218" t="s">
        <v>188</v>
      </c>
      <c r="D7" s="218"/>
      <c r="E7" s="218"/>
      <c r="F7" s="218"/>
      <c r="G7" s="218"/>
    </row>
    <row r="8" spans="1:7" x14ac:dyDescent="0.25">
      <c r="A8" s="216"/>
      <c r="B8" s="216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25" t="s">
        <v>194</v>
      </c>
      <c r="B9" s="226"/>
      <c r="C9" s="226"/>
      <c r="D9" s="226"/>
      <c r="E9" s="226"/>
      <c r="F9" s="226"/>
      <c r="G9" s="226"/>
    </row>
    <row r="10" spans="1:7" x14ac:dyDescent="0.25">
      <c r="A10" s="2" t="s">
        <v>11</v>
      </c>
      <c r="B10" s="125">
        <v>1026</v>
      </c>
      <c r="C10" s="125">
        <v>790</v>
      </c>
      <c r="D10" s="125">
        <v>185</v>
      </c>
      <c r="E10" s="125">
        <v>17</v>
      </c>
      <c r="F10" s="125">
        <v>4</v>
      </c>
      <c r="G10" s="125">
        <v>30</v>
      </c>
    </row>
    <row r="11" spans="1:7" x14ac:dyDescent="0.25">
      <c r="A11" s="2" t="s">
        <v>12</v>
      </c>
      <c r="B11" s="125">
        <v>45601</v>
      </c>
      <c r="C11" s="125">
        <v>43658</v>
      </c>
      <c r="D11" s="125">
        <v>329</v>
      </c>
      <c r="E11" s="125">
        <v>12</v>
      </c>
      <c r="F11" s="125">
        <v>2</v>
      </c>
      <c r="G11" s="125">
        <v>1600</v>
      </c>
    </row>
    <row r="12" spans="1:7" x14ac:dyDescent="0.25">
      <c r="A12" s="2" t="s">
        <v>13</v>
      </c>
      <c r="B12" s="125">
        <v>5102</v>
      </c>
      <c r="C12" s="125">
        <v>3571</v>
      </c>
      <c r="D12" s="125">
        <v>1108</v>
      </c>
      <c r="E12" s="125">
        <v>196</v>
      </c>
      <c r="F12" s="125">
        <v>98</v>
      </c>
      <c r="G12" s="125">
        <v>129</v>
      </c>
    </row>
    <row r="13" spans="1:7" x14ac:dyDescent="0.25">
      <c r="A13" s="2" t="s">
        <v>14</v>
      </c>
      <c r="B13" s="125">
        <v>18494</v>
      </c>
      <c r="C13" s="125">
        <v>13733</v>
      </c>
      <c r="D13" s="125">
        <v>3597</v>
      </c>
      <c r="E13" s="125">
        <v>578</v>
      </c>
      <c r="F13" s="125">
        <v>123</v>
      </c>
      <c r="G13" s="125">
        <v>463</v>
      </c>
    </row>
    <row r="14" spans="1:7" x14ac:dyDescent="0.25">
      <c r="A14" s="2" t="s">
        <v>15</v>
      </c>
      <c r="B14" s="125">
        <v>10764</v>
      </c>
      <c r="C14" s="125">
        <v>10300</v>
      </c>
      <c r="D14" s="125">
        <v>14</v>
      </c>
      <c r="E14" s="125">
        <v>0</v>
      </c>
      <c r="F14" s="125">
        <v>0</v>
      </c>
      <c r="G14" s="125">
        <v>450</v>
      </c>
    </row>
    <row r="15" spans="1:7" x14ac:dyDescent="0.25">
      <c r="A15" s="2" t="s">
        <v>16</v>
      </c>
      <c r="B15" s="125">
        <v>1108</v>
      </c>
      <c r="C15" s="125">
        <v>130</v>
      </c>
      <c r="D15" s="125">
        <v>2</v>
      </c>
      <c r="E15" s="125">
        <v>0</v>
      </c>
      <c r="F15" s="125">
        <v>0</v>
      </c>
      <c r="G15" s="125">
        <v>976</v>
      </c>
    </row>
    <row r="16" spans="1:7" x14ac:dyDescent="0.25">
      <c r="A16" s="40" t="s">
        <v>195</v>
      </c>
      <c r="B16" s="127">
        <v>82095</v>
      </c>
      <c r="C16" s="127">
        <v>72182</v>
      </c>
      <c r="D16" s="127">
        <v>5235</v>
      </c>
      <c r="E16" s="127">
        <v>803</v>
      </c>
      <c r="F16" s="127">
        <v>227</v>
      </c>
      <c r="G16" s="127">
        <v>3648</v>
      </c>
    </row>
    <row r="17" spans="1:7" x14ac:dyDescent="0.25">
      <c r="A17" s="225" t="s">
        <v>196</v>
      </c>
      <c r="B17" s="226"/>
      <c r="C17" s="226"/>
      <c r="D17" s="226"/>
      <c r="E17" s="226"/>
      <c r="F17" s="226"/>
      <c r="G17" s="226"/>
    </row>
    <row r="18" spans="1:7" x14ac:dyDescent="0.25">
      <c r="A18" s="2" t="s">
        <v>11</v>
      </c>
      <c r="B18" s="125">
        <v>5535</v>
      </c>
      <c r="C18" s="125">
        <v>1698</v>
      </c>
      <c r="D18" s="125">
        <v>1430</v>
      </c>
      <c r="E18" s="125">
        <v>351</v>
      </c>
      <c r="F18" s="125">
        <v>1996</v>
      </c>
      <c r="G18" s="125">
        <v>60</v>
      </c>
    </row>
    <row r="19" spans="1:7" x14ac:dyDescent="0.25">
      <c r="A19" s="2" t="s">
        <v>12</v>
      </c>
      <c r="B19" s="125">
        <v>45496</v>
      </c>
      <c r="C19" s="125">
        <v>43555</v>
      </c>
      <c r="D19" s="125">
        <v>330</v>
      </c>
      <c r="E19" s="125">
        <v>11</v>
      </c>
      <c r="F19" s="125">
        <v>2</v>
      </c>
      <c r="G19" s="125">
        <v>1598</v>
      </c>
    </row>
    <row r="20" spans="1:7" x14ac:dyDescent="0.25">
      <c r="A20" s="2" t="s">
        <v>13</v>
      </c>
      <c r="B20" s="125">
        <v>73998</v>
      </c>
      <c r="C20" s="125">
        <v>8729</v>
      </c>
      <c r="D20" s="125">
        <v>10266</v>
      </c>
      <c r="E20" s="125">
        <v>9099</v>
      </c>
      <c r="F20" s="125">
        <v>45013</v>
      </c>
      <c r="G20" s="125">
        <v>891</v>
      </c>
    </row>
    <row r="21" spans="1:7" x14ac:dyDescent="0.25">
      <c r="A21" s="2" t="s">
        <v>14</v>
      </c>
      <c r="B21" s="125">
        <v>136543</v>
      </c>
      <c r="C21" s="125">
        <v>34263</v>
      </c>
      <c r="D21" s="125">
        <v>39358</v>
      </c>
      <c r="E21" s="125">
        <v>34381</v>
      </c>
      <c r="F21" s="125">
        <v>25228</v>
      </c>
      <c r="G21" s="125">
        <v>3313</v>
      </c>
    </row>
    <row r="22" spans="1:7" x14ac:dyDescent="0.25">
      <c r="A22" s="2" t="s">
        <v>15</v>
      </c>
      <c r="B22" s="125">
        <v>10754</v>
      </c>
      <c r="C22" s="125">
        <v>10290</v>
      </c>
      <c r="D22" s="125">
        <v>14</v>
      </c>
      <c r="E22" s="125">
        <v>0</v>
      </c>
      <c r="F22" s="125">
        <v>0</v>
      </c>
      <c r="G22" s="125">
        <v>450</v>
      </c>
    </row>
    <row r="23" spans="1:7" x14ac:dyDescent="0.25">
      <c r="A23" s="2" t="s">
        <v>16</v>
      </c>
      <c r="B23" s="125">
        <v>1108</v>
      </c>
      <c r="C23" s="125">
        <v>130</v>
      </c>
      <c r="D23" s="125">
        <v>2</v>
      </c>
      <c r="E23" s="125">
        <v>0</v>
      </c>
      <c r="F23" s="125">
        <v>0</v>
      </c>
      <c r="G23" s="125">
        <v>976</v>
      </c>
    </row>
    <row r="24" spans="1:7" x14ac:dyDescent="0.25">
      <c r="A24" s="40" t="s">
        <v>195</v>
      </c>
      <c r="B24" s="127">
        <v>273434</v>
      </c>
      <c r="C24" s="127">
        <v>98665</v>
      </c>
      <c r="D24" s="127">
        <v>51400</v>
      </c>
      <c r="E24" s="127">
        <v>43842</v>
      </c>
      <c r="F24" s="127">
        <v>72239</v>
      </c>
      <c r="G24" s="127">
        <v>7288</v>
      </c>
    </row>
    <row r="25" spans="1:7" x14ac:dyDescent="0.25">
      <c r="A25" s="225" t="s">
        <v>197</v>
      </c>
      <c r="B25" s="226"/>
      <c r="C25" s="226"/>
      <c r="D25" s="226"/>
      <c r="E25" s="226"/>
      <c r="F25" s="226"/>
      <c r="G25" s="226"/>
    </row>
    <row r="26" spans="1:7" x14ac:dyDescent="0.25">
      <c r="A26" s="2" t="s">
        <v>11</v>
      </c>
      <c r="B26" s="126">
        <v>1886249.66</v>
      </c>
      <c r="C26" s="126">
        <v>823285.39</v>
      </c>
      <c r="D26" s="126">
        <v>816977.02</v>
      </c>
      <c r="E26" s="126">
        <v>176980.63</v>
      </c>
      <c r="F26" s="126">
        <v>39549.870000000003</v>
      </c>
      <c r="G26" s="126">
        <v>29456.75</v>
      </c>
    </row>
    <row r="27" spans="1:7" x14ac:dyDescent="0.25">
      <c r="A27" s="2" t="s">
        <v>12</v>
      </c>
      <c r="B27" s="126">
        <v>30161767.199999999</v>
      </c>
      <c r="C27" s="126">
        <v>28895836.309999999</v>
      </c>
      <c r="D27" s="126">
        <v>192481.88</v>
      </c>
      <c r="E27" s="126">
        <v>16571.61</v>
      </c>
      <c r="F27" s="126">
        <v>1080</v>
      </c>
      <c r="G27" s="126">
        <v>1055797.3999999999</v>
      </c>
    </row>
    <row r="28" spans="1:7" x14ac:dyDescent="0.25">
      <c r="A28" s="2" t="s">
        <v>13</v>
      </c>
      <c r="B28" s="126">
        <v>14604584.23</v>
      </c>
      <c r="C28" s="126">
        <v>4189904.66</v>
      </c>
      <c r="D28" s="126">
        <v>5182792.9800000004</v>
      </c>
      <c r="E28" s="126">
        <v>2958956.71</v>
      </c>
      <c r="F28" s="126">
        <v>1946212.29</v>
      </c>
      <c r="G28" s="126">
        <v>326717.59000000003</v>
      </c>
    </row>
    <row r="29" spans="1:7" x14ac:dyDescent="0.25">
      <c r="A29" s="2" t="s">
        <v>14</v>
      </c>
      <c r="B29" s="126">
        <v>61055884.549999997</v>
      </c>
      <c r="C29" s="126">
        <v>15339580.83</v>
      </c>
      <c r="D29" s="126">
        <v>18581862.98</v>
      </c>
      <c r="E29" s="126">
        <v>14358227.16</v>
      </c>
      <c r="F29" s="126">
        <v>11364910.01</v>
      </c>
      <c r="G29" s="126">
        <v>1411303.57</v>
      </c>
    </row>
    <row r="30" spans="1:7" x14ac:dyDescent="0.25">
      <c r="A30" s="2" t="s">
        <v>15</v>
      </c>
      <c r="B30" s="126">
        <v>3275676.5</v>
      </c>
      <c r="C30" s="126">
        <v>3134081.69</v>
      </c>
      <c r="D30" s="126">
        <v>4235</v>
      </c>
      <c r="E30" s="126">
        <v>0</v>
      </c>
      <c r="F30" s="126">
        <v>0</v>
      </c>
      <c r="G30" s="126">
        <v>137359.81</v>
      </c>
    </row>
    <row r="31" spans="1:7" x14ac:dyDescent="0.25">
      <c r="A31" s="2" t="s">
        <v>16</v>
      </c>
      <c r="B31" s="126">
        <v>338502.8</v>
      </c>
      <c r="C31" s="126">
        <v>39981.96</v>
      </c>
      <c r="D31" s="126">
        <v>454.98</v>
      </c>
      <c r="E31" s="126">
        <v>0</v>
      </c>
      <c r="F31" s="126">
        <v>0</v>
      </c>
      <c r="G31" s="126">
        <v>298065.86</v>
      </c>
    </row>
    <row r="32" spans="1:7" x14ac:dyDescent="0.25">
      <c r="A32" s="40" t="s">
        <v>195</v>
      </c>
      <c r="B32" s="128">
        <v>111322664.94</v>
      </c>
      <c r="C32" s="128">
        <v>52422670.840000004</v>
      </c>
      <c r="D32" s="128">
        <v>24778804.84</v>
      </c>
      <c r="E32" s="128">
        <v>17510736.109999999</v>
      </c>
      <c r="F32" s="128">
        <v>13351752.17</v>
      </c>
      <c r="G32" s="128">
        <v>3258700.98</v>
      </c>
    </row>
    <row r="34" spans="1:3" x14ac:dyDescent="0.25">
      <c r="A34" s="208" t="str">
        <f>HYPERLINK("#'Vysvetlivky'!A2", "Vysvetlivky ku kategóriám veľkosti podniku")</f>
        <v>Vysvetlivky ku kategóriám veľkosti podniku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0"/>
  <sheetViews>
    <sheetView showGridLines="0" workbookViewId="0"/>
  </sheetViews>
  <sheetFormatPr defaultColWidth="11.19921875" defaultRowHeight="13.5" x14ac:dyDescent="0.25"/>
  <cols>
    <col min="1" max="1" width="15.796875" customWidth="1"/>
    <col min="2" max="6" width="22.796875" customWidth="1"/>
  </cols>
  <sheetData>
    <row r="2" spans="1:6" ht="15.75" x14ac:dyDescent="0.25">
      <c r="A2" s="203" t="s">
        <v>1</v>
      </c>
      <c r="B2" s="203"/>
      <c r="C2" s="203"/>
      <c r="D2" s="203"/>
      <c r="E2" s="203"/>
      <c r="F2" s="203"/>
    </row>
    <row r="4" spans="1:6" ht="25.15" customHeight="1" x14ac:dyDescent="0.25">
      <c r="A4" s="207" t="s">
        <v>2</v>
      </c>
      <c r="B4" s="207"/>
      <c r="C4" s="207"/>
      <c r="D4" s="207"/>
      <c r="E4" s="207"/>
      <c r="F4" s="207"/>
    </row>
    <row r="6" spans="1:6" ht="27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</row>
    <row r="7" spans="1:6" x14ac:dyDescent="0.25">
      <c r="A7" s="7" t="s">
        <v>10</v>
      </c>
      <c r="B7" s="5">
        <v>80071</v>
      </c>
      <c r="C7" s="5">
        <v>370650</v>
      </c>
      <c r="D7" s="6">
        <v>82995611.069999993</v>
      </c>
      <c r="E7" s="6">
        <v>223.91909097531399</v>
      </c>
      <c r="F7" s="6">
        <v>83026554.568000004</v>
      </c>
    </row>
    <row r="8" spans="1:6" x14ac:dyDescent="0.25">
      <c r="A8" s="2" t="s">
        <v>11</v>
      </c>
      <c r="B8" s="3">
        <v>13694</v>
      </c>
      <c r="C8" s="3">
        <v>65573</v>
      </c>
      <c r="D8" s="4">
        <v>18721161.399999999</v>
      </c>
      <c r="E8" s="4">
        <v>285.50106598752501</v>
      </c>
      <c r="F8" s="4"/>
    </row>
    <row r="9" spans="1:6" x14ac:dyDescent="0.25">
      <c r="A9" s="2" t="s">
        <v>12</v>
      </c>
      <c r="B9" s="3">
        <v>39577</v>
      </c>
      <c r="C9" s="3">
        <v>39577</v>
      </c>
      <c r="D9" s="4">
        <v>9923158.5700000003</v>
      </c>
      <c r="E9" s="4">
        <v>250.730438638603</v>
      </c>
      <c r="F9" s="4"/>
    </row>
    <row r="10" spans="1:6" x14ac:dyDescent="0.25">
      <c r="A10" s="2" t="s">
        <v>13</v>
      </c>
      <c r="B10" s="3">
        <v>2647</v>
      </c>
      <c r="C10" s="3">
        <v>68191</v>
      </c>
      <c r="D10" s="4">
        <v>18367447.350000001</v>
      </c>
      <c r="E10" s="4">
        <v>269.35295493540201</v>
      </c>
      <c r="F10" s="4"/>
    </row>
    <row r="11" spans="1:6" x14ac:dyDescent="0.25">
      <c r="A11" s="2" t="s">
        <v>14</v>
      </c>
      <c r="B11" s="3">
        <v>12588</v>
      </c>
      <c r="C11" s="3">
        <v>185769</v>
      </c>
      <c r="D11" s="4">
        <v>34770178.75</v>
      </c>
      <c r="E11" s="4">
        <v>187.168896586621</v>
      </c>
      <c r="F11" s="4"/>
    </row>
    <row r="12" spans="1:6" x14ac:dyDescent="0.25">
      <c r="A12" s="2" t="s">
        <v>15</v>
      </c>
      <c r="B12" s="3">
        <v>10574</v>
      </c>
      <c r="C12" s="3">
        <v>10574</v>
      </c>
      <c r="D12" s="4">
        <v>1112130</v>
      </c>
      <c r="E12" s="4">
        <v>105.175903158691</v>
      </c>
      <c r="F12" s="4"/>
    </row>
    <row r="13" spans="1:6" x14ac:dyDescent="0.25">
      <c r="A13" s="8" t="s">
        <v>16</v>
      </c>
      <c r="B13" s="9">
        <v>966</v>
      </c>
      <c r="C13" s="9">
        <v>966</v>
      </c>
      <c r="D13" s="10">
        <v>101535</v>
      </c>
      <c r="E13" s="10">
        <v>105.10869565217401</v>
      </c>
      <c r="F13" s="10"/>
    </row>
    <row r="14" spans="1:6" x14ac:dyDescent="0.25">
      <c r="A14" s="7" t="s">
        <v>17</v>
      </c>
      <c r="B14" s="5">
        <v>94569</v>
      </c>
      <c r="C14" s="5">
        <v>465731</v>
      </c>
      <c r="D14" s="6">
        <v>176961346.46000001</v>
      </c>
      <c r="E14" s="6">
        <v>379.96471452404899</v>
      </c>
      <c r="F14" s="6">
        <v>177029508.05899999</v>
      </c>
    </row>
    <row r="15" spans="1:6" x14ac:dyDescent="0.25">
      <c r="A15" s="2" t="s">
        <v>11</v>
      </c>
      <c r="B15" s="3">
        <v>11263</v>
      </c>
      <c r="C15" s="3">
        <v>56489</v>
      </c>
      <c r="D15" s="4">
        <v>28026335.210000001</v>
      </c>
      <c r="E15" s="4">
        <v>496.13792437465702</v>
      </c>
      <c r="F15" s="4"/>
    </row>
    <row r="16" spans="1:6" x14ac:dyDescent="0.25">
      <c r="A16" s="2" t="s">
        <v>12</v>
      </c>
      <c r="B16" s="3">
        <v>47454</v>
      </c>
      <c r="C16" s="3">
        <v>47454</v>
      </c>
      <c r="D16" s="4">
        <v>22358593.260000002</v>
      </c>
      <c r="E16" s="4">
        <v>471.163511189784</v>
      </c>
      <c r="F16" s="4"/>
    </row>
    <row r="17" spans="1:6" x14ac:dyDescent="0.25">
      <c r="A17" s="2" t="s">
        <v>13</v>
      </c>
      <c r="B17" s="3">
        <v>4546</v>
      </c>
      <c r="C17" s="3">
        <v>103158</v>
      </c>
      <c r="D17" s="4">
        <v>44085668.840000004</v>
      </c>
      <c r="E17" s="4">
        <v>427.36063940751097</v>
      </c>
      <c r="F17" s="4"/>
    </row>
    <row r="18" spans="1:6" x14ac:dyDescent="0.25">
      <c r="A18" s="2" t="s">
        <v>14</v>
      </c>
      <c r="B18" s="3">
        <v>17823</v>
      </c>
      <c r="C18" s="3">
        <v>245237</v>
      </c>
      <c r="D18" s="4">
        <v>79673479.150000006</v>
      </c>
      <c r="E18" s="4">
        <v>324.883598926753</v>
      </c>
      <c r="F18" s="4"/>
    </row>
    <row r="19" spans="1:6" x14ac:dyDescent="0.25">
      <c r="A19" s="2" t="s">
        <v>15</v>
      </c>
      <c r="B19" s="3">
        <v>12266</v>
      </c>
      <c r="C19" s="3">
        <v>12266</v>
      </c>
      <c r="D19" s="4">
        <v>2580285</v>
      </c>
      <c r="E19" s="4">
        <v>210.36075330181001</v>
      </c>
      <c r="F19" s="4"/>
    </row>
    <row r="20" spans="1:6" x14ac:dyDescent="0.25">
      <c r="A20" s="8" t="s">
        <v>16</v>
      </c>
      <c r="B20" s="9">
        <v>1127</v>
      </c>
      <c r="C20" s="9">
        <v>1127</v>
      </c>
      <c r="D20" s="10">
        <v>236985</v>
      </c>
      <c r="E20" s="10">
        <v>210.27950310559001</v>
      </c>
      <c r="F20" s="10"/>
    </row>
    <row r="21" spans="1:6" x14ac:dyDescent="0.25">
      <c r="A21" s="7" t="s">
        <v>18</v>
      </c>
      <c r="B21" s="5">
        <v>77231</v>
      </c>
      <c r="C21" s="5">
        <v>459014</v>
      </c>
      <c r="D21" s="6">
        <v>145982329.30000001</v>
      </c>
      <c r="E21" s="6">
        <v>318.03459001250502</v>
      </c>
      <c r="F21" s="6">
        <v>146059742.94600001</v>
      </c>
    </row>
    <row r="22" spans="1:6" x14ac:dyDescent="0.25">
      <c r="A22" s="2" t="s">
        <v>11</v>
      </c>
      <c r="B22" s="3">
        <v>4050</v>
      </c>
      <c r="C22" s="3">
        <v>24746</v>
      </c>
      <c r="D22" s="4">
        <v>10344173.060000001</v>
      </c>
      <c r="E22" s="4">
        <v>418.013944071769</v>
      </c>
      <c r="F22" s="4"/>
    </row>
    <row r="23" spans="1:6" x14ac:dyDescent="0.25">
      <c r="A23" s="2" t="s">
        <v>12</v>
      </c>
      <c r="B23" s="3">
        <v>41429</v>
      </c>
      <c r="C23" s="3">
        <v>41429</v>
      </c>
      <c r="D23" s="4">
        <v>18565021.850000001</v>
      </c>
      <c r="E23" s="4">
        <v>448.116581380193</v>
      </c>
      <c r="F23" s="4"/>
    </row>
    <row r="24" spans="1:6" x14ac:dyDescent="0.25">
      <c r="A24" s="2" t="s">
        <v>13</v>
      </c>
      <c r="B24" s="3">
        <v>4476</v>
      </c>
      <c r="C24" s="3">
        <v>109465</v>
      </c>
      <c r="D24" s="4">
        <v>41461872.450000003</v>
      </c>
      <c r="E24" s="4">
        <v>378.76830448088401</v>
      </c>
      <c r="F24" s="4"/>
    </row>
    <row r="25" spans="1:6" x14ac:dyDescent="0.25">
      <c r="A25" s="2" t="s">
        <v>14</v>
      </c>
      <c r="B25" s="3">
        <v>17600</v>
      </c>
      <c r="C25" s="3">
        <v>273761</v>
      </c>
      <c r="D25" s="4">
        <v>73591736.939999998</v>
      </c>
      <c r="E25" s="4">
        <v>268.81746099700098</v>
      </c>
      <c r="F25" s="4"/>
    </row>
    <row r="26" spans="1:6" x14ac:dyDescent="0.25">
      <c r="A26" s="2" t="s">
        <v>15</v>
      </c>
      <c r="B26" s="3">
        <v>8646</v>
      </c>
      <c r="C26" s="3">
        <v>8646</v>
      </c>
      <c r="D26" s="4">
        <v>1816500</v>
      </c>
      <c r="E26" s="4">
        <v>210.097154753643</v>
      </c>
      <c r="F26" s="4"/>
    </row>
    <row r="27" spans="1:6" x14ac:dyDescent="0.25">
      <c r="A27" s="8" t="s">
        <v>16</v>
      </c>
      <c r="B27" s="9">
        <v>967</v>
      </c>
      <c r="C27" s="9">
        <v>967</v>
      </c>
      <c r="D27" s="10">
        <v>203025</v>
      </c>
      <c r="E27" s="10">
        <v>209.95346432264699</v>
      </c>
      <c r="F27" s="10"/>
    </row>
    <row r="28" spans="1:6" x14ac:dyDescent="0.25">
      <c r="A28" s="7" t="s">
        <v>19</v>
      </c>
      <c r="B28" s="5">
        <v>52469</v>
      </c>
      <c r="C28" s="5">
        <v>277688</v>
      </c>
      <c r="D28" s="6">
        <v>80891910.120000005</v>
      </c>
      <c r="E28" s="6">
        <v>291.30502621647298</v>
      </c>
      <c r="F28" s="6">
        <v>80923147.5</v>
      </c>
    </row>
    <row r="29" spans="1:6" x14ac:dyDescent="0.25">
      <c r="A29" s="2" t="s">
        <v>11</v>
      </c>
      <c r="B29" s="3">
        <v>351</v>
      </c>
      <c r="C29" s="3">
        <v>2107</v>
      </c>
      <c r="D29" s="4">
        <v>809098.53</v>
      </c>
      <c r="E29" s="4">
        <v>384.00499762695802</v>
      </c>
      <c r="F29" s="4"/>
    </row>
    <row r="30" spans="1:6" x14ac:dyDescent="0.25">
      <c r="A30" s="2" t="s">
        <v>12</v>
      </c>
      <c r="B30" s="3">
        <v>29937</v>
      </c>
      <c r="C30" s="3">
        <v>29937</v>
      </c>
      <c r="D30" s="4">
        <v>13096024.17</v>
      </c>
      <c r="E30" s="4">
        <v>437.452789858703</v>
      </c>
      <c r="F30" s="4"/>
    </row>
    <row r="31" spans="1:6" x14ac:dyDescent="0.25">
      <c r="A31" s="2" t="s">
        <v>13</v>
      </c>
      <c r="B31" s="3">
        <v>3246</v>
      </c>
      <c r="C31" s="3">
        <v>79416</v>
      </c>
      <c r="D31" s="4">
        <v>24685067.949999999</v>
      </c>
      <c r="E31" s="4">
        <v>310.832426085424</v>
      </c>
      <c r="F31" s="4"/>
    </row>
    <row r="32" spans="1:6" x14ac:dyDescent="0.25">
      <c r="A32" s="2" t="s">
        <v>14</v>
      </c>
      <c r="B32" s="3">
        <v>12209</v>
      </c>
      <c r="C32" s="3">
        <v>159570</v>
      </c>
      <c r="D32" s="4">
        <v>40901619.469999999</v>
      </c>
      <c r="E32" s="4">
        <v>256.32399241712102</v>
      </c>
      <c r="F32" s="4"/>
    </row>
    <row r="33" spans="1:6" x14ac:dyDescent="0.25">
      <c r="A33" s="2" t="s">
        <v>15</v>
      </c>
      <c r="B33" s="3">
        <v>5977</v>
      </c>
      <c r="C33" s="3">
        <v>5977</v>
      </c>
      <c r="D33" s="4">
        <v>1257090</v>
      </c>
      <c r="E33" s="4">
        <v>210.32123138698299</v>
      </c>
      <c r="F33" s="4"/>
    </row>
    <row r="34" spans="1:6" x14ac:dyDescent="0.25">
      <c r="A34" s="8" t="s">
        <v>16</v>
      </c>
      <c r="B34" s="9">
        <v>681</v>
      </c>
      <c r="C34" s="9">
        <v>681</v>
      </c>
      <c r="D34" s="10">
        <v>143010</v>
      </c>
      <c r="E34" s="10">
        <v>210</v>
      </c>
      <c r="F34" s="10"/>
    </row>
    <row r="35" spans="1:6" x14ac:dyDescent="0.25">
      <c r="A35" s="7" t="s">
        <v>20</v>
      </c>
      <c r="B35" s="5">
        <v>41804</v>
      </c>
      <c r="C35" s="5">
        <v>225234</v>
      </c>
      <c r="D35" s="6">
        <v>63390305.350000001</v>
      </c>
      <c r="E35" s="6">
        <v>281.44199077403903</v>
      </c>
      <c r="F35" s="6">
        <v>63395204.630000003</v>
      </c>
    </row>
    <row r="36" spans="1:6" x14ac:dyDescent="0.25">
      <c r="A36" s="2" t="s">
        <v>11</v>
      </c>
      <c r="B36" s="3">
        <v>78</v>
      </c>
      <c r="C36" s="3">
        <v>471</v>
      </c>
      <c r="D36" s="4">
        <v>291817.64</v>
      </c>
      <c r="E36" s="4">
        <v>619.57036093418299</v>
      </c>
      <c r="F36" s="4"/>
    </row>
    <row r="37" spans="1:6" x14ac:dyDescent="0.25">
      <c r="A37" s="2" t="s">
        <v>12</v>
      </c>
      <c r="B37" s="3">
        <v>23814</v>
      </c>
      <c r="C37" s="3">
        <v>23814</v>
      </c>
      <c r="D37" s="4">
        <v>10427221.98</v>
      </c>
      <c r="E37" s="4">
        <v>437.86100529100497</v>
      </c>
      <c r="F37" s="4"/>
    </row>
    <row r="38" spans="1:6" x14ac:dyDescent="0.25">
      <c r="A38" s="2" t="s">
        <v>13</v>
      </c>
      <c r="B38" s="3">
        <v>2703</v>
      </c>
      <c r="C38" s="3">
        <v>73738</v>
      </c>
      <c r="D38" s="4">
        <v>20115677.460000001</v>
      </c>
      <c r="E38" s="4">
        <v>272.79933629878798</v>
      </c>
      <c r="F38" s="4"/>
    </row>
    <row r="39" spans="1:6" x14ac:dyDescent="0.25">
      <c r="A39" s="2" t="s">
        <v>14</v>
      </c>
      <c r="B39" s="3">
        <v>9751</v>
      </c>
      <c r="C39" s="3">
        <v>121802</v>
      </c>
      <c r="D39" s="4">
        <v>31418333.27</v>
      </c>
      <c r="E39" s="4">
        <v>257.945955485132</v>
      </c>
      <c r="F39" s="4"/>
    </row>
    <row r="40" spans="1:6" x14ac:dyDescent="0.25">
      <c r="A40" s="2" t="s">
        <v>15</v>
      </c>
      <c r="B40" s="3">
        <v>4851</v>
      </c>
      <c r="C40" s="3">
        <v>4851</v>
      </c>
      <c r="D40" s="4">
        <v>1020495</v>
      </c>
      <c r="E40" s="4">
        <v>210.36796536796501</v>
      </c>
      <c r="F40" s="4"/>
    </row>
    <row r="41" spans="1:6" x14ac:dyDescent="0.25">
      <c r="A41" s="8" t="s">
        <v>16</v>
      </c>
      <c r="B41" s="9">
        <v>558</v>
      </c>
      <c r="C41" s="9">
        <v>558</v>
      </c>
      <c r="D41" s="10">
        <v>116760</v>
      </c>
      <c r="E41" s="10">
        <v>209.24731182795699</v>
      </c>
      <c r="F41" s="10"/>
    </row>
    <row r="42" spans="1:6" x14ac:dyDescent="0.25">
      <c r="A42" s="7" t="s">
        <v>21</v>
      </c>
      <c r="B42" s="5">
        <v>40550</v>
      </c>
      <c r="C42" s="5">
        <v>201230</v>
      </c>
      <c r="D42" s="6">
        <v>56910072.270000003</v>
      </c>
      <c r="E42" s="6">
        <v>282.81107324951603</v>
      </c>
      <c r="F42" s="6">
        <v>56920580.270000003</v>
      </c>
    </row>
    <row r="43" spans="1:6" x14ac:dyDescent="0.25">
      <c r="A43" s="2" t="s">
        <v>11</v>
      </c>
      <c r="B43" s="3">
        <v>53</v>
      </c>
      <c r="C43" s="3">
        <v>135</v>
      </c>
      <c r="D43" s="4">
        <v>61734.02</v>
      </c>
      <c r="E43" s="4">
        <v>457.28903703703702</v>
      </c>
      <c r="F43" s="4"/>
    </row>
    <row r="44" spans="1:6" x14ac:dyDescent="0.25">
      <c r="A44" s="2" t="s">
        <v>12</v>
      </c>
      <c r="B44" s="3">
        <v>22618</v>
      </c>
      <c r="C44" s="3">
        <v>22618</v>
      </c>
      <c r="D44" s="4">
        <v>9892120</v>
      </c>
      <c r="E44" s="4">
        <v>437.35608807144803</v>
      </c>
      <c r="F44" s="4"/>
    </row>
    <row r="45" spans="1:6" x14ac:dyDescent="0.25">
      <c r="A45" s="2" t="s">
        <v>13</v>
      </c>
      <c r="B45" s="3">
        <v>2560</v>
      </c>
      <c r="C45" s="3">
        <v>52832</v>
      </c>
      <c r="D45" s="4">
        <v>14497010.640000001</v>
      </c>
      <c r="E45" s="4">
        <v>274.39829345851001</v>
      </c>
      <c r="F45" s="4"/>
    </row>
    <row r="46" spans="1:6" x14ac:dyDescent="0.25">
      <c r="A46" s="2" t="s">
        <v>14</v>
      </c>
      <c r="B46" s="3">
        <v>10360</v>
      </c>
      <c r="C46" s="3">
        <v>120728</v>
      </c>
      <c r="D46" s="4">
        <v>31422752.609999999</v>
      </c>
      <c r="E46" s="4">
        <v>260.27725639454002</v>
      </c>
      <c r="F46" s="4"/>
    </row>
    <row r="47" spans="1:6" x14ac:dyDescent="0.25">
      <c r="A47" s="2" t="s">
        <v>15</v>
      </c>
      <c r="B47" s="3">
        <v>4394</v>
      </c>
      <c r="C47" s="3">
        <v>4394</v>
      </c>
      <c r="D47" s="4">
        <v>926835</v>
      </c>
      <c r="E47" s="4">
        <v>210.93195266272201</v>
      </c>
      <c r="F47" s="4"/>
    </row>
    <row r="48" spans="1:6" x14ac:dyDescent="0.25">
      <c r="A48" s="8" t="s">
        <v>16</v>
      </c>
      <c r="B48" s="9">
        <v>523</v>
      </c>
      <c r="C48" s="9">
        <v>523</v>
      </c>
      <c r="D48" s="10">
        <v>109620</v>
      </c>
      <c r="E48" s="10">
        <v>209.59847036328901</v>
      </c>
      <c r="F48" s="10"/>
    </row>
    <row r="49" spans="1:6" x14ac:dyDescent="0.25">
      <c r="A49" s="7" t="s">
        <v>22</v>
      </c>
      <c r="B49" s="5">
        <v>42943</v>
      </c>
      <c r="C49" s="5">
        <v>186092</v>
      </c>
      <c r="D49" s="6">
        <v>50453080.039999999</v>
      </c>
      <c r="E49" s="6">
        <v>271.119016615438</v>
      </c>
      <c r="F49" s="6">
        <v>50462773.273999996</v>
      </c>
    </row>
    <row r="50" spans="1:6" x14ac:dyDescent="0.25">
      <c r="A50" s="2" t="s">
        <v>11</v>
      </c>
      <c r="B50" s="3">
        <v>72</v>
      </c>
      <c r="C50" s="3">
        <v>207</v>
      </c>
      <c r="D50" s="4">
        <v>79460.639999999999</v>
      </c>
      <c r="E50" s="4">
        <v>383.867826086957</v>
      </c>
      <c r="F50" s="4"/>
    </row>
    <row r="51" spans="1:6" x14ac:dyDescent="0.25">
      <c r="A51" s="2" t="s">
        <v>12</v>
      </c>
      <c r="B51" s="3">
        <v>24093</v>
      </c>
      <c r="C51" s="3">
        <v>24093</v>
      </c>
      <c r="D51" s="4">
        <v>10369566.939999999</v>
      </c>
      <c r="E51" s="4">
        <v>430.39749885858998</v>
      </c>
      <c r="F51" s="4"/>
    </row>
    <row r="52" spans="1:6" x14ac:dyDescent="0.25">
      <c r="A52" s="2" t="s">
        <v>13</v>
      </c>
      <c r="B52" s="3">
        <v>2615</v>
      </c>
      <c r="C52" s="3">
        <v>43706</v>
      </c>
      <c r="D52" s="4">
        <v>10312205.779999999</v>
      </c>
      <c r="E52" s="4">
        <v>235.94485379581701</v>
      </c>
      <c r="F52" s="4"/>
    </row>
    <row r="53" spans="1:6" x14ac:dyDescent="0.25">
      <c r="A53" s="2" t="s">
        <v>14</v>
      </c>
      <c r="B53" s="3">
        <v>10897</v>
      </c>
      <c r="C53" s="3">
        <v>112848</v>
      </c>
      <c r="D53" s="4">
        <v>28590291.68</v>
      </c>
      <c r="E53" s="4">
        <v>253.352223167446</v>
      </c>
      <c r="F53" s="4"/>
    </row>
    <row r="54" spans="1:6" x14ac:dyDescent="0.25">
      <c r="A54" s="2" t="s">
        <v>15</v>
      </c>
      <c r="B54" s="3">
        <v>4655</v>
      </c>
      <c r="C54" s="3">
        <v>4655</v>
      </c>
      <c r="D54" s="4">
        <v>979125</v>
      </c>
      <c r="E54" s="4">
        <v>210.33834586466199</v>
      </c>
      <c r="F54" s="4"/>
    </row>
    <row r="55" spans="1:6" x14ac:dyDescent="0.25">
      <c r="A55" s="8" t="s">
        <v>16</v>
      </c>
      <c r="B55" s="9">
        <v>583</v>
      </c>
      <c r="C55" s="9">
        <v>583</v>
      </c>
      <c r="D55" s="10">
        <v>122430</v>
      </c>
      <c r="E55" s="10">
        <v>210</v>
      </c>
      <c r="F55" s="10"/>
    </row>
    <row r="56" spans="1:6" x14ac:dyDescent="0.25">
      <c r="A56" s="7" t="s">
        <v>23</v>
      </c>
      <c r="B56" s="5">
        <v>72107</v>
      </c>
      <c r="C56" s="5">
        <v>274136</v>
      </c>
      <c r="D56" s="6">
        <v>105920361.75</v>
      </c>
      <c r="E56" s="6">
        <v>386.37888402107001</v>
      </c>
      <c r="F56" s="6">
        <v>105976626.29000001</v>
      </c>
    </row>
    <row r="57" spans="1:6" x14ac:dyDescent="0.25">
      <c r="A57" s="2" t="s">
        <v>11</v>
      </c>
      <c r="B57" s="3">
        <v>1012</v>
      </c>
      <c r="C57" s="3">
        <v>3880</v>
      </c>
      <c r="D57" s="4">
        <v>1331929.8899999999</v>
      </c>
      <c r="E57" s="4">
        <v>343.28089948453601</v>
      </c>
      <c r="F57" s="4"/>
    </row>
    <row r="58" spans="1:6" x14ac:dyDescent="0.25">
      <c r="A58" s="2" t="s">
        <v>12</v>
      </c>
      <c r="B58" s="3">
        <v>39754</v>
      </c>
      <c r="C58" s="3">
        <v>39754</v>
      </c>
      <c r="D58" s="4">
        <v>24823688.539999999</v>
      </c>
      <c r="E58" s="4">
        <v>624.43247321024296</v>
      </c>
      <c r="F58" s="4"/>
    </row>
    <row r="59" spans="1:6" x14ac:dyDescent="0.25">
      <c r="A59" s="2" t="s">
        <v>13</v>
      </c>
      <c r="B59" s="3">
        <v>4820</v>
      </c>
      <c r="C59" s="3">
        <v>74451</v>
      </c>
      <c r="D59" s="4">
        <v>14025339.58</v>
      </c>
      <c r="E59" s="4">
        <v>188.38349491611899</v>
      </c>
      <c r="F59" s="4"/>
    </row>
    <row r="60" spans="1:6" x14ac:dyDescent="0.25">
      <c r="A60" s="2" t="s">
        <v>14</v>
      </c>
      <c r="B60" s="3">
        <v>17452</v>
      </c>
      <c r="C60" s="3">
        <v>147072</v>
      </c>
      <c r="D60" s="4">
        <v>63021100.82</v>
      </c>
      <c r="E60" s="4">
        <v>428.50509151979998</v>
      </c>
      <c r="F60" s="4"/>
    </row>
    <row r="61" spans="1:6" x14ac:dyDescent="0.25">
      <c r="A61" s="2" t="s">
        <v>15</v>
      </c>
      <c r="B61" s="3">
        <v>8097</v>
      </c>
      <c r="C61" s="3">
        <v>8097</v>
      </c>
      <c r="D61" s="4">
        <v>2449078.7400000002</v>
      </c>
      <c r="E61" s="4">
        <v>302.46742497221197</v>
      </c>
      <c r="F61" s="4"/>
    </row>
    <row r="62" spans="1:6" x14ac:dyDescent="0.25">
      <c r="A62" s="8" t="s">
        <v>16</v>
      </c>
      <c r="B62" s="9">
        <v>882</v>
      </c>
      <c r="C62" s="9">
        <v>882</v>
      </c>
      <c r="D62" s="10">
        <v>269224.18</v>
      </c>
      <c r="E62" s="10">
        <v>305.24283446712002</v>
      </c>
      <c r="F62" s="10"/>
    </row>
    <row r="63" spans="1:6" x14ac:dyDescent="0.25">
      <c r="A63" s="7" t="s">
        <v>24</v>
      </c>
      <c r="B63" s="5">
        <v>82095</v>
      </c>
      <c r="C63" s="5">
        <v>273434</v>
      </c>
      <c r="D63" s="6">
        <v>111322664.94</v>
      </c>
      <c r="E63" s="6">
        <v>407.12810016311101</v>
      </c>
      <c r="F63" s="6">
        <v>112094888.7149</v>
      </c>
    </row>
    <row r="64" spans="1:6" x14ac:dyDescent="0.25">
      <c r="A64" s="2" t="s">
        <v>11</v>
      </c>
      <c r="B64" s="3">
        <v>1026</v>
      </c>
      <c r="C64" s="3">
        <v>5535</v>
      </c>
      <c r="D64" s="4">
        <v>1886249.66</v>
      </c>
      <c r="E64" s="4">
        <v>340.78584643179801</v>
      </c>
      <c r="F64" s="4"/>
    </row>
    <row r="65" spans="1:6" x14ac:dyDescent="0.25">
      <c r="A65" s="2" t="s">
        <v>12</v>
      </c>
      <c r="B65" s="3">
        <v>45496</v>
      </c>
      <c r="C65" s="3">
        <v>45496</v>
      </c>
      <c r="D65" s="4">
        <v>30161767.199999999</v>
      </c>
      <c r="E65" s="4">
        <v>662.95426411113101</v>
      </c>
      <c r="F65" s="4"/>
    </row>
    <row r="66" spans="1:6" x14ac:dyDescent="0.25">
      <c r="A66" s="2" t="s">
        <v>13</v>
      </c>
      <c r="B66" s="3">
        <v>5102</v>
      </c>
      <c r="C66" s="3">
        <v>73998</v>
      </c>
      <c r="D66" s="4">
        <v>14604584.23</v>
      </c>
      <c r="E66" s="4">
        <v>197.36458052920301</v>
      </c>
      <c r="F66" s="4"/>
    </row>
    <row r="67" spans="1:6" x14ac:dyDescent="0.25">
      <c r="A67" s="2" t="s">
        <v>14</v>
      </c>
      <c r="B67" s="3">
        <v>18494</v>
      </c>
      <c r="C67" s="3">
        <v>136543</v>
      </c>
      <c r="D67" s="4">
        <v>61055884.549999997</v>
      </c>
      <c r="E67" s="4">
        <v>447.15499549592403</v>
      </c>
      <c r="F67" s="4"/>
    </row>
    <row r="68" spans="1:6" x14ac:dyDescent="0.25">
      <c r="A68" s="2" t="s">
        <v>15</v>
      </c>
      <c r="B68" s="3">
        <v>10754</v>
      </c>
      <c r="C68" s="3">
        <v>10754</v>
      </c>
      <c r="D68" s="4">
        <v>3275676.5</v>
      </c>
      <c r="E68" s="4">
        <v>304.60075320810898</v>
      </c>
      <c r="F68" s="4"/>
    </row>
    <row r="69" spans="1:6" x14ac:dyDescent="0.25">
      <c r="A69" s="8" t="s">
        <v>16</v>
      </c>
      <c r="B69" s="9">
        <v>1108</v>
      </c>
      <c r="C69" s="9">
        <v>1108</v>
      </c>
      <c r="D69" s="10">
        <v>338502.8</v>
      </c>
      <c r="E69" s="10">
        <v>305.50794223826699</v>
      </c>
      <c r="F69" s="10"/>
    </row>
    <row r="70" spans="1:6" x14ac:dyDescent="0.25">
      <c r="A70" s="7" t="s">
        <v>25</v>
      </c>
      <c r="B70" s="5">
        <v>83198</v>
      </c>
      <c r="C70" s="5">
        <v>291030</v>
      </c>
      <c r="D70" s="6">
        <v>119329550.62</v>
      </c>
      <c r="E70" s="6">
        <v>410.024913651514</v>
      </c>
      <c r="F70" s="6">
        <v>119974732.8897</v>
      </c>
    </row>
    <row r="71" spans="1:6" x14ac:dyDescent="0.25">
      <c r="A71" s="2" t="s">
        <v>11</v>
      </c>
      <c r="B71" s="3">
        <v>1993</v>
      </c>
      <c r="C71" s="3">
        <v>10677</v>
      </c>
      <c r="D71" s="4">
        <v>3476785.27</v>
      </c>
      <c r="E71" s="4">
        <v>325.63316193687399</v>
      </c>
      <c r="F71" s="4"/>
    </row>
    <row r="72" spans="1:6" x14ac:dyDescent="0.25">
      <c r="A72" s="2" t="s">
        <v>12</v>
      </c>
      <c r="B72" s="3">
        <v>46660</v>
      </c>
      <c r="C72" s="3">
        <v>46660</v>
      </c>
      <c r="D72" s="4">
        <v>31107852.59</v>
      </c>
      <c r="E72" s="4">
        <v>666.69208294042005</v>
      </c>
      <c r="F72" s="4"/>
    </row>
    <row r="73" spans="1:6" x14ac:dyDescent="0.25">
      <c r="A73" s="2" t="s">
        <v>13</v>
      </c>
      <c r="B73" s="3">
        <v>5865</v>
      </c>
      <c r="C73" s="3">
        <v>72173</v>
      </c>
      <c r="D73" s="4">
        <v>16154804.029999999</v>
      </c>
      <c r="E73" s="4">
        <v>223.83445374308999</v>
      </c>
      <c r="F73" s="4"/>
    </row>
    <row r="74" spans="1:6" x14ac:dyDescent="0.25">
      <c r="A74" s="2" t="s">
        <v>14</v>
      </c>
      <c r="B74" s="3">
        <v>17695</v>
      </c>
      <c r="C74" s="3">
        <v>150649</v>
      </c>
      <c r="D74" s="4">
        <v>65268089.380000003</v>
      </c>
      <c r="E74" s="4">
        <v>433.24608447450697</v>
      </c>
      <c r="F74" s="4"/>
    </row>
    <row r="75" spans="1:6" x14ac:dyDescent="0.25">
      <c r="A75" s="2" t="s">
        <v>15</v>
      </c>
      <c r="B75" s="3">
        <v>9800</v>
      </c>
      <c r="C75" s="3">
        <v>9800</v>
      </c>
      <c r="D75" s="4">
        <v>2994502.76</v>
      </c>
      <c r="E75" s="4">
        <v>305.56150612244898</v>
      </c>
      <c r="F75" s="4"/>
    </row>
    <row r="76" spans="1:6" x14ac:dyDescent="0.25">
      <c r="A76" s="8" t="s">
        <v>16</v>
      </c>
      <c r="B76" s="9">
        <v>1071</v>
      </c>
      <c r="C76" s="9">
        <v>1071</v>
      </c>
      <c r="D76" s="10">
        <v>327516.59000000003</v>
      </c>
      <c r="E76" s="10">
        <v>305.80447245564898</v>
      </c>
      <c r="F76" s="10"/>
    </row>
    <row r="77" spans="1:6" x14ac:dyDescent="0.25">
      <c r="A77" s="7" t="s">
        <v>26</v>
      </c>
      <c r="B77" s="5">
        <v>115737</v>
      </c>
      <c r="C77" s="5">
        <v>367822</v>
      </c>
      <c r="D77" s="6">
        <v>184385643.49000001</v>
      </c>
      <c r="E77" s="6">
        <v>501.29041626112598</v>
      </c>
      <c r="F77" s="6">
        <v>184630927.35299999</v>
      </c>
    </row>
    <row r="78" spans="1:6" x14ac:dyDescent="0.25">
      <c r="A78" s="2" t="s">
        <v>11</v>
      </c>
      <c r="B78" s="3">
        <v>3281</v>
      </c>
      <c r="C78" s="3">
        <v>16294</v>
      </c>
      <c r="D78" s="4">
        <v>11065548.300000001</v>
      </c>
      <c r="E78" s="4">
        <v>679.11797594206496</v>
      </c>
      <c r="F78" s="4"/>
    </row>
    <row r="79" spans="1:6" x14ac:dyDescent="0.25">
      <c r="A79" s="2" t="s">
        <v>12</v>
      </c>
      <c r="B79" s="3">
        <v>64237</v>
      </c>
      <c r="C79" s="3">
        <v>64237</v>
      </c>
      <c r="D79" s="4">
        <v>47149901.130000003</v>
      </c>
      <c r="E79" s="4">
        <v>733.99911468468304</v>
      </c>
      <c r="F79" s="4"/>
    </row>
    <row r="80" spans="1:6" x14ac:dyDescent="0.25">
      <c r="A80" s="2" t="s">
        <v>13</v>
      </c>
      <c r="B80" s="3">
        <v>7464</v>
      </c>
      <c r="C80" s="3">
        <v>71187</v>
      </c>
      <c r="D80" s="4">
        <v>20856132.309999999</v>
      </c>
      <c r="E80" s="4">
        <v>292.97669953783702</v>
      </c>
      <c r="F80" s="4"/>
    </row>
    <row r="81" spans="1:6" x14ac:dyDescent="0.25">
      <c r="A81" s="2" t="s">
        <v>14</v>
      </c>
      <c r="B81" s="3">
        <v>23804</v>
      </c>
      <c r="C81" s="3">
        <v>199302</v>
      </c>
      <c r="D81" s="4">
        <v>100133979.84999999</v>
      </c>
      <c r="E81" s="4">
        <v>502.42335676510999</v>
      </c>
      <c r="F81" s="4"/>
    </row>
    <row r="82" spans="1:6" x14ac:dyDescent="0.25">
      <c r="A82" s="2" t="s">
        <v>15</v>
      </c>
      <c r="B82" s="3">
        <v>15448</v>
      </c>
      <c r="C82" s="3">
        <v>15448</v>
      </c>
      <c r="D82" s="4">
        <v>4764160.68</v>
      </c>
      <c r="E82" s="4">
        <v>308.39983687208701</v>
      </c>
      <c r="F82" s="4"/>
    </row>
    <row r="83" spans="1:6" x14ac:dyDescent="0.25">
      <c r="A83" s="8" t="s">
        <v>16</v>
      </c>
      <c r="B83" s="9">
        <v>1354</v>
      </c>
      <c r="C83" s="9">
        <v>1354</v>
      </c>
      <c r="D83" s="10">
        <v>415921.22</v>
      </c>
      <c r="E83" s="10">
        <v>307.17963072378097</v>
      </c>
      <c r="F83" s="10"/>
    </row>
    <row r="84" spans="1:6" x14ac:dyDescent="0.25">
      <c r="A84" s="7" t="s">
        <v>27</v>
      </c>
      <c r="B84" s="5">
        <v>110239</v>
      </c>
      <c r="C84" s="5">
        <v>318340</v>
      </c>
      <c r="D84" s="6">
        <v>191803085.90000001</v>
      </c>
      <c r="E84" s="6">
        <v>602.51016491801204</v>
      </c>
      <c r="F84" s="6">
        <v>191877931.59099999</v>
      </c>
    </row>
    <row r="85" spans="1:6" x14ac:dyDescent="0.25">
      <c r="A85" s="2" t="s">
        <v>11</v>
      </c>
      <c r="B85" s="3">
        <v>2843</v>
      </c>
      <c r="C85" s="3">
        <v>16407</v>
      </c>
      <c r="D85" s="4">
        <v>13872446.689999999</v>
      </c>
      <c r="E85" s="4">
        <v>845.52000304748003</v>
      </c>
      <c r="F85" s="4"/>
    </row>
    <row r="86" spans="1:6" x14ac:dyDescent="0.25">
      <c r="A86" s="2" t="s">
        <v>12</v>
      </c>
      <c r="B86" s="3">
        <v>66377</v>
      </c>
      <c r="C86" s="3">
        <v>66377</v>
      </c>
      <c r="D86" s="4">
        <v>53343891.689999998</v>
      </c>
      <c r="E86" s="4">
        <v>803.65023562378497</v>
      </c>
      <c r="F86" s="4"/>
    </row>
    <row r="87" spans="1:6" x14ac:dyDescent="0.25">
      <c r="A87" s="2" t="s">
        <v>13</v>
      </c>
      <c r="B87" s="3">
        <v>7215</v>
      </c>
      <c r="C87" s="3">
        <v>63131</v>
      </c>
      <c r="D87" s="4">
        <v>26747640.969999999</v>
      </c>
      <c r="E87" s="4">
        <v>423.68473444108298</v>
      </c>
      <c r="F87" s="4"/>
    </row>
    <row r="88" spans="1:6" x14ac:dyDescent="0.25">
      <c r="A88" s="2" t="s">
        <v>14</v>
      </c>
      <c r="B88" s="3">
        <v>20113</v>
      </c>
      <c r="C88" s="3">
        <v>158840</v>
      </c>
      <c r="D88" s="4">
        <v>93053165.450000003</v>
      </c>
      <c r="E88" s="4">
        <v>585.829548287585</v>
      </c>
      <c r="F88" s="4"/>
    </row>
    <row r="89" spans="1:6" x14ac:dyDescent="0.25">
      <c r="A89" s="2" t="s">
        <v>15</v>
      </c>
      <c r="B89" s="3">
        <v>12281</v>
      </c>
      <c r="C89" s="3">
        <v>12281</v>
      </c>
      <c r="D89" s="4">
        <v>4326939.45</v>
      </c>
      <c r="E89" s="4">
        <v>352.32794153570597</v>
      </c>
      <c r="F89" s="4"/>
    </row>
    <row r="90" spans="1:6" x14ac:dyDescent="0.25">
      <c r="A90" s="8" t="s">
        <v>16</v>
      </c>
      <c r="B90" s="9">
        <v>1304</v>
      </c>
      <c r="C90" s="9">
        <v>1304</v>
      </c>
      <c r="D90" s="10">
        <v>459001.65</v>
      </c>
      <c r="E90" s="10">
        <v>351.99513036809799</v>
      </c>
      <c r="F90" s="10"/>
    </row>
    <row r="91" spans="1:6" x14ac:dyDescent="0.25">
      <c r="A91" s="7" t="s">
        <v>28</v>
      </c>
      <c r="B91" s="5">
        <v>86385</v>
      </c>
      <c r="C91" s="5">
        <v>204162</v>
      </c>
      <c r="D91" s="6">
        <v>131991656.54000001</v>
      </c>
      <c r="E91" s="6">
        <v>646.50452356461994</v>
      </c>
      <c r="F91" s="6">
        <v>132110183.25</v>
      </c>
    </row>
    <row r="92" spans="1:6" x14ac:dyDescent="0.25">
      <c r="A92" s="2" t="s">
        <v>11</v>
      </c>
      <c r="B92" s="3">
        <v>2107</v>
      </c>
      <c r="C92" s="3">
        <v>11040</v>
      </c>
      <c r="D92" s="4">
        <v>10794850.859999999</v>
      </c>
      <c r="E92" s="4">
        <v>977.79446195652201</v>
      </c>
      <c r="F92" s="4"/>
    </row>
    <row r="93" spans="1:6" x14ac:dyDescent="0.25">
      <c r="A93" s="2" t="s">
        <v>12</v>
      </c>
      <c r="B93" s="3">
        <v>56492</v>
      </c>
      <c r="C93" s="3">
        <v>56492</v>
      </c>
      <c r="D93" s="4">
        <v>45679851.109999999</v>
      </c>
      <c r="E93" s="4">
        <v>808.60743308787096</v>
      </c>
      <c r="F93" s="4"/>
    </row>
    <row r="94" spans="1:6" x14ac:dyDescent="0.25">
      <c r="A94" s="2" t="s">
        <v>13</v>
      </c>
      <c r="B94" s="3">
        <v>5493</v>
      </c>
      <c r="C94" s="3">
        <v>44788</v>
      </c>
      <c r="D94" s="4">
        <v>23476328.27</v>
      </c>
      <c r="E94" s="4">
        <v>524.16558609448998</v>
      </c>
      <c r="F94" s="4"/>
    </row>
    <row r="95" spans="1:6" x14ac:dyDescent="0.25">
      <c r="A95" s="2" t="s">
        <v>14</v>
      </c>
      <c r="B95" s="3">
        <v>11354</v>
      </c>
      <c r="C95" s="3">
        <v>80914</v>
      </c>
      <c r="D95" s="4">
        <v>48188571.810000002</v>
      </c>
      <c r="E95" s="4">
        <v>595.552955112836</v>
      </c>
      <c r="F95" s="4"/>
    </row>
    <row r="96" spans="1:6" x14ac:dyDescent="0.25">
      <c r="A96" s="2" t="s">
        <v>15</v>
      </c>
      <c r="B96" s="3">
        <v>9854</v>
      </c>
      <c r="C96" s="3">
        <v>9854</v>
      </c>
      <c r="D96" s="4">
        <v>3472522.24</v>
      </c>
      <c r="E96" s="4">
        <v>352.39722346255297</v>
      </c>
      <c r="F96" s="4"/>
    </row>
    <row r="97" spans="1:6" x14ac:dyDescent="0.25">
      <c r="A97" s="8" t="s">
        <v>16</v>
      </c>
      <c r="B97" s="9">
        <v>1074</v>
      </c>
      <c r="C97" s="9">
        <v>1074</v>
      </c>
      <c r="D97" s="10">
        <v>379532.25</v>
      </c>
      <c r="E97" s="10">
        <v>353.38198324022301</v>
      </c>
      <c r="F97" s="10"/>
    </row>
    <row r="98" spans="1:6" ht="25.15" customHeight="1" x14ac:dyDescent="0.25">
      <c r="A98" s="207" t="s">
        <v>3</v>
      </c>
      <c r="B98" s="207"/>
      <c r="C98" s="207"/>
      <c r="D98" s="207"/>
      <c r="E98" s="207"/>
      <c r="F98" s="207"/>
    </row>
    <row r="100" spans="1:6" x14ac:dyDescent="0.25">
      <c r="A100" s="208" t="str">
        <f>HYPERLINK("#'Obsah'!A1", "Späť na obsah dátovej prílohy")</f>
        <v>Späť na obsah dátovej prílohy</v>
      </c>
      <c r="B100" s="209"/>
    </row>
  </sheetData>
  <mergeCells count="4">
    <mergeCell ref="A2:F2"/>
    <mergeCell ref="A4:F4"/>
    <mergeCell ref="A98:F98"/>
    <mergeCell ref="A100:B100"/>
  </mergeCells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03" t="s">
        <v>206</v>
      </c>
      <c r="B2" s="203"/>
      <c r="C2" s="203"/>
      <c r="D2" s="203"/>
      <c r="E2" s="203"/>
      <c r="F2" s="203"/>
      <c r="G2" s="203"/>
    </row>
    <row r="3" spans="1:7" x14ac:dyDescent="0.25">
      <c r="A3" s="224" t="s">
        <v>186</v>
      </c>
      <c r="B3" s="224"/>
      <c r="C3" s="224"/>
      <c r="D3" s="224"/>
      <c r="E3" s="224"/>
      <c r="F3" s="224"/>
      <c r="G3" s="224"/>
    </row>
    <row r="5" spans="1:7" ht="25.15" customHeight="1" x14ac:dyDescent="0.25">
      <c r="A5" s="207" t="s">
        <v>2</v>
      </c>
      <c r="B5" s="207"/>
      <c r="C5" s="207"/>
      <c r="D5" s="207"/>
      <c r="E5" s="207"/>
      <c r="F5" s="207"/>
      <c r="G5" s="207"/>
    </row>
    <row r="7" spans="1:7" x14ac:dyDescent="0.25">
      <c r="A7" s="216" t="s">
        <v>4</v>
      </c>
      <c r="B7" s="216" t="s">
        <v>187</v>
      </c>
      <c r="C7" s="218" t="s">
        <v>188</v>
      </c>
      <c r="D7" s="218"/>
      <c r="E7" s="218"/>
      <c r="F7" s="218"/>
      <c r="G7" s="218"/>
    </row>
    <row r="8" spans="1:7" x14ac:dyDescent="0.25">
      <c r="A8" s="216"/>
      <c r="B8" s="216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25" t="s">
        <v>194</v>
      </c>
      <c r="B9" s="226"/>
      <c r="C9" s="226"/>
      <c r="D9" s="226"/>
      <c r="E9" s="226"/>
      <c r="F9" s="226"/>
      <c r="G9" s="226"/>
    </row>
    <row r="10" spans="1:7" x14ac:dyDescent="0.25">
      <c r="A10" s="2" t="s">
        <v>11</v>
      </c>
      <c r="B10" s="129">
        <v>1993</v>
      </c>
      <c r="C10" s="129">
        <v>1549</v>
      </c>
      <c r="D10" s="129">
        <v>322</v>
      </c>
      <c r="E10" s="129">
        <v>50</v>
      </c>
      <c r="F10" s="129">
        <v>13</v>
      </c>
      <c r="G10" s="129">
        <v>59</v>
      </c>
    </row>
    <row r="11" spans="1:7" x14ac:dyDescent="0.25">
      <c r="A11" s="2" t="s">
        <v>12</v>
      </c>
      <c r="B11" s="129">
        <v>46757</v>
      </c>
      <c r="C11" s="129">
        <v>44829</v>
      </c>
      <c r="D11" s="129">
        <v>328</v>
      </c>
      <c r="E11" s="129">
        <v>8</v>
      </c>
      <c r="F11" s="129">
        <v>2</v>
      </c>
      <c r="G11" s="129">
        <v>1590</v>
      </c>
    </row>
    <row r="12" spans="1:7" x14ac:dyDescent="0.25">
      <c r="A12" s="2" t="s">
        <v>13</v>
      </c>
      <c r="B12" s="129">
        <v>5865</v>
      </c>
      <c r="C12" s="129">
        <v>4146</v>
      </c>
      <c r="D12" s="129">
        <v>1251</v>
      </c>
      <c r="E12" s="129">
        <v>216</v>
      </c>
      <c r="F12" s="129">
        <v>101</v>
      </c>
      <c r="G12" s="129">
        <v>151</v>
      </c>
    </row>
    <row r="13" spans="1:7" x14ac:dyDescent="0.25">
      <c r="A13" s="2" t="s">
        <v>14</v>
      </c>
      <c r="B13" s="129">
        <v>17695</v>
      </c>
      <c r="C13" s="129">
        <v>13054</v>
      </c>
      <c r="D13" s="129">
        <v>3497</v>
      </c>
      <c r="E13" s="129">
        <v>581</v>
      </c>
      <c r="F13" s="129">
        <v>133</v>
      </c>
      <c r="G13" s="129">
        <v>430</v>
      </c>
    </row>
    <row r="14" spans="1:7" x14ac:dyDescent="0.25">
      <c r="A14" s="2" t="s">
        <v>15</v>
      </c>
      <c r="B14" s="129">
        <v>9816</v>
      </c>
      <c r="C14" s="129">
        <v>9400</v>
      </c>
      <c r="D14" s="129">
        <v>14</v>
      </c>
      <c r="E14" s="129">
        <v>0</v>
      </c>
      <c r="F14" s="129">
        <v>0</v>
      </c>
      <c r="G14" s="129">
        <v>402</v>
      </c>
    </row>
    <row r="15" spans="1:7" x14ac:dyDescent="0.25">
      <c r="A15" s="2" t="s">
        <v>16</v>
      </c>
      <c r="B15" s="129">
        <v>1072</v>
      </c>
      <c r="C15" s="129">
        <v>137</v>
      </c>
      <c r="D15" s="129">
        <v>2</v>
      </c>
      <c r="E15" s="129">
        <v>0</v>
      </c>
      <c r="F15" s="129">
        <v>0</v>
      </c>
      <c r="G15" s="129">
        <v>933</v>
      </c>
    </row>
    <row r="16" spans="1:7" x14ac:dyDescent="0.25">
      <c r="A16" s="40" t="s">
        <v>195</v>
      </c>
      <c r="B16" s="131">
        <v>83201</v>
      </c>
      <c r="C16" s="131">
        <v>73117</v>
      </c>
      <c r="D16" s="131">
        <v>5415</v>
      </c>
      <c r="E16" s="131">
        <v>855</v>
      </c>
      <c r="F16" s="131">
        <v>249</v>
      </c>
      <c r="G16" s="131">
        <v>3565</v>
      </c>
    </row>
    <row r="17" spans="1:7" x14ac:dyDescent="0.25">
      <c r="A17" s="225" t="s">
        <v>196</v>
      </c>
      <c r="B17" s="226"/>
      <c r="C17" s="226"/>
      <c r="D17" s="226"/>
      <c r="E17" s="226"/>
      <c r="F17" s="226"/>
      <c r="G17" s="226"/>
    </row>
    <row r="18" spans="1:7" x14ac:dyDescent="0.25">
      <c r="A18" s="2" t="s">
        <v>11</v>
      </c>
      <c r="B18" s="129">
        <v>10677</v>
      </c>
      <c r="C18" s="129">
        <v>3515</v>
      </c>
      <c r="D18" s="129">
        <v>2588</v>
      </c>
      <c r="E18" s="129">
        <v>1764</v>
      </c>
      <c r="F18" s="129">
        <v>2659</v>
      </c>
      <c r="G18" s="129">
        <v>151</v>
      </c>
    </row>
    <row r="19" spans="1:7" x14ac:dyDescent="0.25">
      <c r="A19" s="2" t="s">
        <v>12</v>
      </c>
      <c r="B19" s="129">
        <v>46660</v>
      </c>
      <c r="C19" s="129">
        <v>44740</v>
      </c>
      <c r="D19" s="129">
        <v>326</v>
      </c>
      <c r="E19" s="129">
        <v>8</v>
      </c>
      <c r="F19" s="129">
        <v>2</v>
      </c>
      <c r="G19" s="129">
        <v>1584</v>
      </c>
    </row>
    <row r="20" spans="1:7" x14ac:dyDescent="0.25">
      <c r="A20" s="2" t="s">
        <v>13</v>
      </c>
      <c r="B20" s="129">
        <v>72173</v>
      </c>
      <c r="C20" s="129">
        <v>10055</v>
      </c>
      <c r="D20" s="129">
        <v>11416</v>
      </c>
      <c r="E20" s="129">
        <v>10482</v>
      </c>
      <c r="F20" s="129">
        <v>39240</v>
      </c>
      <c r="G20" s="129">
        <v>980</v>
      </c>
    </row>
    <row r="21" spans="1:7" x14ac:dyDescent="0.25">
      <c r="A21" s="2" t="s">
        <v>14</v>
      </c>
      <c r="B21" s="129">
        <v>150649</v>
      </c>
      <c r="C21" s="129">
        <v>32976</v>
      </c>
      <c r="D21" s="129">
        <v>38656</v>
      </c>
      <c r="E21" s="129">
        <v>35922</v>
      </c>
      <c r="F21" s="129">
        <v>39523</v>
      </c>
      <c r="G21" s="129">
        <v>3572</v>
      </c>
    </row>
    <row r="22" spans="1:7" x14ac:dyDescent="0.25">
      <c r="A22" s="2" t="s">
        <v>15</v>
      </c>
      <c r="B22" s="129">
        <v>9800</v>
      </c>
      <c r="C22" s="129">
        <v>9384</v>
      </c>
      <c r="D22" s="129">
        <v>14</v>
      </c>
      <c r="E22" s="129">
        <v>0</v>
      </c>
      <c r="F22" s="129">
        <v>0</v>
      </c>
      <c r="G22" s="129">
        <v>402</v>
      </c>
    </row>
    <row r="23" spans="1:7" x14ac:dyDescent="0.25">
      <c r="A23" s="2" t="s">
        <v>16</v>
      </c>
      <c r="B23" s="129">
        <v>1071</v>
      </c>
      <c r="C23" s="129">
        <v>137</v>
      </c>
      <c r="D23" s="129">
        <v>2</v>
      </c>
      <c r="E23" s="129">
        <v>0</v>
      </c>
      <c r="F23" s="129">
        <v>0</v>
      </c>
      <c r="G23" s="129">
        <v>932</v>
      </c>
    </row>
    <row r="24" spans="1:7" x14ac:dyDescent="0.25">
      <c r="A24" s="40" t="s">
        <v>195</v>
      </c>
      <c r="B24" s="131">
        <v>291035</v>
      </c>
      <c r="C24" s="131">
        <v>100810</v>
      </c>
      <c r="D24" s="131">
        <v>53004</v>
      </c>
      <c r="E24" s="131">
        <v>48176</v>
      </c>
      <c r="F24" s="131">
        <v>81424</v>
      </c>
      <c r="G24" s="131">
        <v>7621</v>
      </c>
    </row>
    <row r="25" spans="1:7" x14ac:dyDescent="0.25">
      <c r="A25" s="225" t="s">
        <v>197</v>
      </c>
      <c r="B25" s="226"/>
      <c r="C25" s="226"/>
      <c r="D25" s="226"/>
      <c r="E25" s="226"/>
      <c r="F25" s="226"/>
      <c r="G25" s="226"/>
    </row>
    <row r="26" spans="1:7" x14ac:dyDescent="0.25">
      <c r="A26" s="2" t="s">
        <v>11</v>
      </c>
      <c r="B26" s="130">
        <v>3476785.27</v>
      </c>
      <c r="C26" s="130">
        <v>1221390</v>
      </c>
      <c r="D26" s="130">
        <v>1147682.77</v>
      </c>
      <c r="E26" s="130">
        <v>617241.78</v>
      </c>
      <c r="F26" s="130">
        <v>445876.27</v>
      </c>
      <c r="G26" s="130">
        <v>44594.45</v>
      </c>
    </row>
    <row r="27" spans="1:7" x14ac:dyDescent="0.25">
      <c r="A27" s="2" t="s">
        <v>12</v>
      </c>
      <c r="B27" s="130">
        <v>31107852.59</v>
      </c>
      <c r="C27" s="130">
        <v>29860273.260000002</v>
      </c>
      <c r="D27" s="130">
        <v>193410.74</v>
      </c>
      <c r="E27" s="130">
        <v>4500</v>
      </c>
      <c r="F27" s="130">
        <v>1080</v>
      </c>
      <c r="G27" s="130">
        <v>1048588.5900000001</v>
      </c>
    </row>
    <row r="28" spans="1:7" x14ac:dyDescent="0.25">
      <c r="A28" s="2" t="s">
        <v>13</v>
      </c>
      <c r="B28" s="130">
        <v>16154804.029999999</v>
      </c>
      <c r="C28" s="130">
        <v>4600233.95</v>
      </c>
      <c r="D28" s="130">
        <v>5451315.5899999999</v>
      </c>
      <c r="E28" s="130">
        <v>3331801.93</v>
      </c>
      <c r="F28" s="130">
        <v>2412416.4300000002</v>
      </c>
      <c r="G28" s="130">
        <v>359036.13</v>
      </c>
    </row>
    <row r="29" spans="1:7" x14ac:dyDescent="0.25">
      <c r="A29" s="2" t="s">
        <v>14</v>
      </c>
      <c r="B29" s="130">
        <v>65268089.380000003</v>
      </c>
      <c r="C29" s="130">
        <v>14951411.93</v>
      </c>
      <c r="D29" s="130">
        <v>18062183.399999999</v>
      </c>
      <c r="E29" s="130">
        <v>15061016.289999999</v>
      </c>
      <c r="F29" s="130">
        <v>15762474.27</v>
      </c>
      <c r="G29" s="130">
        <v>1431003.49</v>
      </c>
    </row>
    <row r="30" spans="1:7" x14ac:dyDescent="0.25">
      <c r="A30" s="2" t="s">
        <v>15</v>
      </c>
      <c r="B30" s="130">
        <v>2994502.76</v>
      </c>
      <c r="C30" s="130">
        <v>2867980.14</v>
      </c>
      <c r="D30" s="130">
        <v>4235</v>
      </c>
      <c r="E30" s="130">
        <v>0</v>
      </c>
      <c r="F30" s="130">
        <v>0</v>
      </c>
      <c r="G30" s="130">
        <v>122287.62</v>
      </c>
    </row>
    <row r="31" spans="1:7" x14ac:dyDescent="0.25">
      <c r="A31" s="2" t="s">
        <v>16</v>
      </c>
      <c r="B31" s="130">
        <v>327516.59000000003</v>
      </c>
      <c r="C31" s="130">
        <v>41806.47</v>
      </c>
      <c r="D31" s="130">
        <v>630</v>
      </c>
      <c r="E31" s="130">
        <v>0</v>
      </c>
      <c r="F31" s="130">
        <v>0</v>
      </c>
      <c r="G31" s="130">
        <v>285080.12</v>
      </c>
    </row>
    <row r="32" spans="1:7" x14ac:dyDescent="0.25">
      <c r="A32" s="40" t="s">
        <v>195</v>
      </c>
      <c r="B32" s="132">
        <v>119330307.73</v>
      </c>
      <c r="C32" s="132">
        <v>53543701.439999998</v>
      </c>
      <c r="D32" s="132">
        <v>24859608.920000002</v>
      </c>
      <c r="E32" s="132">
        <v>19014560</v>
      </c>
      <c r="F32" s="132">
        <v>18621846.969999999</v>
      </c>
      <c r="G32" s="132">
        <v>3290590.4</v>
      </c>
    </row>
    <row r="34" spans="1:3" x14ac:dyDescent="0.25">
      <c r="A34" s="208" t="str">
        <f>HYPERLINK("#'Vysvetlivky'!A2", "Vysvetlivky ku kategóriám veľkosti podniku")</f>
        <v>Vysvetlivky ku kategóriám veľkosti podniku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03" t="s">
        <v>207</v>
      </c>
      <c r="B2" s="203"/>
      <c r="C2" s="203"/>
      <c r="D2" s="203"/>
      <c r="E2" s="203"/>
      <c r="F2" s="203"/>
      <c r="G2" s="203"/>
    </row>
    <row r="3" spans="1:7" x14ac:dyDescent="0.25">
      <c r="A3" s="224" t="s">
        <v>186</v>
      </c>
      <c r="B3" s="224"/>
      <c r="C3" s="224"/>
      <c r="D3" s="224"/>
      <c r="E3" s="224"/>
      <c r="F3" s="224"/>
      <c r="G3" s="224"/>
    </row>
    <row r="5" spans="1:7" ht="25.15" customHeight="1" x14ac:dyDescent="0.25">
      <c r="A5" s="207" t="s">
        <v>2</v>
      </c>
      <c r="B5" s="207"/>
      <c r="C5" s="207"/>
      <c r="D5" s="207"/>
      <c r="E5" s="207"/>
      <c r="F5" s="207"/>
      <c r="G5" s="207"/>
    </row>
    <row r="7" spans="1:7" x14ac:dyDescent="0.25">
      <c r="A7" s="216" t="s">
        <v>4</v>
      </c>
      <c r="B7" s="216" t="s">
        <v>187</v>
      </c>
      <c r="C7" s="218" t="s">
        <v>188</v>
      </c>
      <c r="D7" s="218"/>
      <c r="E7" s="218"/>
      <c r="F7" s="218"/>
      <c r="G7" s="218"/>
    </row>
    <row r="8" spans="1:7" x14ac:dyDescent="0.25">
      <c r="A8" s="216"/>
      <c r="B8" s="216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25" t="s">
        <v>194</v>
      </c>
      <c r="B9" s="226"/>
      <c r="C9" s="226"/>
      <c r="D9" s="226"/>
      <c r="E9" s="226"/>
      <c r="F9" s="226"/>
      <c r="G9" s="226"/>
    </row>
    <row r="10" spans="1:7" x14ac:dyDescent="0.25">
      <c r="A10" s="2" t="s">
        <v>11</v>
      </c>
      <c r="B10" s="133">
        <v>3281</v>
      </c>
      <c r="C10" s="133">
        <v>2569</v>
      </c>
      <c r="D10" s="133">
        <v>518</v>
      </c>
      <c r="E10" s="133">
        <v>84</v>
      </c>
      <c r="F10" s="133">
        <v>22</v>
      </c>
      <c r="G10" s="133">
        <v>88</v>
      </c>
    </row>
    <row r="11" spans="1:7" x14ac:dyDescent="0.25">
      <c r="A11" s="2" t="s">
        <v>12</v>
      </c>
      <c r="B11" s="133">
        <v>64377</v>
      </c>
      <c r="C11" s="133">
        <v>61688</v>
      </c>
      <c r="D11" s="133">
        <v>454</v>
      </c>
      <c r="E11" s="133">
        <v>12</v>
      </c>
      <c r="F11" s="133">
        <v>2</v>
      </c>
      <c r="G11" s="133">
        <v>2221</v>
      </c>
    </row>
    <row r="12" spans="1:7" x14ac:dyDescent="0.25">
      <c r="A12" s="2" t="s">
        <v>13</v>
      </c>
      <c r="B12" s="133">
        <v>7464</v>
      </c>
      <c r="C12" s="133">
        <v>5383</v>
      </c>
      <c r="D12" s="133">
        <v>1540</v>
      </c>
      <c r="E12" s="133">
        <v>261</v>
      </c>
      <c r="F12" s="133">
        <v>96</v>
      </c>
      <c r="G12" s="133">
        <v>184</v>
      </c>
    </row>
    <row r="13" spans="1:7" x14ac:dyDescent="0.25">
      <c r="A13" s="2" t="s">
        <v>14</v>
      </c>
      <c r="B13" s="133">
        <v>23804</v>
      </c>
      <c r="C13" s="133">
        <v>17366</v>
      </c>
      <c r="D13" s="133">
        <v>4864</v>
      </c>
      <c r="E13" s="133">
        <v>815</v>
      </c>
      <c r="F13" s="133">
        <v>175</v>
      </c>
      <c r="G13" s="133">
        <v>584</v>
      </c>
    </row>
    <row r="14" spans="1:7" x14ac:dyDescent="0.25">
      <c r="A14" s="2" t="s">
        <v>15</v>
      </c>
      <c r="B14" s="133">
        <v>15457</v>
      </c>
      <c r="C14" s="133">
        <v>14798</v>
      </c>
      <c r="D14" s="133">
        <v>25</v>
      </c>
      <c r="E14" s="133">
        <v>0</v>
      </c>
      <c r="F14" s="133">
        <v>0</v>
      </c>
      <c r="G14" s="133">
        <v>634</v>
      </c>
    </row>
    <row r="15" spans="1:7" x14ac:dyDescent="0.25">
      <c r="A15" s="2" t="s">
        <v>16</v>
      </c>
      <c r="B15" s="133">
        <v>1354</v>
      </c>
      <c r="C15" s="133">
        <v>162</v>
      </c>
      <c r="D15" s="133">
        <v>3</v>
      </c>
      <c r="E15" s="133">
        <v>0</v>
      </c>
      <c r="F15" s="133">
        <v>0</v>
      </c>
      <c r="G15" s="133">
        <v>1189</v>
      </c>
    </row>
    <row r="16" spans="1:7" x14ac:dyDescent="0.25">
      <c r="A16" s="40" t="s">
        <v>195</v>
      </c>
      <c r="B16" s="135">
        <v>115740</v>
      </c>
      <c r="C16" s="135">
        <v>101969</v>
      </c>
      <c r="D16" s="135">
        <v>7404</v>
      </c>
      <c r="E16" s="135">
        <v>1172</v>
      </c>
      <c r="F16" s="135">
        <v>295</v>
      </c>
      <c r="G16" s="135">
        <v>4900</v>
      </c>
    </row>
    <row r="17" spans="1:7" x14ac:dyDescent="0.25">
      <c r="A17" s="225" t="s">
        <v>196</v>
      </c>
      <c r="B17" s="226"/>
      <c r="C17" s="226"/>
      <c r="D17" s="226"/>
      <c r="E17" s="226"/>
      <c r="F17" s="226"/>
      <c r="G17" s="226"/>
    </row>
    <row r="18" spans="1:7" x14ac:dyDescent="0.25">
      <c r="A18" s="2" t="s">
        <v>11</v>
      </c>
      <c r="B18" s="133">
        <v>16294</v>
      </c>
      <c r="C18" s="133">
        <v>5528</v>
      </c>
      <c r="D18" s="133">
        <v>3568</v>
      </c>
      <c r="E18" s="133">
        <v>2679</v>
      </c>
      <c r="F18" s="133">
        <v>4212</v>
      </c>
      <c r="G18" s="133">
        <v>307</v>
      </c>
    </row>
    <row r="19" spans="1:7" x14ac:dyDescent="0.25">
      <c r="A19" s="2" t="s">
        <v>12</v>
      </c>
      <c r="B19" s="133">
        <v>64237</v>
      </c>
      <c r="C19" s="133">
        <v>61554</v>
      </c>
      <c r="D19" s="133">
        <v>456</v>
      </c>
      <c r="E19" s="133">
        <v>12</v>
      </c>
      <c r="F19" s="133">
        <v>2</v>
      </c>
      <c r="G19" s="133">
        <v>2213</v>
      </c>
    </row>
    <row r="20" spans="1:7" x14ac:dyDescent="0.25">
      <c r="A20" s="2" t="s">
        <v>13</v>
      </c>
      <c r="B20" s="133">
        <v>71187</v>
      </c>
      <c r="C20" s="133">
        <v>12039</v>
      </c>
      <c r="D20" s="133">
        <v>12179</v>
      </c>
      <c r="E20" s="133">
        <v>10092</v>
      </c>
      <c r="F20" s="133">
        <v>36041</v>
      </c>
      <c r="G20" s="133">
        <v>836</v>
      </c>
    </row>
    <row r="21" spans="1:7" x14ac:dyDescent="0.25">
      <c r="A21" s="2" t="s">
        <v>14</v>
      </c>
      <c r="B21" s="133">
        <v>199302</v>
      </c>
      <c r="C21" s="133">
        <v>44614</v>
      </c>
      <c r="D21" s="133">
        <v>55235</v>
      </c>
      <c r="E21" s="133">
        <v>50078</v>
      </c>
      <c r="F21" s="133">
        <v>43898</v>
      </c>
      <c r="G21" s="133">
        <v>5477</v>
      </c>
    </row>
    <row r="22" spans="1:7" x14ac:dyDescent="0.25">
      <c r="A22" s="2" t="s">
        <v>15</v>
      </c>
      <c r="B22" s="133">
        <v>15448</v>
      </c>
      <c r="C22" s="133">
        <v>14790</v>
      </c>
      <c r="D22" s="133">
        <v>25</v>
      </c>
      <c r="E22" s="133">
        <v>0</v>
      </c>
      <c r="F22" s="133">
        <v>0</v>
      </c>
      <c r="G22" s="133">
        <v>633</v>
      </c>
    </row>
    <row r="23" spans="1:7" x14ac:dyDescent="0.25">
      <c r="A23" s="2" t="s">
        <v>16</v>
      </c>
      <c r="B23" s="133">
        <v>1354</v>
      </c>
      <c r="C23" s="133">
        <v>162</v>
      </c>
      <c r="D23" s="133">
        <v>3</v>
      </c>
      <c r="E23" s="133">
        <v>0</v>
      </c>
      <c r="F23" s="133">
        <v>0</v>
      </c>
      <c r="G23" s="133">
        <v>1189</v>
      </c>
    </row>
    <row r="24" spans="1:7" x14ac:dyDescent="0.25">
      <c r="A24" s="40" t="s">
        <v>195</v>
      </c>
      <c r="B24" s="135">
        <v>367829</v>
      </c>
      <c r="C24" s="135">
        <v>138694</v>
      </c>
      <c r="D24" s="135">
        <v>71466</v>
      </c>
      <c r="E24" s="135">
        <v>62861</v>
      </c>
      <c r="F24" s="135">
        <v>84153</v>
      </c>
      <c r="G24" s="135">
        <v>10655</v>
      </c>
    </row>
    <row r="25" spans="1:7" x14ac:dyDescent="0.25">
      <c r="A25" s="225" t="s">
        <v>197</v>
      </c>
      <c r="B25" s="226"/>
      <c r="C25" s="226"/>
      <c r="D25" s="226"/>
      <c r="E25" s="226"/>
      <c r="F25" s="226"/>
      <c r="G25" s="226"/>
    </row>
    <row r="26" spans="1:7" x14ac:dyDescent="0.25">
      <c r="A26" s="2" t="s">
        <v>11</v>
      </c>
      <c r="B26" s="134">
        <v>11065548.300000001</v>
      </c>
      <c r="C26" s="134">
        <v>2939625.97</v>
      </c>
      <c r="D26" s="134">
        <v>2332759.21</v>
      </c>
      <c r="E26" s="134">
        <v>2025847.91</v>
      </c>
      <c r="F26" s="134">
        <v>3652774.31</v>
      </c>
      <c r="G26" s="134">
        <v>114540.9</v>
      </c>
    </row>
    <row r="27" spans="1:7" x14ac:dyDescent="0.25">
      <c r="A27" s="2" t="s">
        <v>12</v>
      </c>
      <c r="B27" s="134">
        <v>47149901.130000003</v>
      </c>
      <c r="C27" s="134">
        <v>45199139.520000003</v>
      </c>
      <c r="D27" s="134">
        <v>308844.49</v>
      </c>
      <c r="E27" s="134">
        <v>8174.78</v>
      </c>
      <c r="F27" s="134">
        <v>1080</v>
      </c>
      <c r="G27" s="134">
        <v>1632662.34</v>
      </c>
    </row>
    <row r="28" spans="1:7" x14ac:dyDescent="0.25">
      <c r="A28" s="2" t="s">
        <v>13</v>
      </c>
      <c r="B28" s="134">
        <v>20856132.309999999</v>
      </c>
      <c r="C28" s="134">
        <v>6416506.2400000002</v>
      </c>
      <c r="D28" s="134">
        <v>6807700.6399999997</v>
      </c>
      <c r="E28" s="134">
        <v>4177171.31</v>
      </c>
      <c r="F28" s="134">
        <v>3151127.57</v>
      </c>
      <c r="G28" s="134">
        <v>303626.55</v>
      </c>
    </row>
    <row r="29" spans="1:7" x14ac:dyDescent="0.25">
      <c r="A29" s="2" t="s">
        <v>14</v>
      </c>
      <c r="B29" s="134">
        <v>100133979.84999999</v>
      </c>
      <c r="C29" s="134">
        <v>23007968.920000002</v>
      </c>
      <c r="D29" s="134">
        <v>29735235.149999999</v>
      </c>
      <c r="E29" s="134">
        <v>24112684.32</v>
      </c>
      <c r="F29" s="134">
        <v>20843396.640000001</v>
      </c>
      <c r="G29" s="134">
        <v>2434694.8199999998</v>
      </c>
    </row>
    <row r="30" spans="1:7" x14ac:dyDescent="0.25">
      <c r="A30" s="2" t="s">
        <v>15</v>
      </c>
      <c r="B30" s="134">
        <v>4764160.68</v>
      </c>
      <c r="C30" s="134">
        <v>4561469.4800000004</v>
      </c>
      <c r="D30" s="134">
        <v>7331.39</v>
      </c>
      <c r="E30" s="134">
        <v>0</v>
      </c>
      <c r="F30" s="134">
        <v>0</v>
      </c>
      <c r="G30" s="134">
        <v>195359.81</v>
      </c>
    </row>
    <row r="31" spans="1:7" x14ac:dyDescent="0.25">
      <c r="A31" s="2" t="s">
        <v>16</v>
      </c>
      <c r="B31" s="134">
        <v>415921.22</v>
      </c>
      <c r="C31" s="134">
        <v>50397.22</v>
      </c>
      <c r="D31" s="134">
        <v>945</v>
      </c>
      <c r="E31" s="134">
        <v>0</v>
      </c>
      <c r="F31" s="134">
        <v>0</v>
      </c>
      <c r="G31" s="134">
        <v>364579</v>
      </c>
    </row>
    <row r="32" spans="1:7" x14ac:dyDescent="0.25">
      <c r="A32" s="40" t="s">
        <v>195</v>
      </c>
      <c r="B32" s="136">
        <v>184386783.44999999</v>
      </c>
      <c r="C32" s="136">
        <v>82176247.310000002</v>
      </c>
      <c r="D32" s="136">
        <v>39192815.880000003</v>
      </c>
      <c r="E32" s="136">
        <v>30323878.32</v>
      </c>
      <c r="F32" s="136">
        <v>27648378.52</v>
      </c>
      <c r="G32" s="136">
        <v>5045463.42</v>
      </c>
    </row>
    <row r="34" spans="1:3" x14ac:dyDescent="0.25">
      <c r="A34" s="208" t="str">
        <f>HYPERLINK("#'Vysvetlivky'!A2", "Vysvetlivky ku kategóriám veľkosti podniku")</f>
        <v>Vysvetlivky ku kategóriám veľkosti podniku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03" t="s">
        <v>208</v>
      </c>
      <c r="B2" s="203"/>
      <c r="C2" s="203"/>
      <c r="D2" s="203"/>
      <c r="E2" s="203"/>
      <c r="F2" s="203"/>
      <c r="G2" s="203"/>
    </row>
    <row r="3" spans="1:7" x14ac:dyDescent="0.25">
      <c r="A3" s="224" t="s">
        <v>186</v>
      </c>
      <c r="B3" s="224"/>
      <c r="C3" s="224"/>
      <c r="D3" s="224"/>
      <c r="E3" s="224"/>
      <c r="F3" s="224"/>
      <c r="G3" s="224"/>
    </row>
    <row r="5" spans="1:7" ht="25.15" customHeight="1" x14ac:dyDescent="0.25">
      <c r="A5" s="207" t="s">
        <v>2</v>
      </c>
      <c r="B5" s="207"/>
      <c r="C5" s="207"/>
      <c r="D5" s="207"/>
      <c r="E5" s="207"/>
      <c r="F5" s="207"/>
      <c r="G5" s="207"/>
    </row>
    <row r="7" spans="1:7" x14ac:dyDescent="0.25">
      <c r="A7" s="216" t="s">
        <v>4</v>
      </c>
      <c r="B7" s="216" t="s">
        <v>187</v>
      </c>
      <c r="C7" s="218" t="s">
        <v>188</v>
      </c>
      <c r="D7" s="218"/>
      <c r="E7" s="218"/>
      <c r="F7" s="218"/>
      <c r="G7" s="218"/>
    </row>
    <row r="8" spans="1:7" x14ac:dyDescent="0.25">
      <c r="A8" s="216"/>
      <c r="B8" s="216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25" t="s">
        <v>194</v>
      </c>
      <c r="B9" s="226"/>
      <c r="C9" s="226"/>
      <c r="D9" s="226"/>
      <c r="E9" s="226"/>
      <c r="F9" s="226"/>
      <c r="G9" s="226"/>
    </row>
    <row r="10" spans="1:7" x14ac:dyDescent="0.25">
      <c r="A10" s="2" t="s">
        <v>11</v>
      </c>
      <c r="B10" s="137">
        <v>2843</v>
      </c>
      <c r="C10" s="137">
        <v>2218</v>
      </c>
      <c r="D10" s="137">
        <v>442</v>
      </c>
      <c r="E10" s="137">
        <v>78</v>
      </c>
      <c r="F10" s="137">
        <v>26</v>
      </c>
      <c r="G10" s="137">
        <v>79</v>
      </c>
    </row>
    <row r="11" spans="1:7" x14ac:dyDescent="0.25">
      <c r="A11" s="2" t="s">
        <v>12</v>
      </c>
      <c r="B11" s="137">
        <v>66469</v>
      </c>
      <c r="C11" s="137">
        <v>63845</v>
      </c>
      <c r="D11" s="137">
        <v>428</v>
      </c>
      <c r="E11" s="137">
        <v>10</v>
      </c>
      <c r="F11" s="137">
        <v>2</v>
      </c>
      <c r="G11" s="137">
        <v>2184</v>
      </c>
    </row>
    <row r="12" spans="1:7" x14ac:dyDescent="0.25">
      <c r="A12" s="2" t="s">
        <v>13</v>
      </c>
      <c r="B12" s="137">
        <v>7215</v>
      </c>
      <c r="C12" s="137">
        <v>5230</v>
      </c>
      <c r="D12" s="137">
        <v>1483</v>
      </c>
      <c r="E12" s="137">
        <v>238</v>
      </c>
      <c r="F12" s="137">
        <v>87</v>
      </c>
      <c r="G12" s="137">
        <v>177</v>
      </c>
    </row>
    <row r="13" spans="1:7" x14ac:dyDescent="0.25">
      <c r="A13" s="2" t="s">
        <v>14</v>
      </c>
      <c r="B13" s="137">
        <v>20113</v>
      </c>
      <c r="C13" s="137">
        <v>14826</v>
      </c>
      <c r="D13" s="137">
        <v>4000</v>
      </c>
      <c r="E13" s="137">
        <v>640</v>
      </c>
      <c r="F13" s="137">
        <v>146</v>
      </c>
      <c r="G13" s="137">
        <v>501</v>
      </c>
    </row>
    <row r="14" spans="1:7" x14ac:dyDescent="0.25">
      <c r="A14" s="2" t="s">
        <v>15</v>
      </c>
      <c r="B14" s="137">
        <v>12292</v>
      </c>
      <c r="C14" s="137">
        <v>11831</v>
      </c>
      <c r="D14" s="137">
        <v>22</v>
      </c>
      <c r="E14" s="137">
        <v>0</v>
      </c>
      <c r="F14" s="137">
        <v>0</v>
      </c>
      <c r="G14" s="137">
        <v>439</v>
      </c>
    </row>
    <row r="15" spans="1:7" x14ac:dyDescent="0.25">
      <c r="A15" s="2" t="s">
        <v>16</v>
      </c>
      <c r="B15" s="137">
        <v>1307</v>
      </c>
      <c r="C15" s="137">
        <v>153</v>
      </c>
      <c r="D15" s="137">
        <v>4</v>
      </c>
      <c r="E15" s="137">
        <v>0</v>
      </c>
      <c r="F15" s="137">
        <v>0</v>
      </c>
      <c r="G15" s="137">
        <v>1150</v>
      </c>
    </row>
    <row r="16" spans="1:7" x14ac:dyDescent="0.25">
      <c r="A16" s="40" t="s">
        <v>195</v>
      </c>
      <c r="B16" s="139">
        <v>110247</v>
      </c>
      <c r="C16" s="139">
        <v>98111</v>
      </c>
      <c r="D16" s="139">
        <v>6379</v>
      </c>
      <c r="E16" s="139">
        <v>966</v>
      </c>
      <c r="F16" s="139">
        <v>261</v>
      </c>
      <c r="G16" s="139">
        <v>4530</v>
      </c>
    </row>
    <row r="17" spans="1:7" x14ac:dyDescent="0.25">
      <c r="A17" s="225" t="s">
        <v>196</v>
      </c>
      <c r="B17" s="226"/>
      <c r="C17" s="226"/>
      <c r="D17" s="226"/>
      <c r="E17" s="226"/>
      <c r="F17" s="226"/>
      <c r="G17" s="226"/>
    </row>
    <row r="18" spans="1:7" x14ac:dyDescent="0.25">
      <c r="A18" s="2" t="s">
        <v>11</v>
      </c>
      <c r="B18" s="137">
        <v>16407</v>
      </c>
      <c r="C18" s="137">
        <v>5266</v>
      </c>
      <c r="D18" s="137">
        <v>3327</v>
      </c>
      <c r="E18" s="137">
        <v>3168</v>
      </c>
      <c r="F18" s="137">
        <v>4270</v>
      </c>
      <c r="G18" s="137">
        <v>376</v>
      </c>
    </row>
    <row r="19" spans="1:7" x14ac:dyDescent="0.25">
      <c r="A19" s="2" t="s">
        <v>12</v>
      </c>
      <c r="B19" s="137">
        <v>66377</v>
      </c>
      <c r="C19" s="137">
        <v>63750</v>
      </c>
      <c r="D19" s="137">
        <v>434</v>
      </c>
      <c r="E19" s="137">
        <v>10</v>
      </c>
      <c r="F19" s="137">
        <v>2</v>
      </c>
      <c r="G19" s="137">
        <v>2181</v>
      </c>
    </row>
    <row r="20" spans="1:7" x14ac:dyDescent="0.25">
      <c r="A20" s="2" t="s">
        <v>13</v>
      </c>
      <c r="B20" s="137">
        <v>63131</v>
      </c>
      <c r="C20" s="137">
        <v>12422</v>
      </c>
      <c r="D20" s="137">
        <v>13130</v>
      </c>
      <c r="E20" s="137">
        <v>9936</v>
      </c>
      <c r="F20" s="137">
        <v>26809</v>
      </c>
      <c r="G20" s="137">
        <v>834</v>
      </c>
    </row>
    <row r="21" spans="1:7" x14ac:dyDescent="0.25">
      <c r="A21" s="2" t="s">
        <v>14</v>
      </c>
      <c r="B21" s="137">
        <v>158840</v>
      </c>
      <c r="C21" s="137">
        <v>37484</v>
      </c>
      <c r="D21" s="137">
        <v>44978</v>
      </c>
      <c r="E21" s="137">
        <v>37887</v>
      </c>
      <c r="F21" s="137">
        <v>33714</v>
      </c>
      <c r="G21" s="137">
        <v>4777</v>
      </c>
    </row>
    <row r="22" spans="1:7" x14ac:dyDescent="0.25">
      <c r="A22" s="2" t="s">
        <v>15</v>
      </c>
      <c r="B22" s="137">
        <v>12281</v>
      </c>
      <c r="C22" s="137">
        <v>11820</v>
      </c>
      <c r="D22" s="137">
        <v>22</v>
      </c>
      <c r="E22" s="137">
        <v>0</v>
      </c>
      <c r="F22" s="137">
        <v>0</v>
      </c>
      <c r="G22" s="137">
        <v>439</v>
      </c>
    </row>
    <row r="23" spans="1:7" x14ac:dyDescent="0.25">
      <c r="A23" s="2" t="s">
        <v>16</v>
      </c>
      <c r="B23" s="137">
        <v>1304</v>
      </c>
      <c r="C23" s="137">
        <v>153</v>
      </c>
      <c r="D23" s="137">
        <v>3</v>
      </c>
      <c r="E23" s="137">
        <v>0</v>
      </c>
      <c r="F23" s="137">
        <v>0</v>
      </c>
      <c r="G23" s="137">
        <v>1148</v>
      </c>
    </row>
    <row r="24" spans="1:7" x14ac:dyDescent="0.25">
      <c r="A24" s="40" t="s">
        <v>195</v>
      </c>
      <c r="B24" s="139">
        <v>318343</v>
      </c>
      <c r="C24" s="139">
        <v>130898</v>
      </c>
      <c r="D24" s="139">
        <v>61894</v>
      </c>
      <c r="E24" s="139">
        <v>51001</v>
      </c>
      <c r="F24" s="139">
        <v>64795</v>
      </c>
      <c r="G24" s="139">
        <v>9755</v>
      </c>
    </row>
    <row r="25" spans="1:7" x14ac:dyDescent="0.25">
      <c r="A25" s="225" t="s">
        <v>197</v>
      </c>
      <c r="B25" s="226"/>
      <c r="C25" s="226"/>
      <c r="D25" s="226"/>
      <c r="E25" s="226"/>
      <c r="F25" s="226"/>
      <c r="G25" s="226"/>
    </row>
    <row r="26" spans="1:7" x14ac:dyDescent="0.25">
      <c r="A26" s="2" t="s">
        <v>11</v>
      </c>
      <c r="B26" s="138">
        <v>13872446.689999999</v>
      </c>
      <c r="C26" s="138">
        <v>3500626.57</v>
      </c>
      <c r="D26" s="138">
        <v>2640050.7000000002</v>
      </c>
      <c r="E26" s="138">
        <v>2625127.15</v>
      </c>
      <c r="F26" s="138">
        <v>4956508.93</v>
      </c>
      <c r="G26" s="138">
        <v>150133.34</v>
      </c>
    </row>
    <row r="27" spans="1:7" x14ac:dyDescent="0.25">
      <c r="A27" s="2" t="s">
        <v>12</v>
      </c>
      <c r="B27" s="138">
        <v>53343891.689999998</v>
      </c>
      <c r="C27" s="138">
        <v>51272087.060000002</v>
      </c>
      <c r="D27" s="138">
        <v>323067.62</v>
      </c>
      <c r="E27" s="138">
        <v>7964.78</v>
      </c>
      <c r="F27" s="138">
        <v>1200</v>
      </c>
      <c r="G27" s="138">
        <v>1739572.23</v>
      </c>
    </row>
    <row r="28" spans="1:7" x14ac:dyDescent="0.25">
      <c r="A28" s="2" t="s">
        <v>13</v>
      </c>
      <c r="B28" s="138">
        <v>26747640.969999999</v>
      </c>
      <c r="C28" s="138">
        <v>8451107.3599999994</v>
      </c>
      <c r="D28" s="138">
        <v>9340050.4199999999</v>
      </c>
      <c r="E28" s="138">
        <v>5314514.6900000004</v>
      </c>
      <c r="F28" s="138">
        <v>3244526.78</v>
      </c>
      <c r="G28" s="138">
        <v>397441.72</v>
      </c>
    </row>
    <row r="29" spans="1:7" x14ac:dyDescent="0.25">
      <c r="A29" s="2" t="s">
        <v>14</v>
      </c>
      <c r="B29" s="138">
        <v>93053165.450000003</v>
      </c>
      <c r="C29" s="138">
        <v>23203945.449999999</v>
      </c>
      <c r="D29" s="138">
        <v>28064483.059999999</v>
      </c>
      <c r="E29" s="138">
        <v>21135034.760000002</v>
      </c>
      <c r="F29" s="138">
        <v>18104284.52</v>
      </c>
      <c r="G29" s="138">
        <v>2545417.66</v>
      </c>
    </row>
    <row r="30" spans="1:7" x14ac:dyDescent="0.25">
      <c r="A30" s="2" t="s">
        <v>15</v>
      </c>
      <c r="B30" s="138">
        <v>4326939.45</v>
      </c>
      <c r="C30" s="138">
        <v>4165607.84</v>
      </c>
      <c r="D30" s="138">
        <v>7765.7</v>
      </c>
      <c r="E30" s="138">
        <v>0</v>
      </c>
      <c r="F30" s="138">
        <v>0</v>
      </c>
      <c r="G30" s="138">
        <v>153565.91</v>
      </c>
    </row>
    <row r="31" spans="1:7" x14ac:dyDescent="0.25">
      <c r="A31" s="2" t="s">
        <v>16</v>
      </c>
      <c r="B31" s="138">
        <v>459001.65</v>
      </c>
      <c r="C31" s="138">
        <v>53956.41</v>
      </c>
      <c r="D31" s="138">
        <v>1435.33</v>
      </c>
      <c r="E31" s="138">
        <v>0</v>
      </c>
      <c r="F31" s="138">
        <v>0</v>
      </c>
      <c r="G31" s="138">
        <v>403609.91</v>
      </c>
    </row>
    <row r="32" spans="1:7" x14ac:dyDescent="0.25">
      <c r="A32" s="40" t="s">
        <v>195</v>
      </c>
      <c r="B32" s="140">
        <v>191803894.84</v>
      </c>
      <c r="C32" s="140">
        <v>90648139.629999995</v>
      </c>
      <c r="D32" s="140">
        <v>40376852.829999998</v>
      </c>
      <c r="E32" s="140">
        <v>29082641.379999999</v>
      </c>
      <c r="F32" s="140">
        <v>26306520.23</v>
      </c>
      <c r="G32" s="140">
        <v>5389740.7699999996</v>
      </c>
    </row>
    <row r="34" spans="1:3" x14ac:dyDescent="0.25">
      <c r="A34" s="208" t="str">
        <f>HYPERLINK("#'Vysvetlivky'!A2", "Vysvetlivky ku kategóriám veľkosti podniku")</f>
        <v>Vysvetlivky ku kategóriám veľkosti podniku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03" t="s">
        <v>209</v>
      </c>
      <c r="B2" s="203"/>
      <c r="C2" s="203"/>
      <c r="D2" s="203"/>
      <c r="E2" s="203"/>
      <c r="F2" s="203"/>
      <c r="G2" s="203"/>
    </row>
    <row r="3" spans="1:7" x14ac:dyDescent="0.25">
      <c r="A3" s="224" t="s">
        <v>186</v>
      </c>
      <c r="B3" s="224"/>
      <c r="C3" s="224"/>
      <c r="D3" s="224"/>
      <c r="E3" s="224"/>
      <c r="F3" s="224"/>
      <c r="G3" s="224"/>
    </row>
    <row r="5" spans="1:7" ht="25.15" customHeight="1" x14ac:dyDescent="0.25">
      <c r="A5" s="207" t="s">
        <v>2</v>
      </c>
      <c r="B5" s="207"/>
      <c r="C5" s="207"/>
      <c r="D5" s="207"/>
      <c r="E5" s="207"/>
      <c r="F5" s="207"/>
      <c r="G5" s="207"/>
    </row>
    <row r="7" spans="1:7" x14ac:dyDescent="0.25">
      <c r="A7" s="216" t="s">
        <v>4</v>
      </c>
      <c r="B7" s="216" t="s">
        <v>187</v>
      </c>
      <c r="C7" s="218" t="s">
        <v>188</v>
      </c>
      <c r="D7" s="218"/>
      <c r="E7" s="218"/>
      <c r="F7" s="218"/>
      <c r="G7" s="218"/>
    </row>
    <row r="8" spans="1:7" x14ac:dyDescent="0.25">
      <c r="A8" s="216"/>
      <c r="B8" s="216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25" t="s">
        <v>194</v>
      </c>
      <c r="B9" s="226"/>
      <c r="C9" s="226"/>
      <c r="D9" s="226"/>
      <c r="E9" s="226"/>
      <c r="F9" s="226"/>
      <c r="G9" s="226"/>
    </row>
    <row r="10" spans="1:7" x14ac:dyDescent="0.25">
      <c r="A10" s="2" t="s">
        <v>11</v>
      </c>
      <c r="B10" s="141">
        <v>2107</v>
      </c>
      <c r="C10" s="141">
        <v>1675</v>
      </c>
      <c r="D10" s="141">
        <v>313</v>
      </c>
      <c r="E10" s="141">
        <v>45</v>
      </c>
      <c r="F10" s="141">
        <v>14</v>
      </c>
      <c r="G10" s="141">
        <v>60</v>
      </c>
    </row>
    <row r="11" spans="1:7" x14ac:dyDescent="0.25">
      <c r="A11" s="2" t="s">
        <v>12</v>
      </c>
      <c r="B11" s="141">
        <v>56501</v>
      </c>
      <c r="C11" s="141">
        <v>54329</v>
      </c>
      <c r="D11" s="141">
        <v>312</v>
      </c>
      <c r="E11" s="141">
        <v>8</v>
      </c>
      <c r="F11" s="141">
        <v>1</v>
      </c>
      <c r="G11" s="141">
        <v>1851</v>
      </c>
    </row>
    <row r="12" spans="1:7" x14ac:dyDescent="0.25">
      <c r="A12" s="2" t="s">
        <v>13</v>
      </c>
      <c r="B12" s="141">
        <v>5493</v>
      </c>
      <c r="C12" s="141">
        <v>4026</v>
      </c>
      <c r="D12" s="141">
        <v>1092</v>
      </c>
      <c r="E12" s="141">
        <v>173</v>
      </c>
      <c r="F12" s="141">
        <v>57</v>
      </c>
      <c r="G12" s="141">
        <v>145</v>
      </c>
    </row>
    <row r="13" spans="1:7" x14ac:dyDescent="0.25">
      <c r="A13" s="2" t="s">
        <v>14</v>
      </c>
      <c r="B13" s="141">
        <v>11354</v>
      </c>
      <c r="C13" s="141">
        <v>8605</v>
      </c>
      <c r="D13" s="141">
        <v>2120</v>
      </c>
      <c r="E13" s="141">
        <v>286</v>
      </c>
      <c r="F13" s="141">
        <v>63</v>
      </c>
      <c r="G13" s="141">
        <v>280</v>
      </c>
    </row>
    <row r="14" spans="1:7" x14ac:dyDescent="0.25">
      <c r="A14" s="2" t="s">
        <v>15</v>
      </c>
      <c r="B14" s="141">
        <v>9855</v>
      </c>
      <c r="C14" s="141">
        <v>9505</v>
      </c>
      <c r="D14" s="141">
        <v>15</v>
      </c>
      <c r="E14" s="141">
        <v>0</v>
      </c>
      <c r="F14" s="141">
        <v>0</v>
      </c>
      <c r="G14" s="141">
        <v>335</v>
      </c>
    </row>
    <row r="15" spans="1:7" x14ac:dyDescent="0.25">
      <c r="A15" s="2" t="s">
        <v>16</v>
      </c>
      <c r="B15" s="141">
        <v>1075</v>
      </c>
      <c r="C15" s="141">
        <v>129</v>
      </c>
      <c r="D15" s="141">
        <v>4</v>
      </c>
      <c r="E15" s="141">
        <v>0</v>
      </c>
      <c r="F15" s="141">
        <v>0</v>
      </c>
      <c r="G15" s="141">
        <v>942</v>
      </c>
    </row>
    <row r="16" spans="1:7" x14ac:dyDescent="0.25">
      <c r="A16" s="40" t="s">
        <v>195</v>
      </c>
      <c r="B16" s="143">
        <v>86388</v>
      </c>
      <c r="C16" s="143">
        <v>78272</v>
      </c>
      <c r="D16" s="143">
        <v>3856</v>
      </c>
      <c r="E16" s="143">
        <v>512</v>
      </c>
      <c r="F16" s="143">
        <v>135</v>
      </c>
      <c r="G16" s="143">
        <v>3613</v>
      </c>
    </row>
    <row r="17" spans="1:7" x14ac:dyDescent="0.25">
      <c r="A17" s="225" t="s">
        <v>196</v>
      </c>
      <c r="B17" s="226"/>
      <c r="C17" s="226"/>
      <c r="D17" s="226"/>
      <c r="E17" s="226"/>
      <c r="F17" s="226"/>
      <c r="G17" s="226"/>
    </row>
    <row r="18" spans="1:7" x14ac:dyDescent="0.25">
      <c r="A18" s="2" t="s">
        <v>11</v>
      </c>
      <c r="B18" s="141">
        <v>11040</v>
      </c>
      <c r="C18" s="141">
        <v>4033</v>
      </c>
      <c r="D18" s="141">
        <v>2536</v>
      </c>
      <c r="E18" s="141">
        <v>2298</v>
      </c>
      <c r="F18" s="141">
        <v>1909</v>
      </c>
      <c r="G18" s="141">
        <v>264</v>
      </c>
    </row>
    <row r="19" spans="1:7" x14ac:dyDescent="0.25">
      <c r="A19" s="2" t="s">
        <v>12</v>
      </c>
      <c r="B19" s="141">
        <v>56492</v>
      </c>
      <c r="C19" s="141">
        <v>54314</v>
      </c>
      <c r="D19" s="141">
        <v>319</v>
      </c>
      <c r="E19" s="141">
        <v>8</v>
      </c>
      <c r="F19" s="141">
        <v>1</v>
      </c>
      <c r="G19" s="141">
        <v>1850</v>
      </c>
    </row>
    <row r="20" spans="1:7" x14ac:dyDescent="0.25">
      <c r="A20" s="2" t="s">
        <v>13</v>
      </c>
      <c r="B20" s="141">
        <v>44788</v>
      </c>
      <c r="C20" s="141">
        <v>9600</v>
      </c>
      <c r="D20" s="141">
        <v>9922</v>
      </c>
      <c r="E20" s="141">
        <v>7607</v>
      </c>
      <c r="F20" s="141">
        <v>17038</v>
      </c>
      <c r="G20" s="141">
        <v>621</v>
      </c>
    </row>
    <row r="21" spans="1:7" x14ac:dyDescent="0.25">
      <c r="A21" s="2" t="s">
        <v>14</v>
      </c>
      <c r="B21" s="141">
        <v>80914</v>
      </c>
      <c r="C21" s="141">
        <v>21135</v>
      </c>
      <c r="D21" s="141">
        <v>23096</v>
      </c>
      <c r="E21" s="141">
        <v>16371</v>
      </c>
      <c r="F21" s="141">
        <v>18370</v>
      </c>
      <c r="G21" s="141">
        <v>1942</v>
      </c>
    </row>
    <row r="22" spans="1:7" x14ac:dyDescent="0.25">
      <c r="A22" s="2" t="s">
        <v>15</v>
      </c>
      <c r="B22" s="141">
        <v>9854</v>
      </c>
      <c r="C22" s="141">
        <v>9504</v>
      </c>
      <c r="D22" s="141">
        <v>15</v>
      </c>
      <c r="E22" s="141">
        <v>0</v>
      </c>
      <c r="F22" s="141">
        <v>0</v>
      </c>
      <c r="G22" s="141">
        <v>335</v>
      </c>
    </row>
    <row r="23" spans="1:7" x14ac:dyDescent="0.25">
      <c r="A23" s="2" t="s">
        <v>16</v>
      </c>
      <c r="B23" s="141">
        <v>1074</v>
      </c>
      <c r="C23" s="141">
        <v>129</v>
      </c>
      <c r="D23" s="141">
        <v>4</v>
      </c>
      <c r="E23" s="141">
        <v>0</v>
      </c>
      <c r="F23" s="141">
        <v>0</v>
      </c>
      <c r="G23" s="141">
        <v>941</v>
      </c>
    </row>
    <row r="24" spans="1:7" x14ac:dyDescent="0.25">
      <c r="A24" s="40" t="s">
        <v>195</v>
      </c>
      <c r="B24" s="143">
        <v>204162</v>
      </c>
      <c r="C24" s="143">
        <v>98715</v>
      </c>
      <c r="D24" s="143">
        <v>35892</v>
      </c>
      <c r="E24" s="143">
        <v>26284</v>
      </c>
      <c r="F24" s="143">
        <v>37318</v>
      </c>
      <c r="G24" s="143">
        <v>5953</v>
      </c>
    </row>
    <row r="25" spans="1:7" x14ac:dyDescent="0.25">
      <c r="A25" s="225" t="s">
        <v>197</v>
      </c>
      <c r="B25" s="226"/>
      <c r="C25" s="226"/>
      <c r="D25" s="226"/>
      <c r="E25" s="226"/>
      <c r="F25" s="226"/>
      <c r="G25" s="226"/>
    </row>
    <row r="26" spans="1:7" x14ac:dyDescent="0.25">
      <c r="A26" s="2" t="s">
        <v>11</v>
      </c>
      <c r="B26" s="142">
        <v>10794850.859999999</v>
      </c>
      <c r="C26" s="142">
        <v>3045565.27</v>
      </c>
      <c r="D26" s="142">
        <v>2137232.4700000002</v>
      </c>
      <c r="E26" s="142">
        <v>2102105.19</v>
      </c>
      <c r="F26" s="142">
        <v>3366672.29</v>
      </c>
      <c r="G26" s="142">
        <v>143275.64000000001</v>
      </c>
    </row>
    <row r="27" spans="1:7" x14ac:dyDescent="0.25">
      <c r="A27" s="2" t="s">
        <v>12</v>
      </c>
      <c r="B27" s="142">
        <v>45679851.109999999</v>
      </c>
      <c r="C27" s="142">
        <v>43950103.649999999</v>
      </c>
      <c r="D27" s="142">
        <v>236534.39</v>
      </c>
      <c r="E27" s="142">
        <v>6314.78</v>
      </c>
      <c r="F27" s="142">
        <v>420</v>
      </c>
      <c r="G27" s="142">
        <v>1486478.29</v>
      </c>
    </row>
    <row r="28" spans="1:7" x14ac:dyDescent="0.25">
      <c r="A28" s="2" t="s">
        <v>13</v>
      </c>
      <c r="B28" s="142">
        <v>23476328.27</v>
      </c>
      <c r="C28" s="142">
        <v>7479080.6600000001</v>
      </c>
      <c r="D28" s="142">
        <v>8143948.1799999997</v>
      </c>
      <c r="E28" s="142">
        <v>4478098.4400000004</v>
      </c>
      <c r="F28" s="142">
        <v>2930072.18</v>
      </c>
      <c r="G28" s="142">
        <v>445128.81</v>
      </c>
    </row>
    <row r="29" spans="1:7" x14ac:dyDescent="0.25">
      <c r="A29" s="2" t="s">
        <v>14</v>
      </c>
      <c r="B29" s="142">
        <v>48188571.810000002</v>
      </c>
      <c r="C29" s="142">
        <v>13491114.109999999</v>
      </c>
      <c r="D29" s="142">
        <v>14832731.960000001</v>
      </c>
      <c r="E29" s="142">
        <v>9544267.9100000001</v>
      </c>
      <c r="F29" s="142">
        <v>9182081.0099999998</v>
      </c>
      <c r="G29" s="142">
        <v>1138376.82</v>
      </c>
    </row>
    <row r="30" spans="1:7" x14ac:dyDescent="0.25">
      <c r="A30" s="2" t="s">
        <v>15</v>
      </c>
      <c r="B30" s="142">
        <v>3472522.24</v>
      </c>
      <c r="C30" s="142">
        <v>3349808.43</v>
      </c>
      <c r="D30" s="142">
        <v>5256.7</v>
      </c>
      <c r="E30" s="142">
        <v>0</v>
      </c>
      <c r="F30" s="142">
        <v>0</v>
      </c>
      <c r="G30" s="142">
        <v>117457.11</v>
      </c>
    </row>
    <row r="31" spans="1:7" x14ac:dyDescent="0.25">
      <c r="A31" s="2" t="s">
        <v>16</v>
      </c>
      <c r="B31" s="142">
        <v>379532.25</v>
      </c>
      <c r="C31" s="142">
        <v>45685.74</v>
      </c>
      <c r="D31" s="142">
        <v>1440</v>
      </c>
      <c r="E31" s="142">
        <v>0</v>
      </c>
      <c r="F31" s="142">
        <v>0</v>
      </c>
      <c r="G31" s="142">
        <v>332406.51</v>
      </c>
    </row>
    <row r="32" spans="1:7" x14ac:dyDescent="0.25">
      <c r="A32" s="40" t="s">
        <v>195</v>
      </c>
      <c r="B32" s="144">
        <v>131991656.54000001</v>
      </c>
      <c r="C32" s="144">
        <v>71361357.859999999</v>
      </c>
      <c r="D32" s="144">
        <v>25357143.699999999</v>
      </c>
      <c r="E32" s="144">
        <v>16130786.32</v>
      </c>
      <c r="F32" s="144">
        <v>15479245.48</v>
      </c>
      <c r="G32" s="144">
        <v>3663123.18</v>
      </c>
    </row>
    <row r="34" spans="1:3" x14ac:dyDescent="0.25">
      <c r="A34" s="208" t="str">
        <f>HYPERLINK("#'Vysvetlivky'!A2", "Vysvetlivky ku kategóriám veľkosti podniku")</f>
        <v>Vysvetlivky ku kategóriám veľkosti podniku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03" t="s">
        <v>185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</row>
    <row r="3" spans="1:24" x14ac:dyDescent="0.25">
      <c r="A3" s="224" t="s">
        <v>211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</row>
    <row r="5" spans="1:24" x14ac:dyDescent="0.25">
      <c r="A5" s="207" t="s">
        <v>2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7" spans="1:24" x14ac:dyDescent="0.25">
      <c r="A7" s="216" t="s">
        <v>4</v>
      </c>
      <c r="B7" s="216" t="s">
        <v>187</v>
      </c>
      <c r="C7" s="218" t="s">
        <v>212</v>
      </c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</row>
    <row r="8" spans="1:24" x14ac:dyDescent="0.25">
      <c r="A8" s="216"/>
      <c r="B8" s="216"/>
      <c r="C8" s="1" t="s">
        <v>213</v>
      </c>
      <c r="D8" s="1" t="s">
        <v>214</v>
      </c>
      <c r="E8" s="1" t="s">
        <v>215</v>
      </c>
      <c r="F8" s="1" t="s">
        <v>216</v>
      </c>
      <c r="G8" s="1" t="s">
        <v>217</v>
      </c>
      <c r="H8" s="1" t="s">
        <v>218</v>
      </c>
      <c r="I8" s="1" t="s">
        <v>219</v>
      </c>
      <c r="J8" s="1" t="s">
        <v>220</v>
      </c>
      <c r="K8" s="1" t="s">
        <v>221</v>
      </c>
      <c r="L8" s="1" t="s">
        <v>222</v>
      </c>
      <c r="M8" s="1" t="s">
        <v>223</v>
      </c>
      <c r="N8" s="1" t="s">
        <v>224</v>
      </c>
      <c r="O8" s="1" t="s">
        <v>225</v>
      </c>
      <c r="P8" s="1" t="s">
        <v>226</v>
      </c>
      <c r="Q8" s="1" t="s">
        <v>227</v>
      </c>
      <c r="R8" s="1" t="s">
        <v>228</v>
      </c>
      <c r="S8" s="1" t="s">
        <v>229</v>
      </c>
      <c r="T8" s="1" t="s">
        <v>230</v>
      </c>
      <c r="U8" s="1" t="s">
        <v>231</v>
      </c>
      <c r="V8" s="1" t="s">
        <v>232</v>
      </c>
      <c r="W8" s="1" t="s">
        <v>233</v>
      </c>
      <c r="X8" s="1" t="s">
        <v>234</v>
      </c>
    </row>
    <row r="9" spans="1:24" x14ac:dyDescent="0.25">
      <c r="A9" s="225" t="s">
        <v>194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</row>
    <row r="10" spans="1:24" x14ac:dyDescent="0.25">
      <c r="A10" s="2" t="s">
        <v>11</v>
      </c>
      <c r="B10" s="145">
        <v>13694</v>
      </c>
      <c r="C10" s="145">
        <v>74</v>
      </c>
      <c r="D10" s="145">
        <v>2</v>
      </c>
      <c r="E10" s="145">
        <v>664</v>
      </c>
      <c r="F10" s="145">
        <v>7</v>
      </c>
      <c r="G10" s="145">
        <v>22</v>
      </c>
      <c r="H10" s="145">
        <v>413</v>
      </c>
      <c r="I10" s="145">
        <v>4909</v>
      </c>
      <c r="J10" s="145">
        <v>385</v>
      </c>
      <c r="K10" s="145">
        <v>3337</v>
      </c>
      <c r="L10" s="145">
        <v>125</v>
      </c>
      <c r="M10" s="145">
        <v>65</v>
      </c>
      <c r="N10" s="145">
        <v>221</v>
      </c>
      <c r="O10" s="145">
        <v>828</v>
      </c>
      <c r="P10" s="145">
        <v>589</v>
      </c>
      <c r="Q10" s="145">
        <v>6</v>
      </c>
      <c r="R10" s="145">
        <v>372</v>
      </c>
      <c r="S10" s="145">
        <v>211</v>
      </c>
      <c r="T10" s="145">
        <v>477</v>
      </c>
      <c r="U10" s="145">
        <v>972</v>
      </c>
      <c r="V10" s="145">
        <v>0</v>
      </c>
      <c r="W10" s="145">
        <v>0</v>
      </c>
      <c r="X10" s="145">
        <v>15</v>
      </c>
    </row>
    <row r="11" spans="1:24" x14ac:dyDescent="0.25">
      <c r="A11" s="2" t="s">
        <v>12</v>
      </c>
      <c r="B11" s="145">
        <v>39594</v>
      </c>
      <c r="C11" s="145">
        <v>650</v>
      </c>
      <c r="D11" s="145">
        <v>1</v>
      </c>
      <c r="E11" s="145">
        <v>4272</v>
      </c>
      <c r="F11" s="145">
        <v>4</v>
      </c>
      <c r="G11" s="145">
        <v>22</v>
      </c>
      <c r="H11" s="145">
        <v>5773</v>
      </c>
      <c r="I11" s="145">
        <v>9343</v>
      </c>
      <c r="J11" s="145">
        <v>1601</v>
      </c>
      <c r="K11" s="145">
        <v>3716</v>
      </c>
      <c r="L11" s="145">
        <v>855</v>
      </c>
      <c r="M11" s="145">
        <v>580</v>
      </c>
      <c r="N11" s="145">
        <v>214</v>
      </c>
      <c r="O11" s="145">
        <v>3877</v>
      </c>
      <c r="P11" s="145">
        <v>1493</v>
      </c>
      <c r="Q11" s="145">
        <v>24</v>
      </c>
      <c r="R11" s="145">
        <v>1025</v>
      </c>
      <c r="S11" s="145">
        <v>460</v>
      </c>
      <c r="T11" s="145">
        <v>954</v>
      </c>
      <c r="U11" s="145">
        <v>4661</v>
      </c>
      <c r="V11" s="145">
        <v>2</v>
      </c>
      <c r="W11" s="145">
        <v>1</v>
      </c>
      <c r="X11" s="145">
        <v>66</v>
      </c>
    </row>
    <row r="12" spans="1:24" x14ac:dyDescent="0.25">
      <c r="A12" s="2" t="s">
        <v>13</v>
      </c>
      <c r="B12" s="145">
        <v>2647</v>
      </c>
      <c r="C12" s="145">
        <v>42</v>
      </c>
      <c r="D12" s="145">
        <v>3</v>
      </c>
      <c r="E12" s="145">
        <v>329</v>
      </c>
      <c r="F12" s="145">
        <v>3</v>
      </c>
      <c r="G12" s="145">
        <v>6</v>
      </c>
      <c r="H12" s="145">
        <v>245</v>
      </c>
      <c r="I12" s="145">
        <v>644</v>
      </c>
      <c r="J12" s="145">
        <v>146</v>
      </c>
      <c r="K12" s="145">
        <v>218</v>
      </c>
      <c r="L12" s="145">
        <v>61</v>
      </c>
      <c r="M12" s="145">
        <v>17</v>
      </c>
      <c r="N12" s="145">
        <v>68</v>
      </c>
      <c r="O12" s="145">
        <v>296</v>
      </c>
      <c r="P12" s="145">
        <v>185</v>
      </c>
      <c r="Q12" s="145">
        <v>3</v>
      </c>
      <c r="R12" s="145">
        <v>32</v>
      </c>
      <c r="S12" s="145">
        <v>246</v>
      </c>
      <c r="T12" s="145">
        <v>50</v>
      </c>
      <c r="U12" s="145">
        <v>52</v>
      </c>
      <c r="V12" s="145">
        <v>0</v>
      </c>
      <c r="W12" s="145">
        <v>0</v>
      </c>
      <c r="X12" s="145">
        <v>1</v>
      </c>
    </row>
    <row r="13" spans="1:24" x14ac:dyDescent="0.25">
      <c r="A13" s="2" t="s">
        <v>14</v>
      </c>
      <c r="B13" s="145">
        <v>12588</v>
      </c>
      <c r="C13" s="145">
        <v>192</v>
      </c>
      <c r="D13" s="145">
        <v>18</v>
      </c>
      <c r="E13" s="145">
        <v>1738</v>
      </c>
      <c r="F13" s="145">
        <v>2</v>
      </c>
      <c r="G13" s="145">
        <v>60</v>
      </c>
      <c r="H13" s="145">
        <v>1110</v>
      </c>
      <c r="I13" s="145">
        <v>3246</v>
      </c>
      <c r="J13" s="145">
        <v>775</v>
      </c>
      <c r="K13" s="145">
        <v>1113</v>
      </c>
      <c r="L13" s="145">
        <v>401</v>
      </c>
      <c r="M13" s="145">
        <v>51</v>
      </c>
      <c r="N13" s="145">
        <v>236</v>
      </c>
      <c r="O13" s="145">
        <v>1294</v>
      </c>
      <c r="P13" s="145">
        <v>647</v>
      </c>
      <c r="Q13" s="145">
        <v>5</v>
      </c>
      <c r="R13" s="145">
        <v>136</v>
      </c>
      <c r="S13" s="145">
        <v>1137</v>
      </c>
      <c r="T13" s="145">
        <v>153</v>
      </c>
      <c r="U13" s="145">
        <v>262</v>
      </c>
      <c r="V13" s="145">
        <v>0</v>
      </c>
      <c r="W13" s="145">
        <v>0</v>
      </c>
      <c r="X13" s="145">
        <v>12</v>
      </c>
    </row>
    <row r="14" spans="1:24" x14ac:dyDescent="0.25">
      <c r="A14" s="2" t="s">
        <v>15</v>
      </c>
      <c r="B14" s="145">
        <v>10581</v>
      </c>
      <c r="C14" s="145">
        <v>133</v>
      </c>
      <c r="D14" s="145">
        <v>1</v>
      </c>
      <c r="E14" s="145">
        <v>710</v>
      </c>
      <c r="F14" s="145">
        <v>0</v>
      </c>
      <c r="G14" s="145">
        <v>6</v>
      </c>
      <c r="H14" s="145">
        <v>1563</v>
      </c>
      <c r="I14" s="145">
        <v>1388</v>
      </c>
      <c r="J14" s="145">
        <v>585</v>
      </c>
      <c r="K14" s="145">
        <v>302</v>
      </c>
      <c r="L14" s="145">
        <v>189</v>
      </c>
      <c r="M14" s="145">
        <v>88</v>
      </c>
      <c r="N14" s="145">
        <v>46</v>
      </c>
      <c r="O14" s="145">
        <v>760</v>
      </c>
      <c r="P14" s="145">
        <v>369</v>
      </c>
      <c r="Q14" s="145">
        <v>1</v>
      </c>
      <c r="R14" s="145">
        <v>247</v>
      </c>
      <c r="S14" s="145">
        <v>48</v>
      </c>
      <c r="T14" s="145">
        <v>465</v>
      </c>
      <c r="U14" s="145">
        <v>3646</v>
      </c>
      <c r="V14" s="145">
        <v>0</v>
      </c>
      <c r="W14" s="145">
        <v>0</v>
      </c>
      <c r="X14" s="145">
        <v>34</v>
      </c>
    </row>
    <row r="15" spans="1:24" x14ac:dyDescent="0.25">
      <c r="A15" s="2" t="s">
        <v>16</v>
      </c>
      <c r="B15" s="145">
        <v>967</v>
      </c>
      <c r="C15" s="145">
        <v>3</v>
      </c>
      <c r="D15" s="145">
        <v>0</v>
      </c>
      <c r="E15" s="145">
        <v>31</v>
      </c>
      <c r="F15" s="145">
        <v>0</v>
      </c>
      <c r="G15" s="145">
        <v>1</v>
      </c>
      <c r="H15" s="145">
        <v>28</v>
      </c>
      <c r="I15" s="145">
        <v>87</v>
      </c>
      <c r="J15" s="145">
        <v>18</v>
      </c>
      <c r="K15" s="145">
        <v>33</v>
      </c>
      <c r="L15" s="145">
        <v>23</v>
      </c>
      <c r="M15" s="145">
        <v>2</v>
      </c>
      <c r="N15" s="145">
        <v>18</v>
      </c>
      <c r="O15" s="145">
        <v>59</v>
      </c>
      <c r="P15" s="145">
        <v>63</v>
      </c>
      <c r="Q15" s="145">
        <v>0</v>
      </c>
      <c r="R15" s="145">
        <v>16</v>
      </c>
      <c r="S15" s="145">
        <v>2</v>
      </c>
      <c r="T15" s="145">
        <v>16</v>
      </c>
      <c r="U15" s="145">
        <v>30</v>
      </c>
      <c r="V15" s="145">
        <v>0</v>
      </c>
      <c r="W15" s="145">
        <v>0</v>
      </c>
      <c r="X15" s="145">
        <v>537</v>
      </c>
    </row>
    <row r="16" spans="1:24" x14ac:dyDescent="0.25">
      <c r="A16" s="40" t="s">
        <v>195</v>
      </c>
      <c r="B16" s="147">
        <v>80071</v>
      </c>
      <c r="C16" s="147">
        <v>1094</v>
      </c>
      <c r="D16" s="147">
        <v>25</v>
      </c>
      <c r="E16" s="147">
        <v>7744</v>
      </c>
      <c r="F16" s="147">
        <v>16</v>
      </c>
      <c r="G16" s="147">
        <v>117</v>
      </c>
      <c r="H16" s="147">
        <v>9132</v>
      </c>
      <c r="I16" s="147">
        <v>19617</v>
      </c>
      <c r="J16" s="147">
        <v>3510</v>
      </c>
      <c r="K16" s="147">
        <v>8719</v>
      </c>
      <c r="L16" s="147">
        <v>1654</v>
      </c>
      <c r="M16" s="147">
        <v>803</v>
      </c>
      <c r="N16" s="147">
        <v>803</v>
      </c>
      <c r="O16" s="147">
        <v>7114</v>
      </c>
      <c r="P16" s="147">
        <v>3346</v>
      </c>
      <c r="Q16" s="147">
        <v>39</v>
      </c>
      <c r="R16" s="147">
        <v>1828</v>
      </c>
      <c r="S16" s="147">
        <v>2104</v>
      </c>
      <c r="T16" s="147">
        <v>2115</v>
      </c>
      <c r="U16" s="147">
        <v>9623</v>
      </c>
      <c r="V16" s="147">
        <v>2</v>
      </c>
      <c r="W16" s="147">
        <v>1</v>
      </c>
      <c r="X16" s="147">
        <v>665</v>
      </c>
    </row>
    <row r="17" spans="1:24" x14ac:dyDescent="0.25">
      <c r="A17" s="225" t="s">
        <v>196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</row>
    <row r="18" spans="1:24" x14ac:dyDescent="0.25">
      <c r="A18" s="2" t="s">
        <v>11</v>
      </c>
      <c r="B18" s="145">
        <v>65573</v>
      </c>
      <c r="C18" s="145">
        <v>230</v>
      </c>
      <c r="D18" s="145">
        <v>33</v>
      </c>
      <c r="E18" s="145">
        <v>2245</v>
      </c>
      <c r="F18" s="145">
        <v>47</v>
      </c>
      <c r="G18" s="145">
        <v>77</v>
      </c>
      <c r="H18" s="145">
        <v>1221</v>
      </c>
      <c r="I18" s="145">
        <v>26129</v>
      </c>
      <c r="J18" s="145">
        <v>2397</v>
      </c>
      <c r="K18" s="145">
        <v>17029</v>
      </c>
      <c r="L18" s="145">
        <v>498</v>
      </c>
      <c r="M18" s="145">
        <v>260</v>
      </c>
      <c r="N18" s="145">
        <v>1062</v>
      </c>
      <c r="O18" s="145">
        <v>2925</v>
      </c>
      <c r="P18" s="145">
        <v>2564</v>
      </c>
      <c r="Q18" s="145">
        <v>17</v>
      </c>
      <c r="R18" s="145">
        <v>1596</v>
      </c>
      <c r="S18" s="145">
        <v>693</v>
      </c>
      <c r="T18" s="145">
        <v>3998</v>
      </c>
      <c r="U18" s="145">
        <v>2507</v>
      </c>
      <c r="V18" s="145">
        <v>0</v>
      </c>
      <c r="W18" s="145">
        <v>0</v>
      </c>
      <c r="X18" s="145">
        <v>45</v>
      </c>
    </row>
    <row r="19" spans="1:24" x14ac:dyDescent="0.25">
      <c r="A19" s="2" t="s">
        <v>12</v>
      </c>
      <c r="B19" s="145">
        <v>39577</v>
      </c>
      <c r="C19" s="145">
        <v>650</v>
      </c>
      <c r="D19" s="145">
        <v>1</v>
      </c>
      <c r="E19" s="145">
        <v>4285</v>
      </c>
      <c r="F19" s="145">
        <v>4</v>
      </c>
      <c r="G19" s="145">
        <v>22</v>
      </c>
      <c r="H19" s="145">
        <v>5767</v>
      </c>
      <c r="I19" s="145">
        <v>9335</v>
      </c>
      <c r="J19" s="145">
        <v>1599</v>
      </c>
      <c r="K19" s="145">
        <v>3711</v>
      </c>
      <c r="L19" s="145">
        <v>855</v>
      </c>
      <c r="M19" s="145">
        <v>578</v>
      </c>
      <c r="N19" s="145">
        <v>214</v>
      </c>
      <c r="O19" s="145">
        <v>3874</v>
      </c>
      <c r="P19" s="145">
        <v>1492</v>
      </c>
      <c r="Q19" s="145">
        <v>24</v>
      </c>
      <c r="R19" s="145">
        <v>1025</v>
      </c>
      <c r="S19" s="145">
        <v>459</v>
      </c>
      <c r="T19" s="145">
        <v>952</v>
      </c>
      <c r="U19" s="145">
        <v>4661</v>
      </c>
      <c r="V19" s="145">
        <v>2</v>
      </c>
      <c r="W19" s="145">
        <v>1</v>
      </c>
      <c r="X19" s="145">
        <v>66</v>
      </c>
    </row>
    <row r="20" spans="1:24" x14ac:dyDescent="0.25">
      <c r="A20" s="2" t="s">
        <v>13</v>
      </c>
      <c r="B20" s="145">
        <v>68191</v>
      </c>
      <c r="C20" s="145">
        <v>278</v>
      </c>
      <c r="D20" s="145">
        <v>76</v>
      </c>
      <c r="E20" s="145">
        <v>41411</v>
      </c>
      <c r="F20" s="145">
        <v>221</v>
      </c>
      <c r="G20" s="145">
        <v>256</v>
      </c>
      <c r="H20" s="145">
        <v>1062</v>
      </c>
      <c r="I20" s="145">
        <v>3380</v>
      </c>
      <c r="J20" s="145">
        <v>10174</v>
      </c>
      <c r="K20" s="145">
        <v>1039</v>
      </c>
      <c r="L20" s="145">
        <v>386</v>
      </c>
      <c r="M20" s="145">
        <v>1720</v>
      </c>
      <c r="N20" s="145">
        <v>885</v>
      </c>
      <c r="O20" s="145">
        <v>2139</v>
      </c>
      <c r="P20" s="145">
        <v>3568</v>
      </c>
      <c r="Q20" s="145">
        <v>8</v>
      </c>
      <c r="R20" s="145">
        <v>83</v>
      </c>
      <c r="S20" s="145">
        <v>1160</v>
      </c>
      <c r="T20" s="145">
        <v>174</v>
      </c>
      <c r="U20" s="145">
        <v>170</v>
      </c>
      <c r="V20" s="145">
        <v>0</v>
      </c>
      <c r="W20" s="145">
        <v>0</v>
      </c>
      <c r="X20" s="145">
        <v>1</v>
      </c>
    </row>
    <row r="21" spans="1:24" x14ac:dyDescent="0.25">
      <c r="A21" s="2" t="s">
        <v>14</v>
      </c>
      <c r="B21" s="145">
        <v>185769</v>
      </c>
      <c r="C21" s="145">
        <v>2231</v>
      </c>
      <c r="D21" s="145">
        <v>397</v>
      </c>
      <c r="E21" s="145">
        <v>90788</v>
      </c>
      <c r="F21" s="145">
        <v>41</v>
      </c>
      <c r="G21" s="145">
        <v>688</v>
      </c>
      <c r="H21" s="145">
        <v>9669</v>
      </c>
      <c r="I21" s="145">
        <v>31051</v>
      </c>
      <c r="J21" s="145">
        <v>14375</v>
      </c>
      <c r="K21" s="145">
        <v>6354</v>
      </c>
      <c r="L21" s="145">
        <v>3299</v>
      </c>
      <c r="M21" s="145">
        <v>412</v>
      </c>
      <c r="N21" s="145">
        <v>1353</v>
      </c>
      <c r="O21" s="145">
        <v>6841</v>
      </c>
      <c r="P21" s="145">
        <v>7216</v>
      </c>
      <c r="Q21" s="145">
        <v>12</v>
      </c>
      <c r="R21" s="145">
        <v>491</v>
      </c>
      <c r="S21" s="145">
        <v>8395</v>
      </c>
      <c r="T21" s="145">
        <v>1140</v>
      </c>
      <c r="U21" s="145">
        <v>987</v>
      </c>
      <c r="V21" s="145">
        <v>0</v>
      </c>
      <c r="W21" s="145">
        <v>0</v>
      </c>
      <c r="X21" s="145">
        <v>29</v>
      </c>
    </row>
    <row r="22" spans="1:24" x14ac:dyDescent="0.25">
      <c r="A22" s="2" t="s">
        <v>15</v>
      </c>
      <c r="B22" s="145">
        <v>10574</v>
      </c>
      <c r="C22" s="145">
        <v>133</v>
      </c>
      <c r="D22" s="145">
        <v>1</v>
      </c>
      <c r="E22" s="145">
        <v>710</v>
      </c>
      <c r="F22" s="145">
        <v>0</v>
      </c>
      <c r="G22" s="145">
        <v>6</v>
      </c>
      <c r="H22" s="145">
        <v>1563</v>
      </c>
      <c r="I22" s="145">
        <v>1386</v>
      </c>
      <c r="J22" s="145">
        <v>584</v>
      </c>
      <c r="K22" s="145">
        <v>302</v>
      </c>
      <c r="L22" s="145">
        <v>189</v>
      </c>
      <c r="M22" s="145">
        <v>88</v>
      </c>
      <c r="N22" s="145">
        <v>46</v>
      </c>
      <c r="O22" s="145">
        <v>760</v>
      </c>
      <c r="P22" s="145">
        <v>368</v>
      </c>
      <c r="Q22" s="145">
        <v>1</v>
      </c>
      <c r="R22" s="145">
        <v>247</v>
      </c>
      <c r="S22" s="145">
        <v>47</v>
      </c>
      <c r="T22" s="145">
        <v>465</v>
      </c>
      <c r="U22" s="145">
        <v>3644</v>
      </c>
      <c r="V22" s="145">
        <v>0</v>
      </c>
      <c r="W22" s="145">
        <v>0</v>
      </c>
      <c r="X22" s="145">
        <v>34</v>
      </c>
    </row>
    <row r="23" spans="1:24" x14ac:dyDescent="0.25">
      <c r="A23" s="2" t="s">
        <v>16</v>
      </c>
      <c r="B23" s="145">
        <v>966</v>
      </c>
      <c r="C23" s="145">
        <v>3</v>
      </c>
      <c r="D23" s="145">
        <v>0</v>
      </c>
      <c r="E23" s="145">
        <v>31</v>
      </c>
      <c r="F23" s="145">
        <v>0</v>
      </c>
      <c r="G23" s="145">
        <v>1</v>
      </c>
      <c r="H23" s="145">
        <v>28</v>
      </c>
      <c r="I23" s="145">
        <v>87</v>
      </c>
      <c r="J23" s="145">
        <v>18</v>
      </c>
      <c r="K23" s="145">
        <v>33</v>
      </c>
      <c r="L23" s="145">
        <v>23</v>
      </c>
      <c r="M23" s="145">
        <v>2</v>
      </c>
      <c r="N23" s="145">
        <v>18</v>
      </c>
      <c r="O23" s="145">
        <v>59</v>
      </c>
      <c r="P23" s="145">
        <v>63</v>
      </c>
      <c r="Q23" s="145">
        <v>0</v>
      </c>
      <c r="R23" s="145">
        <v>16</v>
      </c>
      <c r="S23" s="145">
        <v>2</v>
      </c>
      <c r="T23" s="145">
        <v>16</v>
      </c>
      <c r="U23" s="145">
        <v>30</v>
      </c>
      <c r="V23" s="145">
        <v>0</v>
      </c>
      <c r="W23" s="145">
        <v>0</v>
      </c>
      <c r="X23" s="145">
        <v>536</v>
      </c>
    </row>
    <row r="24" spans="1:24" x14ac:dyDescent="0.25">
      <c r="A24" s="40" t="s">
        <v>195</v>
      </c>
      <c r="B24" s="147">
        <v>370650</v>
      </c>
      <c r="C24" s="147">
        <v>3525</v>
      </c>
      <c r="D24" s="147">
        <v>508</v>
      </c>
      <c r="E24" s="147">
        <v>139470</v>
      </c>
      <c r="F24" s="147">
        <v>313</v>
      </c>
      <c r="G24" s="147">
        <v>1050</v>
      </c>
      <c r="H24" s="147">
        <v>19310</v>
      </c>
      <c r="I24" s="147">
        <v>71368</v>
      </c>
      <c r="J24" s="147">
        <v>29147</v>
      </c>
      <c r="K24" s="147">
        <v>28468</v>
      </c>
      <c r="L24" s="147">
        <v>5250</v>
      </c>
      <c r="M24" s="147">
        <v>3060</v>
      </c>
      <c r="N24" s="147">
        <v>3578</v>
      </c>
      <c r="O24" s="147">
        <v>16598</v>
      </c>
      <c r="P24" s="147">
        <v>15271</v>
      </c>
      <c r="Q24" s="147">
        <v>62</v>
      </c>
      <c r="R24" s="147">
        <v>3458</v>
      </c>
      <c r="S24" s="147">
        <v>10756</v>
      </c>
      <c r="T24" s="147">
        <v>6745</v>
      </c>
      <c r="U24" s="147">
        <v>11999</v>
      </c>
      <c r="V24" s="147">
        <v>2</v>
      </c>
      <c r="W24" s="147">
        <v>1</v>
      </c>
      <c r="X24" s="147">
        <v>711</v>
      </c>
    </row>
    <row r="25" spans="1:24" x14ac:dyDescent="0.25">
      <c r="A25" s="225" t="s">
        <v>197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</row>
    <row r="26" spans="1:24" x14ac:dyDescent="0.25">
      <c r="A26" s="2" t="s">
        <v>11</v>
      </c>
      <c r="B26" s="146">
        <v>18721161.399999999</v>
      </c>
      <c r="C26" s="146">
        <v>58515.07</v>
      </c>
      <c r="D26" s="146">
        <v>7309.08</v>
      </c>
      <c r="E26" s="146">
        <v>600087.96</v>
      </c>
      <c r="F26" s="146">
        <v>18939.47</v>
      </c>
      <c r="G26" s="146">
        <v>17465.84</v>
      </c>
      <c r="H26" s="146">
        <v>319497.73</v>
      </c>
      <c r="I26" s="146">
        <v>7454168.7199999997</v>
      </c>
      <c r="J26" s="146">
        <v>510760.72</v>
      </c>
      <c r="K26" s="146">
        <v>4638766.91</v>
      </c>
      <c r="L26" s="146">
        <v>152030.32</v>
      </c>
      <c r="M26" s="146">
        <v>88161.81</v>
      </c>
      <c r="N26" s="146">
        <v>335741.69</v>
      </c>
      <c r="O26" s="146">
        <v>952106.54</v>
      </c>
      <c r="P26" s="146">
        <v>849701.35</v>
      </c>
      <c r="Q26" s="146">
        <v>4584.53</v>
      </c>
      <c r="R26" s="146">
        <v>488502.2</v>
      </c>
      <c r="S26" s="146">
        <v>218886.13</v>
      </c>
      <c r="T26" s="146">
        <v>1381647.67</v>
      </c>
      <c r="U26" s="146">
        <v>613230.74</v>
      </c>
      <c r="V26" s="146">
        <v>0</v>
      </c>
      <c r="W26" s="146">
        <v>0</v>
      </c>
      <c r="X26" s="146">
        <v>11056.92</v>
      </c>
    </row>
    <row r="27" spans="1:24" x14ac:dyDescent="0.25">
      <c r="A27" s="2" t="s">
        <v>12</v>
      </c>
      <c r="B27" s="146">
        <v>9923158.5700000003</v>
      </c>
      <c r="C27" s="146">
        <v>160500</v>
      </c>
      <c r="D27" s="146">
        <v>270</v>
      </c>
      <c r="E27" s="146">
        <v>1054182.5</v>
      </c>
      <c r="F27" s="146">
        <v>840</v>
      </c>
      <c r="G27" s="146">
        <v>4920</v>
      </c>
      <c r="H27" s="146">
        <v>1464900</v>
      </c>
      <c r="I27" s="146">
        <v>2352843.9900000002</v>
      </c>
      <c r="J27" s="146">
        <v>396720</v>
      </c>
      <c r="K27" s="146">
        <v>959592.08</v>
      </c>
      <c r="L27" s="146">
        <v>207390</v>
      </c>
      <c r="M27" s="146">
        <v>142140</v>
      </c>
      <c r="N27" s="146">
        <v>53460</v>
      </c>
      <c r="O27" s="146">
        <v>928740</v>
      </c>
      <c r="P27" s="146">
        <v>372450</v>
      </c>
      <c r="Q27" s="146">
        <v>5940</v>
      </c>
      <c r="R27" s="146">
        <v>253830</v>
      </c>
      <c r="S27" s="146">
        <v>106410</v>
      </c>
      <c r="T27" s="146">
        <v>242880</v>
      </c>
      <c r="U27" s="146">
        <v>1197300</v>
      </c>
      <c r="V27" s="146">
        <v>480</v>
      </c>
      <c r="W27" s="146">
        <v>270</v>
      </c>
      <c r="X27" s="146">
        <v>17100</v>
      </c>
    </row>
    <row r="28" spans="1:24" x14ac:dyDescent="0.25">
      <c r="A28" s="2" t="s">
        <v>13</v>
      </c>
      <c r="B28" s="146">
        <v>18367447.350000001</v>
      </c>
      <c r="C28" s="146">
        <v>82188.240000000005</v>
      </c>
      <c r="D28" s="146">
        <v>27512.65</v>
      </c>
      <c r="E28" s="146">
        <v>12356957.890000001</v>
      </c>
      <c r="F28" s="146">
        <v>75624.850000000006</v>
      </c>
      <c r="G28" s="146">
        <v>46321.24</v>
      </c>
      <c r="H28" s="146">
        <v>301450.96000000002</v>
      </c>
      <c r="I28" s="146">
        <v>992727.69</v>
      </c>
      <c r="J28" s="146">
        <v>1528879.21</v>
      </c>
      <c r="K28" s="146">
        <v>249690.25</v>
      </c>
      <c r="L28" s="146">
        <v>142836.93</v>
      </c>
      <c r="M28" s="146">
        <v>497461.25</v>
      </c>
      <c r="N28" s="146">
        <v>203984.85</v>
      </c>
      <c r="O28" s="146">
        <v>527488.17000000004</v>
      </c>
      <c r="P28" s="146">
        <v>823974.81</v>
      </c>
      <c r="Q28" s="146">
        <v>2185.5500000000002</v>
      </c>
      <c r="R28" s="146">
        <v>25204.37</v>
      </c>
      <c r="S28" s="146">
        <v>377250.46</v>
      </c>
      <c r="T28" s="146">
        <v>66108.53</v>
      </c>
      <c r="U28" s="146">
        <v>39359.449999999997</v>
      </c>
      <c r="V28" s="146">
        <v>0</v>
      </c>
      <c r="W28" s="146">
        <v>0</v>
      </c>
      <c r="X28" s="146">
        <v>240</v>
      </c>
    </row>
    <row r="29" spans="1:24" x14ac:dyDescent="0.25">
      <c r="A29" s="2" t="s">
        <v>14</v>
      </c>
      <c r="B29" s="146">
        <v>34770178.75</v>
      </c>
      <c r="C29" s="146">
        <v>486150.7</v>
      </c>
      <c r="D29" s="146">
        <v>78211.789999999994</v>
      </c>
      <c r="E29" s="146">
        <v>15610494.68</v>
      </c>
      <c r="F29" s="146">
        <v>4650</v>
      </c>
      <c r="G29" s="146">
        <v>113749.05</v>
      </c>
      <c r="H29" s="146">
        <v>2229441.73</v>
      </c>
      <c r="I29" s="146">
        <v>6180625.5300000003</v>
      </c>
      <c r="J29" s="146">
        <v>2774356.91</v>
      </c>
      <c r="K29" s="146">
        <v>1389590.63</v>
      </c>
      <c r="L29" s="146">
        <v>688601.2</v>
      </c>
      <c r="M29" s="146">
        <v>73063.56</v>
      </c>
      <c r="N29" s="146">
        <v>268344.90999999997</v>
      </c>
      <c r="O29" s="146">
        <v>1328079</v>
      </c>
      <c r="P29" s="146">
        <v>1391246.11</v>
      </c>
      <c r="Q29" s="146">
        <v>2040</v>
      </c>
      <c r="R29" s="146">
        <v>102494.34</v>
      </c>
      <c r="S29" s="146">
        <v>1579272.91</v>
      </c>
      <c r="T29" s="146">
        <v>269425.93</v>
      </c>
      <c r="U29" s="146">
        <v>194186.39</v>
      </c>
      <c r="V29" s="146">
        <v>0</v>
      </c>
      <c r="W29" s="146">
        <v>0</v>
      </c>
      <c r="X29" s="146">
        <v>6153.38</v>
      </c>
    </row>
    <row r="30" spans="1:24" x14ac:dyDescent="0.25">
      <c r="A30" s="2" t="s">
        <v>15</v>
      </c>
      <c r="B30" s="146">
        <v>1112130</v>
      </c>
      <c r="C30" s="146">
        <v>13965</v>
      </c>
      <c r="D30" s="146">
        <v>105</v>
      </c>
      <c r="E30" s="146">
        <v>74550</v>
      </c>
      <c r="F30" s="146">
        <v>0</v>
      </c>
      <c r="G30" s="146">
        <v>630</v>
      </c>
      <c r="H30" s="146">
        <v>164325</v>
      </c>
      <c r="I30" s="146">
        <v>146115</v>
      </c>
      <c r="J30" s="146">
        <v>61590</v>
      </c>
      <c r="K30" s="146">
        <v>31710</v>
      </c>
      <c r="L30" s="146">
        <v>19845</v>
      </c>
      <c r="M30" s="146">
        <v>9240</v>
      </c>
      <c r="N30" s="146">
        <v>4830</v>
      </c>
      <c r="O30" s="146">
        <v>79905</v>
      </c>
      <c r="P30" s="146">
        <v>38745</v>
      </c>
      <c r="Q30" s="146">
        <v>105</v>
      </c>
      <c r="R30" s="146">
        <v>25935</v>
      </c>
      <c r="S30" s="146">
        <v>5040</v>
      </c>
      <c r="T30" s="146">
        <v>48930</v>
      </c>
      <c r="U30" s="146">
        <v>382995</v>
      </c>
      <c r="V30" s="146">
        <v>0</v>
      </c>
      <c r="W30" s="146">
        <v>0</v>
      </c>
      <c r="X30" s="146">
        <v>3570</v>
      </c>
    </row>
    <row r="31" spans="1:24" x14ac:dyDescent="0.25">
      <c r="A31" s="2" t="s">
        <v>16</v>
      </c>
      <c r="B31" s="146">
        <v>101535</v>
      </c>
      <c r="C31" s="146">
        <v>315</v>
      </c>
      <c r="D31" s="146">
        <v>0</v>
      </c>
      <c r="E31" s="146">
        <v>3255</v>
      </c>
      <c r="F31" s="146">
        <v>0</v>
      </c>
      <c r="G31" s="146">
        <v>105</v>
      </c>
      <c r="H31" s="146">
        <v>2940</v>
      </c>
      <c r="I31" s="146">
        <v>9135</v>
      </c>
      <c r="J31" s="146">
        <v>1890</v>
      </c>
      <c r="K31" s="146">
        <v>3465</v>
      </c>
      <c r="L31" s="146">
        <v>2415</v>
      </c>
      <c r="M31" s="146">
        <v>210</v>
      </c>
      <c r="N31" s="146">
        <v>1890</v>
      </c>
      <c r="O31" s="146">
        <v>6195</v>
      </c>
      <c r="P31" s="146">
        <v>6615</v>
      </c>
      <c r="Q31" s="146">
        <v>0</v>
      </c>
      <c r="R31" s="146">
        <v>1680</v>
      </c>
      <c r="S31" s="146">
        <v>210</v>
      </c>
      <c r="T31" s="146">
        <v>1680</v>
      </c>
      <c r="U31" s="146">
        <v>3150</v>
      </c>
      <c r="V31" s="146">
        <v>0</v>
      </c>
      <c r="W31" s="146">
        <v>0</v>
      </c>
      <c r="X31" s="146">
        <v>56385</v>
      </c>
    </row>
    <row r="32" spans="1:24" x14ac:dyDescent="0.25">
      <c r="A32" s="40" t="s">
        <v>195</v>
      </c>
      <c r="B32" s="148">
        <v>82995611.069999993</v>
      </c>
      <c r="C32" s="148">
        <v>801634.01</v>
      </c>
      <c r="D32" s="148">
        <v>113408.52</v>
      </c>
      <c r="E32" s="148">
        <v>29699528.030000001</v>
      </c>
      <c r="F32" s="148">
        <v>100054.32</v>
      </c>
      <c r="G32" s="148">
        <v>183191.13</v>
      </c>
      <c r="H32" s="148">
        <v>4482555.42</v>
      </c>
      <c r="I32" s="148">
        <v>17135615.93</v>
      </c>
      <c r="J32" s="148">
        <v>5274196.84</v>
      </c>
      <c r="K32" s="148">
        <v>7272814.8700000001</v>
      </c>
      <c r="L32" s="148">
        <v>1213118.45</v>
      </c>
      <c r="M32" s="148">
        <v>810276.62</v>
      </c>
      <c r="N32" s="148">
        <v>868251.45</v>
      </c>
      <c r="O32" s="148">
        <v>3822513.71</v>
      </c>
      <c r="P32" s="148">
        <v>3482732.27</v>
      </c>
      <c r="Q32" s="148">
        <v>14855.08</v>
      </c>
      <c r="R32" s="148">
        <v>897645.91</v>
      </c>
      <c r="S32" s="148">
        <v>2287069.5</v>
      </c>
      <c r="T32" s="148">
        <v>2010672.13</v>
      </c>
      <c r="U32" s="148">
        <v>2430221.58</v>
      </c>
      <c r="V32" s="148">
        <v>480</v>
      </c>
      <c r="W32" s="148">
        <v>270</v>
      </c>
      <c r="X32" s="148">
        <v>94505.3</v>
      </c>
    </row>
    <row r="34" spans="1:3" x14ac:dyDescent="0.25">
      <c r="A34" s="208" t="str">
        <f>HYPERLINK("#'Vysvetlivky'!A15", "Vysvetlivky k sekciám SK-NACE")</f>
        <v>Vysvetlivky k sekciám SK-NACE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  <c r="C35" s="209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03" t="s">
        <v>198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</row>
    <row r="3" spans="1:24" x14ac:dyDescent="0.25">
      <c r="A3" s="224" t="s">
        <v>211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</row>
    <row r="5" spans="1:24" x14ac:dyDescent="0.25">
      <c r="A5" s="207" t="s">
        <v>2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7" spans="1:24" x14ac:dyDescent="0.25">
      <c r="A7" s="216" t="s">
        <v>4</v>
      </c>
      <c r="B7" s="216" t="s">
        <v>187</v>
      </c>
      <c r="C7" s="218" t="s">
        <v>212</v>
      </c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</row>
    <row r="8" spans="1:24" x14ac:dyDescent="0.25">
      <c r="A8" s="216"/>
      <c r="B8" s="216"/>
      <c r="C8" s="1" t="s">
        <v>213</v>
      </c>
      <c r="D8" s="1" t="s">
        <v>214</v>
      </c>
      <c r="E8" s="1" t="s">
        <v>215</v>
      </c>
      <c r="F8" s="1" t="s">
        <v>216</v>
      </c>
      <c r="G8" s="1" t="s">
        <v>217</v>
      </c>
      <c r="H8" s="1" t="s">
        <v>218</v>
      </c>
      <c r="I8" s="1" t="s">
        <v>219</v>
      </c>
      <c r="J8" s="1" t="s">
        <v>220</v>
      </c>
      <c r="K8" s="1" t="s">
        <v>221</v>
      </c>
      <c r="L8" s="1" t="s">
        <v>222</v>
      </c>
      <c r="M8" s="1" t="s">
        <v>223</v>
      </c>
      <c r="N8" s="1" t="s">
        <v>224</v>
      </c>
      <c r="O8" s="1" t="s">
        <v>225</v>
      </c>
      <c r="P8" s="1" t="s">
        <v>226</v>
      </c>
      <c r="Q8" s="1" t="s">
        <v>227</v>
      </c>
      <c r="R8" s="1" t="s">
        <v>228</v>
      </c>
      <c r="S8" s="1" t="s">
        <v>229</v>
      </c>
      <c r="T8" s="1" t="s">
        <v>230</v>
      </c>
      <c r="U8" s="1" t="s">
        <v>231</v>
      </c>
      <c r="V8" s="1" t="s">
        <v>232</v>
      </c>
      <c r="W8" s="1" t="s">
        <v>233</v>
      </c>
      <c r="X8" s="1" t="s">
        <v>234</v>
      </c>
    </row>
    <row r="9" spans="1:24" x14ac:dyDescent="0.25">
      <c r="A9" s="225" t="s">
        <v>194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</row>
    <row r="10" spans="1:24" x14ac:dyDescent="0.25">
      <c r="A10" s="2" t="s">
        <v>11</v>
      </c>
      <c r="B10" s="149">
        <v>11263</v>
      </c>
      <c r="C10" s="149">
        <v>60</v>
      </c>
      <c r="D10" s="149">
        <v>2</v>
      </c>
      <c r="E10" s="149">
        <v>490</v>
      </c>
      <c r="F10" s="149">
        <v>8</v>
      </c>
      <c r="G10" s="149">
        <v>12</v>
      </c>
      <c r="H10" s="149">
        <v>288</v>
      </c>
      <c r="I10" s="149">
        <v>3555</v>
      </c>
      <c r="J10" s="149">
        <v>328</v>
      </c>
      <c r="K10" s="149">
        <v>3085</v>
      </c>
      <c r="L10" s="149">
        <v>106</v>
      </c>
      <c r="M10" s="149">
        <v>55</v>
      </c>
      <c r="N10" s="149">
        <v>214</v>
      </c>
      <c r="O10" s="149">
        <v>442</v>
      </c>
      <c r="P10" s="149">
        <v>516</v>
      </c>
      <c r="Q10" s="149">
        <v>3</v>
      </c>
      <c r="R10" s="149">
        <v>422</v>
      </c>
      <c r="S10" s="149">
        <v>218</v>
      </c>
      <c r="T10" s="149">
        <v>499</v>
      </c>
      <c r="U10" s="149">
        <v>947</v>
      </c>
      <c r="V10" s="149">
        <v>0</v>
      </c>
      <c r="W10" s="149">
        <v>0</v>
      </c>
      <c r="X10" s="149">
        <v>13</v>
      </c>
    </row>
    <row r="11" spans="1:24" x14ac:dyDescent="0.25">
      <c r="A11" s="2" t="s">
        <v>12</v>
      </c>
      <c r="B11" s="149">
        <v>47533</v>
      </c>
      <c r="C11" s="149">
        <v>900</v>
      </c>
      <c r="D11" s="149">
        <v>0</v>
      </c>
      <c r="E11" s="149">
        <v>5738</v>
      </c>
      <c r="F11" s="149">
        <v>9</v>
      </c>
      <c r="G11" s="149">
        <v>27</v>
      </c>
      <c r="H11" s="149">
        <v>7774</v>
      </c>
      <c r="I11" s="149">
        <v>9699</v>
      </c>
      <c r="J11" s="149">
        <v>1935</v>
      </c>
      <c r="K11" s="149">
        <v>3932</v>
      </c>
      <c r="L11" s="149">
        <v>1164</v>
      </c>
      <c r="M11" s="149">
        <v>649</v>
      </c>
      <c r="N11" s="149">
        <v>262</v>
      </c>
      <c r="O11" s="149">
        <v>5301</v>
      </c>
      <c r="P11" s="149">
        <v>1921</v>
      </c>
      <c r="Q11" s="149">
        <v>22</v>
      </c>
      <c r="R11" s="149">
        <v>1242</v>
      </c>
      <c r="S11" s="149">
        <v>582</v>
      </c>
      <c r="T11" s="149">
        <v>1203</v>
      </c>
      <c r="U11" s="149">
        <v>5079</v>
      </c>
      <c r="V11" s="149">
        <v>6</v>
      </c>
      <c r="W11" s="149">
        <v>2</v>
      </c>
      <c r="X11" s="149">
        <v>86</v>
      </c>
    </row>
    <row r="12" spans="1:24" x14ac:dyDescent="0.25">
      <c r="A12" s="2" t="s">
        <v>13</v>
      </c>
      <c r="B12" s="149">
        <v>4546</v>
      </c>
      <c r="C12" s="149">
        <v>57</v>
      </c>
      <c r="D12" s="149">
        <v>1</v>
      </c>
      <c r="E12" s="149">
        <v>626</v>
      </c>
      <c r="F12" s="149">
        <v>7</v>
      </c>
      <c r="G12" s="149">
        <v>14</v>
      </c>
      <c r="H12" s="149">
        <v>388</v>
      </c>
      <c r="I12" s="149">
        <v>1052</v>
      </c>
      <c r="J12" s="149">
        <v>267</v>
      </c>
      <c r="K12" s="149">
        <v>338</v>
      </c>
      <c r="L12" s="149">
        <v>136</v>
      </c>
      <c r="M12" s="149">
        <v>27</v>
      </c>
      <c r="N12" s="149">
        <v>122</v>
      </c>
      <c r="O12" s="149">
        <v>566</v>
      </c>
      <c r="P12" s="149">
        <v>305</v>
      </c>
      <c r="Q12" s="149">
        <v>4</v>
      </c>
      <c r="R12" s="149">
        <v>64</v>
      </c>
      <c r="S12" s="149">
        <v>385</v>
      </c>
      <c r="T12" s="149">
        <v>76</v>
      </c>
      <c r="U12" s="149">
        <v>109</v>
      </c>
      <c r="V12" s="149">
        <v>0</v>
      </c>
      <c r="W12" s="149">
        <v>0</v>
      </c>
      <c r="X12" s="149">
        <v>2</v>
      </c>
    </row>
    <row r="13" spans="1:24" x14ac:dyDescent="0.25">
      <c r="A13" s="2" t="s">
        <v>14</v>
      </c>
      <c r="B13" s="149">
        <v>17823</v>
      </c>
      <c r="C13" s="149">
        <v>270</v>
      </c>
      <c r="D13" s="149">
        <v>18</v>
      </c>
      <c r="E13" s="149">
        <v>2630</v>
      </c>
      <c r="F13" s="149">
        <v>9</v>
      </c>
      <c r="G13" s="149">
        <v>96</v>
      </c>
      <c r="H13" s="149">
        <v>1469</v>
      </c>
      <c r="I13" s="149">
        <v>4563</v>
      </c>
      <c r="J13" s="149">
        <v>1283</v>
      </c>
      <c r="K13" s="149">
        <v>1622</v>
      </c>
      <c r="L13" s="149">
        <v>541</v>
      </c>
      <c r="M13" s="149">
        <v>64</v>
      </c>
      <c r="N13" s="149">
        <v>324</v>
      </c>
      <c r="O13" s="149">
        <v>1847</v>
      </c>
      <c r="P13" s="149">
        <v>896</v>
      </c>
      <c r="Q13" s="149">
        <v>6</v>
      </c>
      <c r="R13" s="149">
        <v>192</v>
      </c>
      <c r="S13" s="149">
        <v>1406</v>
      </c>
      <c r="T13" s="149">
        <v>208</v>
      </c>
      <c r="U13" s="149">
        <v>369</v>
      </c>
      <c r="V13" s="149">
        <v>0</v>
      </c>
      <c r="W13" s="149">
        <v>1</v>
      </c>
      <c r="X13" s="149">
        <v>9</v>
      </c>
    </row>
    <row r="14" spans="1:24" x14ac:dyDescent="0.25">
      <c r="A14" s="2" t="s">
        <v>15</v>
      </c>
      <c r="B14" s="149">
        <v>12276</v>
      </c>
      <c r="C14" s="149">
        <v>169</v>
      </c>
      <c r="D14" s="149">
        <v>1</v>
      </c>
      <c r="E14" s="149">
        <v>898</v>
      </c>
      <c r="F14" s="149">
        <v>0</v>
      </c>
      <c r="G14" s="149">
        <v>7</v>
      </c>
      <c r="H14" s="149">
        <v>1970</v>
      </c>
      <c r="I14" s="149">
        <v>1540</v>
      </c>
      <c r="J14" s="149">
        <v>652</v>
      </c>
      <c r="K14" s="149">
        <v>351</v>
      </c>
      <c r="L14" s="149">
        <v>223</v>
      </c>
      <c r="M14" s="149">
        <v>102</v>
      </c>
      <c r="N14" s="149">
        <v>52</v>
      </c>
      <c r="O14" s="149">
        <v>980</v>
      </c>
      <c r="P14" s="149">
        <v>449</v>
      </c>
      <c r="Q14" s="149">
        <v>1</v>
      </c>
      <c r="R14" s="149">
        <v>283</v>
      </c>
      <c r="S14" s="149">
        <v>55</v>
      </c>
      <c r="T14" s="149">
        <v>543</v>
      </c>
      <c r="U14" s="149">
        <v>3960</v>
      </c>
      <c r="V14" s="149">
        <v>0</v>
      </c>
      <c r="W14" s="149">
        <v>0</v>
      </c>
      <c r="X14" s="149">
        <v>40</v>
      </c>
    </row>
    <row r="15" spans="1:24" x14ac:dyDescent="0.25">
      <c r="A15" s="2" t="s">
        <v>16</v>
      </c>
      <c r="B15" s="149">
        <v>1128</v>
      </c>
      <c r="C15" s="149">
        <v>3</v>
      </c>
      <c r="D15" s="149">
        <v>0</v>
      </c>
      <c r="E15" s="149">
        <v>37</v>
      </c>
      <c r="F15" s="149">
        <v>1</v>
      </c>
      <c r="G15" s="149">
        <v>1</v>
      </c>
      <c r="H15" s="149">
        <v>35</v>
      </c>
      <c r="I15" s="149">
        <v>95</v>
      </c>
      <c r="J15" s="149">
        <v>19</v>
      </c>
      <c r="K15" s="149">
        <v>37</v>
      </c>
      <c r="L15" s="149">
        <v>25</v>
      </c>
      <c r="M15" s="149">
        <v>2</v>
      </c>
      <c r="N15" s="149">
        <v>22</v>
      </c>
      <c r="O15" s="149">
        <v>63</v>
      </c>
      <c r="P15" s="149">
        <v>74</v>
      </c>
      <c r="Q15" s="149">
        <v>0</v>
      </c>
      <c r="R15" s="149">
        <v>14</v>
      </c>
      <c r="S15" s="149">
        <v>4</v>
      </c>
      <c r="T15" s="149">
        <v>17</v>
      </c>
      <c r="U15" s="149">
        <v>34</v>
      </c>
      <c r="V15" s="149">
        <v>0</v>
      </c>
      <c r="W15" s="149">
        <v>0</v>
      </c>
      <c r="X15" s="149">
        <v>645</v>
      </c>
    </row>
    <row r="16" spans="1:24" x14ac:dyDescent="0.25">
      <c r="A16" s="40" t="s">
        <v>195</v>
      </c>
      <c r="B16" s="151">
        <v>94569</v>
      </c>
      <c r="C16" s="151">
        <v>1459</v>
      </c>
      <c r="D16" s="151">
        <v>22</v>
      </c>
      <c r="E16" s="151">
        <v>10419</v>
      </c>
      <c r="F16" s="151">
        <v>34</v>
      </c>
      <c r="G16" s="151">
        <v>157</v>
      </c>
      <c r="H16" s="151">
        <v>11924</v>
      </c>
      <c r="I16" s="151">
        <v>20504</v>
      </c>
      <c r="J16" s="151">
        <v>4484</v>
      </c>
      <c r="K16" s="151">
        <v>9365</v>
      </c>
      <c r="L16" s="151">
        <v>2195</v>
      </c>
      <c r="M16" s="151">
        <v>899</v>
      </c>
      <c r="N16" s="151">
        <v>996</v>
      </c>
      <c r="O16" s="151">
        <v>9199</v>
      </c>
      <c r="P16" s="151">
        <v>4161</v>
      </c>
      <c r="Q16" s="151">
        <v>36</v>
      </c>
      <c r="R16" s="151">
        <v>2217</v>
      </c>
      <c r="S16" s="151">
        <v>2650</v>
      </c>
      <c r="T16" s="151">
        <v>2546</v>
      </c>
      <c r="U16" s="151">
        <v>10498</v>
      </c>
      <c r="V16" s="151">
        <v>6</v>
      </c>
      <c r="W16" s="151">
        <v>3</v>
      </c>
      <c r="X16" s="151">
        <v>795</v>
      </c>
    </row>
    <row r="17" spans="1:24" x14ac:dyDescent="0.25">
      <c r="A17" s="225" t="s">
        <v>196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</row>
    <row r="18" spans="1:24" x14ac:dyDescent="0.25">
      <c r="A18" s="2" t="s">
        <v>11</v>
      </c>
      <c r="B18" s="149">
        <v>56489</v>
      </c>
      <c r="C18" s="149">
        <v>184</v>
      </c>
      <c r="D18" s="149">
        <v>52</v>
      </c>
      <c r="E18" s="149">
        <v>1624</v>
      </c>
      <c r="F18" s="149">
        <v>35</v>
      </c>
      <c r="G18" s="149">
        <v>26</v>
      </c>
      <c r="H18" s="149">
        <v>808</v>
      </c>
      <c r="I18" s="149">
        <v>20921</v>
      </c>
      <c r="J18" s="149">
        <v>1530</v>
      </c>
      <c r="K18" s="149">
        <v>16094</v>
      </c>
      <c r="L18" s="149">
        <v>457</v>
      </c>
      <c r="M18" s="149">
        <v>248</v>
      </c>
      <c r="N18" s="149">
        <v>1081</v>
      </c>
      <c r="O18" s="149">
        <v>1630</v>
      </c>
      <c r="P18" s="149">
        <v>2280</v>
      </c>
      <c r="Q18" s="149">
        <v>12</v>
      </c>
      <c r="R18" s="149">
        <v>2037</v>
      </c>
      <c r="S18" s="149">
        <v>734</v>
      </c>
      <c r="T18" s="149">
        <v>4279</v>
      </c>
      <c r="U18" s="149">
        <v>2414</v>
      </c>
      <c r="V18" s="149">
        <v>0</v>
      </c>
      <c r="W18" s="149">
        <v>0</v>
      </c>
      <c r="X18" s="149">
        <v>43</v>
      </c>
    </row>
    <row r="19" spans="1:24" x14ac:dyDescent="0.25">
      <c r="A19" s="2" t="s">
        <v>12</v>
      </c>
      <c r="B19" s="149">
        <v>47454</v>
      </c>
      <c r="C19" s="149">
        <v>899</v>
      </c>
      <c r="D19" s="149">
        <v>0</v>
      </c>
      <c r="E19" s="149">
        <v>5724</v>
      </c>
      <c r="F19" s="149">
        <v>9</v>
      </c>
      <c r="G19" s="149">
        <v>27</v>
      </c>
      <c r="H19" s="149">
        <v>7762</v>
      </c>
      <c r="I19" s="149">
        <v>9686</v>
      </c>
      <c r="J19" s="149">
        <v>1933</v>
      </c>
      <c r="K19" s="149">
        <v>3925</v>
      </c>
      <c r="L19" s="149">
        <v>1162</v>
      </c>
      <c r="M19" s="149">
        <v>647</v>
      </c>
      <c r="N19" s="149">
        <v>262</v>
      </c>
      <c r="O19" s="149">
        <v>5290</v>
      </c>
      <c r="P19" s="149">
        <v>1917</v>
      </c>
      <c r="Q19" s="149">
        <v>21</v>
      </c>
      <c r="R19" s="149">
        <v>1242</v>
      </c>
      <c r="S19" s="149">
        <v>581</v>
      </c>
      <c r="T19" s="149">
        <v>1202</v>
      </c>
      <c r="U19" s="149">
        <v>5072</v>
      </c>
      <c r="V19" s="149">
        <v>5</v>
      </c>
      <c r="W19" s="149">
        <v>2</v>
      </c>
      <c r="X19" s="149">
        <v>86</v>
      </c>
    </row>
    <row r="20" spans="1:24" x14ac:dyDescent="0.25">
      <c r="A20" s="2" t="s">
        <v>13</v>
      </c>
      <c r="B20" s="149">
        <v>103158</v>
      </c>
      <c r="C20" s="149">
        <v>3543</v>
      </c>
      <c r="D20" s="149">
        <v>11</v>
      </c>
      <c r="E20" s="149">
        <v>64766</v>
      </c>
      <c r="F20" s="149">
        <v>337</v>
      </c>
      <c r="G20" s="149">
        <v>372</v>
      </c>
      <c r="H20" s="149">
        <v>1720</v>
      </c>
      <c r="I20" s="149">
        <v>5994</v>
      </c>
      <c r="J20" s="149">
        <v>9912</v>
      </c>
      <c r="K20" s="149">
        <v>1559</v>
      </c>
      <c r="L20" s="149">
        <v>773</v>
      </c>
      <c r="M20" s="149">
        <v>150</v>
      </c>
      <c r="N20" s="149">
        <v>1669</v>
      </c>
      <c r="O20" s="149">
        <v>3797</v>
      </c>
      <c r="P20" s="149">
        <v>5064</v>
      </c>
      <c r="Q20" s="149">
        <v>12</v>
      </c>
      <c r="R20" s="149">
        <v>249</v>
      </c>
      <c r="S20" s="149">
        <v>2483</v>
      </c>
      <c r="T20" s="149">
        <v>377</v>
      </c>
      <c r="U20" s="149">
        <v>368</v>
      </c>
      <c r="V20" s="149">
        <v>0</v>
      </c>
      <c r="W20" s="149">
        <v>0</v>
      </c>
      <c r="X20" s="149">
        <v>2</v>
      </c>
    </row>
    <row r="21" spans="1:24" x14ac:dyDescent="0.25">
      <c r="A21" s="2" t="s">
        <v>14</v>
      </c>
      <c r="B21" s="149">
        <v>245237</v>
      </c>
      <c r="C21" s="149">
        <v>2858</v>
      </c>
      <c r="D21" s="149">
        <v>2265</v>
      </c>
      <c r="E21" s="149">
        <v>122183</v>
      </c>
      <c r="F21" s="149">
        <v>119</v>
      </c>
      <c r="G21" s="149">
        <v>1673</v>
      </c>
      <c r="H21" s="149">
        <v>11907</v>
      </c>
      <c r="I21" s="149">
        <v>37790</v>
      </c>
      <c r="J21" s="149">
        <v>20992</v>
      </c>
      <c r="K21" s="149">
        <v>8549</v>
      </c>
      <c r="L21" s="149">
        <v>4098</v>
      </c>
      <c r="M21" s="149">
        <v>665</v>
      </c>
      <c r="N21" s="149">
        <v>2062</v>
      </c>
      <c r="O21" s="149">
        <v>9731</v>
      </c>
      <c r="P21" s="149">
        <v>8804</v>
      </c>
      <c r="Q21" s="149">
        <v>19</v>
      </c>
      <c r="R21" s="149">
        <v>661</v>
      </c>
      <c r="S21" s="149">
        <v>8161</v>
      </c>
      <c r="T21" s="149">
        <v>1229</v>
      </c>
      <c r="U21" s="149">
        <v>1446</v>
      </c>
      <c r="V21" s="149">
        <v>0</v>
      </c>
      <c r="W21" s="149">
        <v>1</v>
      </c>
      <c r="X21" s="149">
        <v>24</v>
      </c>
    </row>
    <row r="22" spans="1:24" x14ac:dyDescent="0.25">
      <c r="A22" s="2" t="s">
        <v>15</v>
      </c>
      <c r="B22" s="149">
        <v>12266</v>
      </c>
      <c r="C22" s="149">
        <v>169</v>
      </c>
      <c r="D22" s="149">
        <v>1</v>
      </c>
      <c r="E22" s="149">
        <v>898</v>
      </c>
      <c r="F22" s="149">
        <v>0</v>
      </c>
      <c r="G22" s="149">
        <v>7</v>
      </c>
      <c r="H22" s="149">
        <v>1970</v>
      </c>
      <c r="I22" s="149">
        <v>1537</v>
      </c>
      <c r="J22" s="149">
        <v>651</v>
      </c>
      <c r="K22" s="149">
        <v>351</v>
      </c>
      <c r="L22" s="149">
        <v>223</v>
      </c>
      <c r="M22" s="149">
        <v>102</v>
      </c>
      <c r="N22" s="149">
        <v>52</v>
      </c>
      <c r="O22" s="149">
        <v>980</v>
      </c>
      <c r="P22" s="149">
        <v>448</v>
      </c>
      <c r="Q22" s="149">
        <v>1</v>
      </c>
      <c r="R22" s="149">
        <v>282</v>
      </c>
      <c r="S22" s="149">
        <v>55</v>
      </c>
      <c r="T22" s="149">
        <v>543</v>
      </c>
      <c r="U22" s="149">
        <v>3956</v>
      </c>
      <c r="V22" s="149">
        <v>0</v>
      </c>
      <c r="W22" s="149">
        <v>0</v>
      </c>
      <c r="X22" s="149">
        <v>40</v>
      </c>
    </row>
    <row r="23" spans="1:24" x14ac:dyDescent="0.25">
      <c r="A23" s="2" t="s">
        <v>16</v>
      </c>
      <c r="B23" s="149">
        <v>1127</v>
      </c>
      <c r="C23" s="149">
        <v>3</v>
      </c>
      <c r="D23" s="149">
        <v>0</v>
      </c>
      <c r="E23" s="149">
        <v>37</v>
      </c>
      <c r="F23" s="149">
        <v>1</v>
      </c>
      <c r="G23" s="149">
        <v>1</v>
      </c>
      <c r="H23" s="149">
        <v>35</v>
      </c>
      <c r="I23" s="149">
        <v>95</v>
      </c>
      <c r="J23" s="149">
        <v>19</v>
      </c>
      <c r="K23" s="149">
        <v>37</v>
      </c>
      <c r="L23" s="149">
        <v>25</v>
      </c>
      <c r="M23" s="149">
        <v>2</v>
      </c>
      <c r="N23" s="149">
        <v>22</v>
      </c>
      <c r="O23" s="149">
        <v>63</v>
      </c>
      <c r="P23" s="149">
        <v>74</v>
      </c>
      <c r="Q23" s="149">
        <v>0</v>
      </c>
      <c r="R23" s="149">
        <v>14</v>
      </c>
      <c r="S23" s="149">
        <v>4</v>
      </c>
      <c r="T23" s="149">
        <v>17</v>
      </c>
      <c r="U23" s="149">
        <v>34</v>
      </c>
      <c r="V23" s="149">
        <v>0</v>
      </c>
      <c r="W23" s="149">
        <v>0</v>
      </c>
      <c r="X23" s="149">
        <v>644</v>
      </c>
    </row>
    <row r="24" spans="1:24" x14ac:dyDescent="0.25">
      <c r="A24" s="40" t="s">
        <v>195</v>
      </c>
      <c r="B24" s="151">
        <v>465731</v>
      </c>
      <c r="C24" s="151">
        <v>7656</v>
      </c>
      <c r="D24" s="151">
        <v>2329</v>
      </c>
      <c r="E24" s="151">
        <v>195232</v>
      </c>
      <c r="F24" s="151">
        <v>501</v>
      </c>
      <c r="G24" s="151">
        <v>2106</v>
      </c>
      <c r="H24" s="151">
        <v>24202</v>
      </c>
      <c r="I24" s="151">
        <v>76023</v>
      </c>
      <c r="J24" s="151">
        <v>35037</v>
      </c>
      <c r="K24" s="151">
        <v>30515</v>
      </c>
      <c r="L24" s="151">
        <v>6738</v>
      </c>
      <c r="M24" s="151">
        <v>1814</v>
      </c>
      <c r="N24" s="151">
        <v>5148</v>
      </c>
      <c r="O24" s="151">
        <v>21491</v>
      </c>
      <c r="P24" s="151">
        <v>18587</v>
      </c>
      <c r="Q24" s="151">
        <v>65</v>
      </c>
      <c r="R24" s="151">
        <v>4485</v>
      </c>
      <c r="S24" s="151">
        <v>12018</v>
      </c>
      <c r="T24" s="151">
        <v>7647</v>
      </c>
      <c r="U24" s="151">
        <v>13290</v>
      </c>
      <c r="V24" s="151">
        <v>5</v>
      </c>
      <c r="W24" s="151">
        <v>3</v>
      </c>
      <c r="X24" s="151">
        <v>839</v>
      </c>
    </row>
    <row r="25" spans="1:24" x14ac:dyDescent="0.25">
      <c r="A25" s="225" t="s">
        <v>197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</row>
    <row r="26" spans="1:24" x14ac:dyDescent="0.25">
      <c r="A26" s="2" t="s">
        <v>11</v>
      </c>
      <c r="B26" s="150">
        <v>28026335.210000001</v>
      </c>
      <c r="C26" s="150">
        <v>83980.34</v>
      </c>
      <c r="D26" s="150">
        <v>30656.16</v>
      </c>
      <c r="E26" s="150">
        <v>718736.08</v>
      </c>
      <c r="F26" s="150">
        <v>24182.95</v>
      </c>
      <c r="G26" s="150">
        <v>9698.15</v>
      </c>
      <c r="H26" s="150">
        <v>345201.12</v>
      </c>
      <c r="I26" s="150">
        <v>10192855.779999999</v>
      </c>
      <c r="J26" s="150">
        <v>444211.01</v>
      </c>
      <c r="K26" s="150">
        <v>8167732.8499999996</v>
      </c>
      <c r="L26" s="150">
        <v>240497.69</v>
      </c>
      <c r="M26" s="150">
        <v>100627.18</v>
      </c>
      <c r="N26" s="150">
        <v>544530.52</v>
      </c>
      <c r="O26" s="150">
        <v>856944.47</v>
      </c>
      <c r="P26" s="150">
        <v>1262797.78</v>
      </c>
      <c r="Q26" s="150">
        <v>6223.41</v>
      </c>
      <c r="R26" s="150">
        <v>972130.7</v>
      </c>
      <c r="S26" s="150">
        <v>414118.32</v>
      </c>
      <c r="T26" s="150">
        <v>2600098.2999999998</v>
      </c>
      <c r="U26" s="150">
        <v>996493.9</v>
      </c>
      <c r="V26" s="150">
        <v>0</v>
      </c>
      <c r="W26" s="150">
        <v>0</v>
      </c>
      <c r="X26" s="150">
        <v>14618.5</v>
      </c>
    </row>
    <row r="27" spans="1:24" x14ac:dyDescent="0.25">
      <c r="A27" s="2" t="s">
        <v>12</v>
      </c>
      <c r="B27" s="150">
        <v>22358593.260000002</v>
      </c>
      <c r="C27" s="150">
        <v>423960</v>
      </c>
      <c r="D27" s="150">
        <v>0</v>
      </c>
      <c r="E27" s="150">
        <v>2590770</v>
      </c>
      <c r="F27" s="150">
        <v>4260</v>
      </c>
      <c r="G27" s="150">
        <v>10980</v>
      </c>
      <c r="H27" s="150">
        <v>3759909</v>
      </c>
      <c r="I27" s="150">
        <v>4395711.76</v>
      </c>
      <c r="J27" s="150">
        <v>922350</v>
      </c>
      <c r="K27" s="150">
        <v>1995616.79</v>
      </c>
      <c r="L27" s="150">
        <v>503460</v>
      </c>
      <c r="M27" s="150">
        <v>263910</v>
      </c>
      <c r="N27" s="150">
        <v>121680</v>
      </c>
      <c r="O27" s="150">
        <v>2346630</v>
      </c>
      <c r="P27" s="150">
        <v>890640</v>
      </c>
      <c r="Q27" s="150">
        <v>7140</v>
      </c>
      <c r="R27" s="150">
        <v>583680</v>
      </c>
      <c r="S27" s="150">
        <v>245040</v>
      </c>
      <c r="T27" s="150">
        <v>594390</v>
      </c>
      <c r="U27" s="150">
        <v>2654125.71</v>
      </c>
      <c r="V27" s="150">
        <v>2340</v>
      </c>
      <c r="W27" s="150">
        <v>960</v>
      </c>
      <c r="X27" s="150">
        <v>41040</v>
      </c>
    </row>
    <row r="28" spans="1:24" x14ac:dyDescent="0.25">
      <c r="A28" s="2" t="s">
        <v>13</v>
      </c>
      <c r="B28" s="150">
        <v>44085668.840000004</v>
      </c>
      <c r="C28" s="150">
        <v>655074.22</v>
      </c>
      <c r="D28" s="150">
        <v>6071.43</v>
      </c>
      <c r="E28" s="150">
        <v>29303287.34</v>
      </c>
      <c r="F28" s="150">
        <v>114516.21</v>
      </c>
      <c r="G28" s="150">
        <v>99448.72</v>
      </c>
      <c r="H28" s="150">
        <v>784919.21</v>
      </c>
      <c r="I28" s="150">
        <v>2809298.36</v>
      </c>
      <c r="J28" s="150">
        <v>2732432.11</v>
      </c>
      <c r="K28" s="150">
        <v>606484.73</v>
      </c>
      <c r="L28" s="150">
        <v>468208.47</v>
      </c>
      <c r="M28" s="150">
        <v>69977.23</v>
      </c>
      <c r="N28" s="150">
        <v>851103.49</v>
      </c>
      <c r="O28" s="150">
        <v>1714882.84</v>
      </c>
      <c r="P28" s="150">
        <v>1970101.13</v>
      </c>
      <c r="Q28" s="150">
        <v>4463.2700000000004</v>
      </c>
      <c r="R28" s="150">
        <v>122174.17</v>
      </c>
      <c r="S28" s="150">
        <v>1387117.2</v>
      </c>
      <c r="T28" s="150">
        <v>225345.76</v>
      </c>
      <c r="U28" s="150">
        <v>160055.85999999999</v>
      </c>
      <c r="V28" s="150">
        <v>0</v>
      </c>
      <c r="W28" s="150">
        <v>0</v>
      </c>
      <c r="X28" s="150">
        <v>707.09</v>
      </c>
    </row>
    <row r="29" spans="1:24" x14ac:dyDescent="0.25">
      <c r="A29" s="2" t="s">
        <v>14</v>
      </c>
      <c r="B29" s="150">
        <v>79673479.150000006</v>
      </c>
      <c r="C29" s="150">
        <v>926736.11</v>
      </c>
      <c r="D29" s="150">
        <v>420933.77</v>
      </c>
      <c r="E29" s="150">
        <v>41769157.490000002</v>
      </c>
      <c r="F29" s="150">
        <v>24941.59</v>
      </c>
      <c r="G29" s="150">
        <v>436340.67</v>
      </c>
      <c r="H29" s="150">
        <v>3963896.5</v>
      </c>
      <c r="I29" s="150">
        <v>11123035.310000001</v>
      </c>
      <c r="J29" s="150">
        <v>6803557.0999999996</v>
      </c>
      <c r="K29" s="150">
        <v>2846228.75</v>
      </c>
      <c r="L29" s="150">
        <v>1254725.2</v>
      </c>
      <c r="M29" s="150">
        <v>147651.42000000001</v>
      </c>
      <c r="N29" s="150">
        <v>618482.02</v>
      </c>
      <c r="O29" s="150">
        <v>3101081.02</v>
      </c>
      <c r="P29" s="150">
        <v>2558351.1800000002</v>
      </c>
      <c r="Q29" s="150">
        <v>4590.3900000000003</v>
      </c>
      <c r="R29" s="150">
        <v>212781.27</v>
      </c>
      <c r="S29" s="150">
        <v>2490232.6800000002</v>
      </c>
      <c r="T29" s="150">
        <v>478269.35</v>
      </c>
      <c r="U29" s="150">
        <v>485628.39</v>
      </c>
      <c r="V29" s="150">
        <v>0</v>
      </c>
      <c r="W29" s="150">
        <v>229.12</v>
      </c>
      <c r="X29" s="150">
        <v>6629.82</v>
      </c>
    </row>
    <row r="30" spans="1:24" x14ac:dyDescent="0.25">
      <c r="A30" s="2" t="s">
        <v>15</v>
      </c>
      <c r="B30" s="150">
        <v>2580285</v>
      </c>
      <c r="C30" s="150">
        <v>35700</v>
      </c>
      <c r="D30" s="150">
        <v>210</v>
      </c>
      <c r="E30" s="150">
        <v>188895</v>
      </c>
      <c r="F30" s="150">
        <v>0</v>
      </c>
      <c r="G30" s="150">
        <v>1470</v>
      </c>
      <c r="H30" s="150">
        <v>415275</v>
      </c>
      <c r="I30" s="150">
        <v>323505</v>
      </c>
      <c r="J30" s="150">
        <v>136815</v>
      </c>
      <c r="K30" s="150">
        <v>73710</v>
      </c>
      <c r="L30" s="150">
        <v>46830</v>
      </c>
      <c r="M30" s="150">
        <v>21420</v>
      </c>
      <c r="N30" s="150">
        <v>10920</v>
      </c>
      <c r="O30" s="150">
        <v>205905</v>
      </c>
      <c r="P30" s="150">
        <v>94290</v>
      </c>
      <c r="Q30" s="150">
        <v>210</v>
      </c>
      <c r="R30" s="150">
        <v>59325</v>
      </c>
      <c r="S30" s="150">
        <v>11550</v>
      </c>
      <c r="T30" s="150">
        <v>114135</v>
      </c>
      <c r="U30" s="150">
        <v>831615</v>
      </c>
      <c r="V30" s="150">
        <v>0</v>
      </c>
      <c r="W30" s="150">
        <v>0</v>
      </c>
      <c r="X30" s="150">
        <v>8505</v>
      </c>
    </row>
    <row r="31" spans="1:24" x14ac:dyDescent="0.25">
      <c r="A31" s="2" t="s">
        <v>16</v>
      </c>
      <c r="B31" s="150">
        <v>236985</v>
      </c>
      <c r="C31" s="150">
        <v>630</v>
      </c>
      <c r="D31" s="150">
        <v>0</v>
      </c>
      <c r="E31" s="150">
        <v>7770</v>
      </c>
      <c r="F31" s="150">
        <v>210</v>
      </c>
      <c r="G31" s="150">
        <v>210</v>
      </c>
      <c r="H31" s="150">
        <v>7350</v>
      </c>
      <c r="I31" s="150">
        <v>19950</v>
      </c>
      <c r="J31" s="150">
        <v>3990</v>
      </c>
      <c r="K31" s="150">
        <v>7770</v>
      </c>
      <c r="L31" s="150">
        <v>5250</v>
      </c>
      <c r="M31" s="150">
        <v>420</v>
      </c>
      <c r="N31" s="150">
        <v>4620</v>
      </c>
      <c r="O31" s="150">
        <v>13230</v>
      </c>
      <c r="P31" s="150">
        <v>15540</v>
      </c>
      <c r="Q31" s="150">
        <v>0</v>
      </c>
      <c r="R31" s="150">
        <v>2940</v>
      </c>
      <c r="S31" s="150">
        <v>840</v>
      </c>
      <c r="T31" s="150">
        <v>3570</v>
      </c>
      <c r="U31" s="150">
        <v>7140</v>
      </c>
      <c r="V31" s="150">
        <v>0</v>
      </c>
      <c r="W31" s="150">
        <v>0</v>
      </c>
      <c r="X31" s="150">
        <v>135555</v>
      </c>
    </row>
    <row r="32" spans="1:24" x14ac:dyDescent="0.25">
      <c r="A32" s="40" t="s">
        <v>195</v>
      </c>
      <c r="B32" s="152">
        <v>176961346.46000001</v>
      </c>
      <c r="C32" s="152">
        <v>2126080.67</v>
      </c>
      <c r="D32" s="152">
        <v>457871.35999999999</v>
      </c>
      <c r="E32" s="152">
        <v>74578615.909999996</v>
      </c>
      <c r="F32" s="152">
        <v>168110.75</v>
      </c>
      <c r="G32" s="152">
        <v>558147.54</v>
      </c>
      <c r="H32" s="152">
        <v>9276550.8300000001</v>
      </c>
      <c r="I32" s="152">
        <v>28864356.210000001</v>
      </c>
      <c r="J32" s="152">
        <v>11043355.220000001</v>
      </c>
      <c r="K32" s="152">
        <v>13697543.119999999</v>
      </c>
      <c r="L32" s="152">
        <v>2518971.36</v>
      </c>
      <c r="M32" s="152">
        <v>604005.82999999996</v>
      </c>
      <c r="N32" s="152">
        <v>2151336.0299999998</v>
      </c>
      <c r="O32" s="152">
        <v>8238673.3300000001</v>
      </c>
      <c r="P32" s="152">
        <v>6791720.0899999999</v>
      </c>
      <c r="Q32" s="152">
        <v>22627.07</v>
      </c>
      <c r="R32" s="152">
        <v>1953031.14</v>
      </c>
      <c r="S32" s="152">
        <v>4548898.2</v>
      </c>
      <c r="T32" s="152">
        <v>4015808.41</v>
      </c>
      <c r="U32" s="152">
        <v>5135058.8600000003</v>
      </c>
      <c r="V32" s="152">
        <v>2340</v>
      </c>
      <c r="W32" s="152">
        <v>1189.1199999999999</v>
      </c>
      <c r="X32" s="152">
        <v>207055.41</v>
      </c>
    </row>
    <row r="34" spans="1:3" x14ac:dyDescent="0.25">
      <c r="A34" s="208" t="str">
        <f>HYPERLINK("#'Vysvetlivky'!A15", "Vysvetlivky k sekciám SK-NACE")</f>
        <v>Vysvetlivky k sekciám SK-NACE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  <c r="C35" s="209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03" t="s">
        <v>199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</row>
    <row r="3" spans="1:24" x14ac:dyDescent="0.25">
      <c r="A3" s="224" t="s">
        <v>211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</row>
    <row r="5" spans="1:24" x14ac:dyDescent="0.25">
      <c r="A5" s="207" t="s">
        <v>2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7" spans="1:24" x14ac:dyDescent="0.25">
      <c r="A7" s="216" t="s">
        <v>4</v>
      </c>
      <c r="B7" s="216" t="s">
        <v>187</v>
      </c>
      <c r="C7" s="218" t="s">
        <v>212</v>
      </c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</row>
    <row r="8" spans="1:24" x14ac:dyDescent="0.25">
      <c r="A8" s="216"/>
      <c r="B8" s="216"/>
      <c r="C8" s="1" t="s">
        <v>213</v>
      </c>
      <c r="D8" s="1" t="s">
        <v>214</v>
      </c>
      <c r="E8" s="1" t="s">
        <v>215</v>
      </c>
      <c r="F8" s="1" t="s">
        <v>216</v>
      </c>
      <c r="G8" s="1" t="s">
        <v>217</v>
      </c>
      <c r="H8" s="1" t="s">
        <v>218</v>
      </c>
      <c r="I8" s="1" t="s">
        <v>219</v>
      </c>
      <c r="J8" s="1" t="s">
        <v>220</v>
      </c>
      <c r="K8" s="1" t="s">
        <v>221</v>
      </c>
      <c r="L8" s="1" t="s">
        <v>222</v>
      </c>
      <c r="M8" s="1" t="s">
        <v>223</v>
      </c>
      <c r="N8" s="1" t="s">
        <v>224</v>
      </c>
      <c r="O8" s="1" t="s">
        <v>225</v>
      </c>
      <c r="P8" s="1" t="s">
        <v>226</v>
      </c>
      <c r="Q8" s="1" t="s">
        <v>227</v>
      </c>
      <c r="R8" s="1" t="s">
        <v>228</v>
      </c>
      <c r="S8" s="1" t="s">
        <v>229</v>
      </c>
      <c r="T8" s="1" t="s">
        <v>230</v>
      </c>
      <c r="U8" s="1" t="s">
        <v>231</v>
      </c>
      <c r="V8" s="1" t="s">
        <v>232</v>
      </c>
      <c r="W8" s="1" t="s">
        <v>233</v>
      </c>
      <c r="X8" s="1" t="s">
        <v>234</v>
      </c>
    </row>
    <row r="9" spans="1:24" x14ac:dyDescent="0.25">
      <c r="A9" s="225" t="s">
        <v>194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</row>
    <row r="10" spans="1:24" x14ac:dyDescent="0.25">
      <c r="A10" s="2" t="s">
        <v>11</v>
      </c>
      <c r="B10" s="153">
        <v>4050</v>
      </c>
      <c r="C10" s="153">
        <v>16</v>
      </c>
      <c r="D10" s="153">
        <v>1</v>
      </c>
      <c r="E10" s="153">
        <v>138</v>
      </c>
      <c r="F10" s="153">
        <v>4</v>
      </c>
      <c r="G10" s="153">
        <v>2</v>
      </c>
      <c r="H10" s="153">
        <v>85</v>
      </c>
      <c r="I10" s="153">
        <v>867</v>
      </c>
      <c r="J10" s="153">
        <v>104</v>
      </c>
      <c r="K10" s="153">
        <v>1198</v>
      </c>
      <c r="L10" s="153">
        <v>41</v>
      </c>
      <c r="M10" s="153">
        <v>9</v>
      </c>
      <c r="N10" s="153">
        <v>88</v>
      </c>
      <c r="O10" s="153">
        <v>160</v>
      </c>
      <c r="P10" s="153">
        <v>190</v>
      </c>
      <c r="Q10" s="153">
        <v>1</v>
      </c>
      <c r="R10" s="153">
        <v>294</v>
      </c>
      <c r="S10" s="153">
        <v>138</v>
      </c>
      <c r="T10" s="153">
        <v>384</v>
      </c>
      <c r="U10" s="153">
        <v>324</v>
      </c>
      <c r="V10" s="153">
        <v>0</v>
      </c>
      <c r="W10" s="153">
        <v>0</v>
      </c>
      <c r="X10" s="153">
        <v>6</v>
      </c>
    </row>
    <row r="11" spans="1:24" x14ac:dyDescent="0.25">
      <c r="A11" s="2" t="s">
        <v>12</v>
      </c>
      <c r="B11" s="153">
        <v>41489</v>
      </c>
      <c r="C11" s="153">
        <v>924</v>
      </c>
      <c r="D11" s="153">
        <v>2</v>
      </c>
      <c r="E11" s="153">
        <v>5832</v>
      </c>
      <c r="F11" s="153">
        <v>8</v>
      </c>
      <c r="G11" s="153">
        <v>18</v>
      </c>
      <c r="H11" s="153">
        <v>7830</v>
      </c>
      <c r="I11" s="153">
        <v>7431</v>
      </c>
      <c r="J11" s="153">
        <v>1767</v>
      </c>
      <c r="K11" s="153">
        <v>3202</v>
      </c>
      <c r="L11" s="153">
        <v>1236</v>
      </c>
      <c r="M11" s="153">
        <v>624</v>
      </c>
      <c r="N11" s="153">
        <v>221</v>
      </c>
      <c r="O11" s="153">
        <v>5234</v>
      </c>
      <c r="P11" s="153">
        <v>1918</v>
      </c>
      <c r="Q11" s="153">
        <v>25</v>
      </c>
      <c r="R11" s="153">
        <v>1093</v>
      </c>
      <c r="S11" s="153">
        <v>557</v>
      </c>
      <c r="T11" s="153">
        <v>1138</v>
      </c>
      <c r="U11" s="153">
        <v>2350</v>
      </c>
      <c r="V11" s="153">
        <v>5</v>
      </c>
      <c r="W11" s="153">
        <v>2</v>
      </c>
      <c r="X11" s="153">
        <v>72</v>
      </c>
    </row>
    <row r="12" spans="1:24" x14ac:dyDescent="0.25">
      <c r="A12" s="2" t="s">
        <v>13</v>
      </c>
      <c r="B12" s="153">
        <v>4476</v>
      </c>
      <c r="C12" s="153">
        <v>47</v>
      </c>
      <c r="D12" s="153">
        <v>1</v>
      </c>
      <c r="E12" s="153">
        <v>650</v>
      </c>
      <c r="F12" s="153">
        <v>9</v>
      </c>
      <c r="G12" s="153">
        <v>14</v>
      </c>
      <c r="H12" s="153">
        <v>321</v>
      </c>
      <c r="I12" s="153">
        <v>966</v>
      </c>
      <c r="J12" s="153">
        <v>270</v>
      </c>
      <c r="K12" s="153">
        <v>512</v>
      </c>
      <c r="L12" s="153">
        <v>129</v>
      </c>
      <c r="M12" s="153">
        <v>24</v>
      </c>
      <c r="N12" s="153">
        <v>115</v>
      </c>
      <c r="O12" s="153">
        <v>509</v>
      </c>
      <c r="P12" s="153">
        <v>312</v>
      </c>
      <c r="Q12" s="153">
        <v>4</v>
      </c>
      <c r="R12" s="153">
        <v>71</v>
      </c>
      <c r="S12" s="153">
        <v>296</v>
      </c>
      <c r="T12" s="153">
        <v>84</v>
      </c>
      <c r="U12" s="153">
        <v>141</v>
      </c>
      <c r="V12" s="153">
        <v>0</v>
      </c>
      <c r="W12" s="153">
        <v>0</v>
      </c>
      <c r="X12" s="153">
        <v>1</v>
      </c>
    </row>
    <row r="13" spans="1:24" x14ac:dyDescent="0.25">
      <c r="A13" s="2" t="s">
        <v>14</v>
      </c>
      <c r="B13" s="153">
        <v>17600</v>
      </c>
      <c r="C13" s="153">
        <v>265</v>
      </c>
      <c r="D13" s="153">
        <v>16</v>
      </c>
      <c r="E13" s="153">
        <v>2552</v>
      </c>
      <c r="F13" s="153">
        <v>12</v>
      </c>
      <c r="G13" s="153">
        <v>79</v>
      </c>
      <c r="H13" s="153">
        <v>1302</v>
      </c>
      <c r="I13" s="153">
        <v>4510</v>
      </c>
      <c r="J13" s="153">
        <v>1225</v>
      </c>
      <c r="K13" s="153">
        <v>2263</v>
      </c>
      <c r="L13" s="153">
        <v>520</v>
      </c>
      <c r="M13" s="153">
        <v>69</v>
      </c>
      <c r="N13" s="153">
        <v>316</v>
      </c>
      <c r="O13" s="153">
        <v>1721</v>
      </c>
      <c r="P13" s="153">
        <v>922</v>
      </c>
      <c r="Q13" s="153">
        <v>7</v>
      </c>
      <c r="R13" s="153">
        <v>189</v>
      </c>
      <c r="S13" s="153">
        <v>933</v>
      </c>
      <c r="T13" s="153">
        <v>239</v>
      </c>
      <c r="U13" s="153">
        <v>451</v>
      </c>
      <c r="V13" s="153">
        <v>0</v>
      </c>
      <c r="W13" s="153">
        <v>1</v>
      </c>
      <c r="X13" s="153">
        <v>8</v>
      </c>
    </row>
    <row r="14" spans="1:24" x14ac:dyDescent="0.25">
      <c r="A14" s="2" t="s">
        <v>15</v>
      </c>
      <c r="B14" s="153">
        <v>8649</v>
      </c>
      <c r="C14" s="153">
        <v>170</v>
      </c>
      <c r="D14" s="153">
        <v>0</v>
      </c>
      <c r="E14" s="153">
        <v>849</v>
      </c>
      <c r="F14" s="153">
        <v>0</v>
      </c>
      <c r="G14" s="153">
        <v>6</v>
      </c>
      <c r="H14" s="153">
        <v>2018</v>
      </c>
      <c r="I14" s="153">
        <v>1079</v>
      </c>
      <c r="J14" s="153">
        <v>493</v>
      </c>
      <c r="K14" s="153">
        <v>253</v>
      </c>
      <c r="L14" s="153">
        <v>224</v>
      </c>
      <c r="M14" s="153">
        <v>83</v>
      </c>
      <c r="N14" s="153">
        <v>49</v>
      </c>
      <c r="O14" s="153">
        <v>956</v>
      </c>
      <c r="P14" s="153">
        <v>425</v>
      </c>
      <c r="Q14" s="153">
        <v>1</v>
      </c>
      <c r="R14" s="153">
        <v>260</v>
      </c>
      <c r="S14" s="153">
        <v>34</v>
      </c>
      <c r="T14" s="153">
        <v>494</v>
      </c>
      <c r="U14" s="153">
        <v>1234</v>
      </c>
      <c r="V14" s="153">
        <v>0</v>
      </c>
      <c r="W14" s="153">
        <v>0</v>
      </c>
      <c r="X14" s="153">
        <v>21</v>
      </c>
    </row>
    <row r="15" spans="1:24" x14ac:dyDescent="0.25">
      <c r="A15" s="2" t="s">
        <v>16</v>
      </c>
      <c r="B15" s="153">
        <v>967</v>
      </c>
      <c r="C15" s="153">
        <v>4</v>
      </c>
      <c r="D15" s="153">
        <v>0</v>
      </c>
      <c r="E15" s="153">
        <v>26</v>
      </c>
      <c r="F15" s="153">
        <v>0</v>
      </c>
      <c r="G15" s="153">
        <v>1</v>
      </c>
      <c r="H15" s="153">
        <v>25</v>
      </c>
      <c r="I15" s="153">
        <v>72</v>
      </c>
      <c r="J15" s="153">
        <v>15</v>
      </c>
      <c r="K15" s="153">
        <v>27</v>
      </c>
      <c r="L15" s="153">
        <v>23</v>
      </c>
      <c r="M15" s="153">
        <v>1</v>
      </c>
      <c r="N15" s="153">
        <v>18</v>
      </c>
      <c r="O15" s="153">
        <v>63</v>
      </c>
      <c r="P15" s="153">
        <v>68</v>
      </c>
      <c r="Q15" s="153">
        <v>0</v>
      </c>
      <c r="R15" s="153">
        <v>12</v>
      </c>
      <c r="S15" s="153">
        <v>3</v>
      </c>
      <c r="T15" s="153">
        <v>16</v>
      </c>
      <c r="U15" s="153">
        <v>20</v>
      </c>
      <c r="V15" s="153">
        <v>0</v>
      </c>
      <c r="W15" s="153">
        <v>0</v>
      </c>
      <c r="X15" s="153">
        <v>573</v>
      </c>
    </row>
    <row r="16" spans="1:24" x14ac:dyDescent="0.25">
      <c r="A16" s="40" t="s">
        <v>195</v>
      </c>
      <c r="B16" s="155">
        <v>77231</v>
      </c>
      <c r="C16" s="155">
        <v>1426</v>
      </c>
      <c r="D16" s="155">
        <v>20</v>
      </c>
      <c r="E16" s="155">
        <v>10047</v>
      </c>
      <c r="F16" s="155">
        <v>33</v>
      </c>
      <c r="G16" s="155">
        <v>120</v>
      </c>
      <c r="H16" s="155">
        <v>11581</v>
      </c>
      <c r="I16" s="155">
        <v>14925</v>
      </c>
      <c r="J16" s="155">
        <v>3874</v>
      </c>
      <c r="K16" s="155">
        <v>7455</v>
      </c>
      <c r="L16" s="155">
        <v>2173</v>
      </c>
      <c r="M16" s="155">
        <v>810</v>
      </c>
      <c r="N16" s="155">
        <v>807</v>
      </c>
      <c r="O16" s="155">
        <v>8643</v>
      </c>
      <c r="P16" s="155">
        <v>3835</v>
      </c>
      <c r="Q16" s="155">
        <v>38</v>
      </c>
      <c r="R16" s="155">
        <v>1919</v>
      </c>
      <c r="S16" s="155">
        <v>1961</v>
      </c>
      <c r="T16" s="155">
        <v>2355</v>
      </c>
      <c r="U16" s="155">
        <v>4520</v>
      </c>
      <c r="V16" s="155">
        <v>5</v>
      </c>
      <c r="W16" s="155">
        <v>3</v>
      </c>
      <c r="X16" s="155">
        <v>681</v>
      </c>
    </row>
    <row r="17" spans="1:24" x14ac:dyDescent="0.25">
      <c r="A17" s="225" t="s">
        <v>196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</row>
    <row r="18" spans="1:24" x14ac:dyDescent="0.25">
      <c r="A18" s="2" t="s">
        <v>11</v>
      </c>
      <c r="B18" s="153">
        <v>24746</v>
      </c>
      <c r="C18" s="153">
        <v>52</v>
      </c>
      <c r="D18" s="153">
        <v>38</v>
      </c>
      <c r="E18" s="153">
        <v>488</v>
      </c>
      <c r="F18" s="153">
        <v>24</v>
      </c>
      <c r="G18" s="153">
        <v>5</v>
      </c>
      <c r="H18" s="153">
        <v>215</v>
      </c>
      <c r="I18" s="153">
        <v>8207</v>
      </c>
      <c r="J18" s="153">
        <v>380</v>
      </c>
      <c r="K18" s="153">
        <v>5506</v>
      </c>
      <c r="L18" s="153">
        <v>238</v>
      </c>
      <c r="M18" s="153">
        <v>12</v>
      </c>
      <c r="N18" s="153">
        <v>477</v>
      </c>
      <c r="O18" s="153">
        <v>751</v>
      </c>
      <c r="P18" s="153">
        <v>1110</v>
      </c>
      <c r="Q18" s="153">
        <v>9</v>
      </c>
      <c r="R18" s="153">
        <v>1791</v>
      </c>
      <c r="S18" s="153">
        <v>560</v>
      </c>
      <c r="T18" s="153">
        <v>3941</v>
      </c>
      <c r="U18" s="153">
        <v>921</v>
      </c>
      <c r="V18" s="153">
        <v>0</v>
      </c>
      <c r="W18" s="153">
        <v>0</v>
      </c>
      <c r="X18" s="153">
        <v>21</v>
      </c>
    </row>
    <row r="19" spans="1:24" x14ac:dyDescent="0.25">
      <c r="A19" s="2" t="s">
        <v>12</v>
      </c>
      <c r="B19" s="153">
        <v>41429</v>
      </c>
      <c r="C19" s="153">
        <v>924</v>
      </c>
      <c r="D19" s="153">
        <v>2</v>
      </c>
      <c r="E19" s="153">
        <v>5821</v>
      </c>
      <c r="F19" s="153">
        <v>8</v>
      </c>
      <c r="G19" s="153">
        <v>18</v>
      </c>
      <c r="H19" s="153">
        <v>7820</v>
      </c>
      <c r="I19" s="153">
        <v>7418</v>
      </c>
      <c r="J19" s="153">
        <v>1765</v>
      </c>
      <c r="K19" s="153">
        <v>3200</v>
      </c>
      <c r="L19" s="153">
        <v>1232</v>
      </c>
      <c r="M19" s="153">
        <v>620</v>
      </c>
      <c r="N19" s="153">
        <v>221</v>
      </c>
      <c r="O19" s="153">
        <v>5227</v>
      </c>
      <c r="P19" s="153">
        <v>1914</v>
      </c>
      <c r="Q19" s="153">
        <v>24</v>
      </c>
      <c r="R19" s="153">
        <v>1093</v>
      </c>
      <c r="S19" s="153">
        <v>557</v>
      </c>
      <c r="T19" s="153">
        <v>1138</v>
      </c>
      <c r="U19" s="153">
        <v>2348</v>
      </c>
      <c r="V19" s="153">
        <v>5</v>
      </c>
      <c r="W19" s="153">
        <v>2</v>
      </c>
      <c r="X19" s="153">
        <v>72</v>
      </c>
    </row>
    <row r="20" spans="1:24" x14ac:dyDescent="0.25">
      <c r="A20" s="2" t="s">
        <v>13</v>
      </c>
      <c r="B20" s="153">
        <v>109465</v>
      </c>
      <c r="C20" s="153">
        <v>3213</v>
      </c>
      <c r="D20" s="153">
        <v>3</v>
      </c>
      <c r="E20" s="153">
        <v>70788</v>
      </c>
      <c r="F20" s="153">
        <v>439</v>
      </c>
      <c r="G20" s="153">
        <v>147</v>
      </c>
      <c r="H20" s="153">
        <v>1407</v>
      </c>
      <c r="I20" s="153">
        <v>6895</v>
      </c>
      <c r="J20" s="153">
        <v>8713</v>
      </c>
      <c r="K20" s="153">
        <v>3453</v>
      </c>
      <c r="L20" s="153">
        <v>749</v>
      </c>
      <c r="M20" s="153">
        <v>118</v>
      </c>
      <c r="N20" s="153">
        <v>1521</v>
      </c>
      <c r="O20" s="153">
        <v>3678</v>
      </c>
      <c r="P20" s="153">
        <v>4981</v>
      </c>
      <c r="Q20" s="153">
        <v>12</v>
      </c>
      <c r="R20" s="153">
        <v>300</v>
      </c>
      <c r="S20" s="153">
        <v>2142</v>
      </c>
      <c r="T20" s="153">
        <v>382</v>
      </c>
      <c r="U20" s="153">
        <v>523</v>
      </c>
      <c r="V20" s="153">
        <v>0</v>
      </c>
      <c r="W20" s="153">
        <v>0</v>
      </c>
      <c r="X20" s="153">
        <v>1</v>
      </c>
    </row>
    <row r="21" spans="1:24" x14ac:dyDescent="0.25">
      <c r="A21" s="2" t="s">
        <v>14</v>
      </c>
      <c r="B21" s="153">
        <v>273761</v>
      </c>
      <c r="C21" s="153">
        <v>2591</v>
      </c>
      <c r="D21" s="153">
        <v>2368</v>
      </c>
      <c r="E21" s="153">
        <v>152306</v>
      </c>
      <c r="F21" s="153">
        <v>150</v>
      </c>
      <c r="G21" s="153">
        <v>1175</v>
      </c>
      <c r="H21" s="153">
        <v>11448</v>
      </c>
      <c r="I21" s="153">
        <v>37641</v>
      </c>
      <c r="J21" s="153">
        <v>18929</v>
      </c>
      <c r="K21" s="153">
        <v>14080</v>
      </c>
      <c r="L21" s="153">
        <v>4566</v>
      </c>
      <c r="M21" s="153">
        <v>453</v>
      </c>
      <c r="N21" s="153">
        <v>2114</v>
      </c>
      <c r="O21" s="153">
        <v>9209</v>
      </c>
      <c r="P21" s="153">
        <v>8165</v>
      </c>
      <c r="Q21" s="153">
        <v>16</v>
      </c>
      <c r="R21" s="153">
        <v>726</v>
      </c>
      <c r="S21" s="153">
        <v>4503</v>
      </c>
      <c r="T21" s="153">
        <v>1573</v>
      </c>
      <c r="U21" s="153">
        <v>1727</v>
      </c>
      <c r="V21" s="153">
        <v>0</v>
      </c>
      <c r="W21" s="153">
        <v>1</v>
      </c>
      <c r="X21" s="153">
        <v>20</v>
      </c>
    </row>
    <row r="22" spans="1:24" x14ac:dyDescent="0.25">
      <c r="A22" s="2" t="s">
        <v>15</v>
      </c>
      <c r="B22" s="153">
        <v>8646</v>
      </c>
      <c r="C22" s="153">
        <v>170</v>
      </c>
      <c r="D22" s="153">
        <v>0</v>
      </c>
      <c r="E22" s="153">
        <v>849</v>
      </c>
      <c r="F22" s="153">
        <v>0</v>
      </c>
      <c r="G22" s="153">
        <v>6</v>
      </c>
      <c r="H22" s="153">
        <v>2018</v>
      </c>
      <c r="I22" s="153">
        <v>1077</v>
      </c>
      <c r="J22" s="153">
        <v>493</v>
      </c>
      <c r="K22" s="153">
        <v>253</v>
      </c>
      <c r="L22" s="153">
        <v>224</v>
      </c>
      <c r="M22" s="153">
        <v>83</v>
      </c>
      <c r="N22" s="153">
        <v>49</v>
      </c>
      <c r="O22" s="153">
        <v>956</v>
      </c>
      <c r="P22" s="153">
        <v>425</v>
      </c>
      <c r="Q22" s="153">
        <v>1</v>
      </c>
      <c r="R22" s="153">
        <v>260</v>
      </c>
      <c r="S22" s="153">
        <v>34</v>
      </c>
      <c r="T22" s="153">
        <v>494</v>
      </c>
      <c r="U22" s="153">
        <v>1233</v>
      </c>
      <c r="V22" s="153">
        <v>0</v>
      </c>
      <c r="W22" s="153">
        <v>0</v>
      </c>
      <c r="X22" s="153">
        <v>21</v>
      </c>
    </row>
    <row r="23" spans="1:24" x14ac:dyDescent="0.25">
      <c r="A23" s="2" t="s">
        <v>16</v>
      </c>
      <c r="B23" s="153">
        <v>967</v>
      </c>
      <c r="C23" s="153">
        <v>4</v>
      </c>
      <c r="D23" s="153">
        <v>0</v>
      </c>
      <c r="E23" s="153">
        <v>26</v>
      </c>
      <c r="F23" s="153">
        <v>0</v>
      </c>
      <c r="G23" s="153">
        <v>1</v>
      </c>
      <c r="H23" s="153">
        <v>25</v>
      </c>
      <c r="I23" s="153">
        <v>72</v>
      </c>
      <c r="J23" s="153">
        <v>15</v>
      </c>
      <c r="K23" s="153">
        <v>27</v>
      </c>
      <c r="L23" s="153">
        <v>23</v>
      </c>
      <c r="M23" s="153">
        <v>1</v>
      </c>
      <c r="N23" s="153">
        <v>18</v>
      </c>
      <c r="O23" s="153">
        <v>63</v>
      </c>
      <c r="P23" s="153">
        <v>68</v>
      </c>
      <c r="Q23" s="153">
        <v>0</v>
      </c>
      <c r="R23" s="153">
        <v>12</v>
      </c>
      <c r="S23" s="153">
        <v>3</v>
      </c>
      <c r="T23" s="153">
        <v>16</v>
      </c>
      <c r="U23" s="153">
        <v>20</v>
      </c>
      <c r="V23" s="153">
        <v>0</v>
      </c>
      <c r="W23" s="153">
        <v>0</v>
      </c>
      <c r="X23" s="153">
        <v>573</v>
      </c>
    </row>
    <row r="24" spans="1:24" x14ac:dyDescent="0.25">
      <c r="A24" s="40" t="s">
        <v>195</v>
      </c>
      <c r="B24" s="155">
        <v>459014</v>
      </c>
      <c r="C24" s="155">
        <v>6954</v>
      </c>
      <c r="D24" s="155">
        <v>2411</v>
      </c>
      <c r="E24" s="155">
        <v>230278</v>
      </c>
      <c r="F24" s="155">
        <v>621</v>
      </c>
      <c r="G24" s="155">
        <v>1352</v>
      </c>
      <c r="H24" s="155">
        <v>22933</v>
      </c>
      <c r="I24" s="155">
        <v>61310</v>
      </c>
      <c r="J24" s="155">
        <v>30295</v>
      </c>
      <c r="K24" s="155">
        <v>26519</v>
      </c>
      <c r="L24" s="155">
        <v>7032</v>
      </c>
      <c r="M24" s="155">
        <v>1287</v>
      </c>
      <c r="N24" s="155">
        <v>4400</v>
      </c>
      <c r="O24" s="155">
        <v>19884</v>
      </c>
      <c r="P24" s="155">
        <v>16663</v>
      </c>
      <c r="Q24" s="155">
        <v>62</v>
      </c>
      <c r="R24" s="155">
        <v>4182</v>
      </c>
      <c r="S24" s="155">
        <v>7799</v>
      </c>
      <c r="T24" s="155">
        <v>7544</v>
      </c>
      <c r="U24" s="155">
        <v>6772</v>
      </c>
      <c r="V24" s="155">
        <v>5</v>
      </c>
      <c r="W24" s="155">
        <v>3</v>
      </c>
      <c r="X24" s="155">
        <v>708</v>
      </c>
    </row>
    <row r="25" spans="1:24" x14ac:dyDescent="0.25">
      <c r="A25" s="225" t="s">
        <v>197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</row>
    <row r="26" spans="1:24" x14ac:dyDescent="0.25">
      <c r="A26" s="2" t="s">
        <v>11</v>
      </c>
      <c r="B26" s="154">
        <v>10344173.060000001</v>
      </c>
      <c r="C26" s="154">
        <v>20600.53</v>
      </c>
      <c r="D26" s="154">
        <v>23811.45</v>
      </c>
      <c r="E26" s="154">
        <v>199929.43</v>
      </c>
      <c r="F26" s="154">
        <v>16689.93</v>
      </c>
      <c r="G26" s="154">
        <v>616.54</v>
      </c>
      <c r="H26" s="154">
        <v>82979.850000000006</v>
      </c>
      <c r="I26" s="154">
        <v>2783116.19</v>
      </c>
      <c r="J26" s="154">
        <v>164822.56</v>
      </c>
      <c r="K26" s="154">
        <v>2252850.04</v>
      </c>
      <c r="L26" s="154">
        <v>133297.26999999999</v>
      </c>
      <c r="M26" s="154">
        <v>4391.03</v>
      </c>
      <c r="N26" s="154">
        <v>207148.29</v>
      </c>
      <c r="O26" s="154">
        <v>331410.55</v>
      </c>
      <c r="P26" s="154">
        <v>598351.28</v>
      </c>
      <c r="Q26" s="154">
        <v>3747.69</v>
      </c>
      <c r="R26" s="154">
        <v>850120.04</v>
      </c>
      <c r="S26" s="154">
        <v>251633.45</v>
      </c>
      <c r="T26" s="154">
        <v>2076352.4</v>
      </c>
      <c r="U26" s="154">
        <v>334585.69</v>
      </c>
      <c r="V26" s="154">
        <v>0</v>
      </c>
      <c r="W26" s="154">
        <v>0</v>
      </c>
      <c r="X26" s="154">
        <v>7718.85</v>
      </c>
    </row>
    <row r="27" spans="1:24" x14ac:dyDescent="0.25">
      <c r="A27" s="2" t="s">
        <v>12</v>
      </c>
      <c r="B27" s="154">
        <v>18565021.850000001</v>
      </c>
      <c r="C27" s="154">
        <v>438120</v>
      </c>
      <c r="D27" s="154">
        <v>840</v>
      </c>
      <c r="E27" s="154">
        <v>2601030</v>
      </c>
      <c r="F27" s="154">
        <v>3720</v>
      </c>
      <c r="G27" s="154">
        <v>7320</v>
      </c>
      <c r="H27" s="154">
        <v>3839280</v>
      </c>
      <c r="I27" s="154">
        <v>3032237.96</v>
      </c>
      <c r="J27" s="154">
        <v>804494.41</v>
      </c>
      <c r="K27" s="154">
        <v>1373580</v>
      </c>
      <c r="L27" s="154">
        <v>544080</v>
      </c>
      <c r="M27" s="154">
        <v>251040</v>
      </c>
      <c r="N27" s="154">
        <v>101820</v>
      </c>
      <c r="O27" s="154">
        <v>2340487.7000000002</v>
      </c>
      <c r="P27" s="154">
        <v>890220</v>
      </c>
      <c r="Q27" s="154">
        <v>8760</v>
      </c>
      <c r="R27" s="154">
        <v>503940</v>
      </c>
      <c r="S27" s="154">
        <v>243060</v>
      </c>
      <c r="T27" s="154">
        <v>566520</v>
      </c>
      <c r="U27" s="154">
        <v>978531.78</v>
      </c>
      <c r="V27" s="154">
        <v>2340</v>
      </c>
      <c r="W27" s="154">
        <v>720</v>
      </c>
      <c r="X27" s="154">
        <v>32880</v>
      </c>
    </row>
    <row r="28" spans="1:24" x14ac:dyDescent="0.25">
      <c r="A28" s="2" t="s">
        <v>13</v>
      </c>
      <c r="B28" s="154">
        <v>41461872.450000003</v>
      </c>
      <c r="C28" s="154">
        <v>826073.58</v>
      </c>
      <c r="D28" s="154">
        <v>327.84</v>
      </c>
      <c r="E28" s="154">
        <v>28070655.84</v>
      </c>
      <c r="F28" s="154">
        <v>137187.13</v>
      </c>
      <c r="G28" s="154">
        <v>36042.03</v>
      </c>
      <c r="H28" s="154">
        <v>592678.52</v>
      </c>
      <c r="I28" s="154">
        <v>2346295.86</v>
      </c>
      <c r="J28" s="154">
        <v>2077824.74</v>
      </c>
      <c r="K28" s="154">
        <v>1626519.22</v>
      </c>
      <c r="L28" s="154">
        <v>392025.03</v>
      </c>
      <c r="M28" s="154">
        <v>54613.93</v>
      </c>
      <c r="N28" s="154">
        <v>583645.65</v>
      </c>
      <c r="O28" s="154">
        <v>1642534.02</v>
      </c>
      <c r="P28" s="154">
        <v>1657923.46</v>
      </c>
      <c r="Q28" s="154">
        <v>3753.67</v>
      </c>
      <c r="R28" s="154">
        <v>142034.07</v>
      </c>
      <c r="S28" s="154">
        <v>913006.6</v>
      </c>
      <c r="T28" s="154">
        <v>197977.28</v>
      </c>
      <c r="U28" s="154">
        <v>160305.82999999999</v>
      </c>
      <c r="V28" s="154">
        <v>0</v>
      </c>
      <c r="W28" s="154">
        <v>0</v>
      </c>
      <c r="X28" s="154">
        <v>448.15</v>
      </c>
    </row>
    <row r="29" spans="1:24" x14ac:dyDescent="0.25">
      <c r="A29" s="2" t="s">
        <v>14</v>
      </c>
      <c r="B29" s="154">
        <v>73591736.939999998</v>
      </c>
      <c r="C29" s="154">
        <v>811129.44</v>
      </c>
      <c r="D29" s="154">
        <v>435203.17</v>
      </c>
      <c r="E29" s="154">
        <v>38045819.590000004</v>
      </c>
      <c r="F29" s="154">
        <v>33797.599999999999</v>
      </c>
      <c r="G29" s="154">
        <v>301583.09999999998</v>
      </c>
      <c r="H29" s="154">
        <v>3513772.85</v>
      </c>
      <c r="I29" s="154">
        <v>9883604.1999999993</v>
      </c>
      <c r="J29" s="154">
        <v>5527388.7199999997</v>
      </c>
      <c r="K29" s="154">
        <v>4907760.83</v>
      </c>
      <c r="L29" s="154">
        <v>1287843.5900000001</v>
      </c>
      <c r="M29" s="154">
        <v>110600.53</v>
      </c>
      <c r="N29" s="154">
        <v>616129.96</v>
      </c>
      <c r="O29" s="154">
        <v>2997503.62</v>
      </c>
      <c r="P29" s="154">
        <v>2512404.29</v>
      </c>
      <c r="Q29" s="154">
        <v>5016</v>
      </c>
      <c r="R29" s="154">
        <v>230795.57</v>
      </c>
      <c r="S29" s="154">
        <v>1365767.5</v>
      </c>
      <c r="T29" s="154">
        <v>478270.9</v>
      </c>
      <c r="U29" s="154">
        <v>522094.38</v>
      </c>
      <c r="V29" s="154">
        <v>0</v>
      </c>
      <c r="W29" s="154">
        <v>240</v>
      </c>
      <c r="X29" s="154">
        <v>5011.1000000000004</v>
      </c>
    </row>
    <row r="30" spans="1:24" x14ac:dyDescent="0.25">
      <c r="A30" s="2" t="s">
        <v>15</v>
      </c>
      <c r="B30" s="154">
        <v>1816500</v>
      </c>
      <c r="C30" s="154">
        <v>35700</v>
      </c>
      <c r="D30" s="154">
        <v>0</v>
      </c>
      <c r="E30" s="154">
        <v>178500</v>
      </c>
      <c r="F30" s="154">
        <v>0</v>
      </c>
      <c r="G30" s="154">
        <v>1260</v>
      </c>
      <c r="H30" s="154">
        <v>423990</v>
      </c>
      <c r="I30" s="154">
        <v>226590</v>
      </c>
      <c r="J30" s="154">
        <v>103530</v>
      </c>
      <c r="K30" s="154">
        <v>53130</v>
      </c>
      <c r="L30" s="154">
        <v>47040</v>
      </c>
      <c r="M30" s="154">
        <v>17430</v>
      </c>
      <c r="N30" s="154">
        <v>10290</v>
      </c>
      <c r="O30" s="154">
        <v>200760</v>
      </c>
      <c r="P30" s="154">
        <v>89250</v>
      </c>
      <c r="Q30" s="154">
        <v>210</v>
      </c>
      <c r="R30" s="154">
        <v>54600</v>
      </c>
      <c r="S30" s="154">
        <v>7140</v>
      </c>
      <c r="T30" s="154">
        <v>103740</v>
      </c>
      <c r="U30" s="154">
        <v>258930</v>
      </c>
      <c r="V30" s="154">
        <v>0</v>
      </c>
      <c r="W30" s="154">
        <v>0</v>
      </c>
      <c r="X30" s="154">
        <v>4410</v>
      </c>
    </row>
    <row r="31" spans="1:24" x14ac:dyDescent="0.25">
      <c r="A31" s="2" t="s">
        <v>16</v>
      </c>
      <c r="B31" s="154">
        <v>203025</v>
      </c>
      <c r="C31" s="154">
        <v>840</v>
      </c>
      <c r="D31" s="154">
        <v>0</v>
      </c>
      <c r="E31" s="154">
        <v>5460</v>
      </c>
      <c r="F31" s="154">
        <v>0</v>
      </c>
      <c r="G31" s="154">
        <v>210</v>
      </c>
      <c r="H31" s="154">
        <v>5250</v>
      </c>
      <c r="I31" s="154">
        <v>15015</v>
      </c>
      <c r="J31" s="154">
        <v>3150</v>
      </c>
      <c r="K31" s="154">
        <v>5670</v>
      </c>
      <c r="L31" s="154">
        <v>4830</v>
      </c>
      <c r="M31" s="154">
        <v>210</v>
      </c>
      <c r="N31" s="154">
        <v>3780</v>
      </c>
      <c r="O31" s="154">
        <v>13230</v>
      </c>
      <c r="P31" s="154">
        <v>14280</v>
      </c>
      <c r="Q31" s="154">
        <v>0</v>
      </c>
      <c r="R31" s="154">
        <v>2520</v>
      </c>
      <c r="S31" s="154">
        <v>630</v>
      </c>
      <c r="T31" s="154">
        <v>3360</v>
      </c>
      <c r="U31" s="154">
        <v>4200</v>
      </c>
      <c r="V31" s="154">
        <v>0</v>
      </c>
      <c r="W31" s="154">
        <v>0</v>
      </c>
      <c r="X31" s="154">
        <v>120390</v>
      </c>
    </row>
    <row r="32" spans="1:24" x14ac:dyDescent="0.25">
      <c r="A32" s="40" t="s">
        <v>195</v>
      </c>
      <c r="B32" s="156">
        <v>145982329.30000001</v>
      </c>
      <c r="C32" s="156">
        <v>2132463.5499999998</v>
      </c>
      <c r="D32" s="156">
        <v>460182.46</v>
      </c>
      <c r="E32" s="156">
        <v>69101394.859999999</v>
      </c>
      <c r="F32" s="156">
        <v>191394.66</v>
      </c>
      <c r="G32" s="156">
        <v>347031.67</v>
      </c>
      <c r="H32" s="156">
        <v>8457951.2200000007</v>
      </c>
      <c r="I32" s="156">
        <v>18286859.210000001</v>
      </c>
      <c r="J32" s="156">
        <v>8681210.4299999997</v>
      </c>
      <c r="K32" s="156">
        <v>10219510.09</v>
      </c>
      <c r="L32" s="156">
        <v>2409115.89</v>
      </c>
      <c r="M32" s="156">
        <v>438285.49</v>
      </c>
      <c r="N32" s="156">
        <v>1522813.9</v>
      </c>
      <c r="O32" s="156">
        <v>7525925.8899999997</v>
      </c>
      <c r="P32" s="156">
        <v>5762429.0300000003</v>
      </c>
      <c r="Q32" s="156">
        <v>21487.360000000001</v>
      </c>
      <c r="R32" s="156">
        <v>1784009.68</v>
      </c>
      <c r="S32" s="156">
        <v>2781237.55</v>
      </c>
      <c r="T32" s="156">
        <v>3426220.58</v>
      </c>
      <c r="U32" s="156">
        <v>2258647.6800000002</v>
      </c>
      <c r="V32" s="156">
        <v>2340</v>
      </c>
      <c r="W32" s="156">
        <v>960</v>
      </c>
      <c r="X32" s="156">
        <v>170858.1</v>
      </c>
    </row>
    <row r="34" spans="1:3" x14ac:dyDescent="0.25">
      <c r="A34" s="208" t="str">
        <f>HYPERLINK("#'Vysvetlivky'!A15", "Vysvetlivky k sekciám SK-NACE")</f>
        <v>Vysvetlivky k sekciám SK-NACE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  <c r="C35" s="209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03" t="s">
        <v>200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</row>
    <row r="3" spans="1:24" x14ac:dyDescent="0.25">
      <c r="A3" s="224" t="s">
        <v>211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</row>
    <row r="5" spans="1:24" x14ac:dyDescent="0.25">
      <c r="A5" s="207" t="s">
        <v>2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7" spans="1:24" x14ac:dyDescent="0.25">
      <c r="A7" s="216" t="s">
        <v>4</v>
      </c>
      <c r="B7" s="216" t="s">
        <v>187</v>
      </c>
      <c r="C7" s="218" t="s">
        <v>212</v>
      </c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</row>
    <row r="8" spans="1:24" x14ac:dyDescent="0.25">
      <c r="A8" s="216"/>
      <c r="B8" s="216"/>
      <c r="C8" s="1" t="s">
        <v>213</v>
      </c>
      <c r="D8" s="1" t="s">
        <v>214</v>
      </c>
      <c r="E8" s="1" t="s">
        <v>215</v>
      </c>
      <c r="F8" s="1" t="s">
        <v>216</v>
      </c>
      <c r="G8" s="1" t="s">
        <v>217</v>
      </c>
      <c r="H8" s="1" t="s">
        <v>218</v>
      </c>
      <c r="I8" s="1" t="s">
        <v>219</v>
      </c>
      <c r="J8" s="1" t="s">
        <v>220</v>
      </c>
      <c r="K8" s="1" t="s">
        <v>221</v>
      </c>
      <c r="L8" s="1" t="s">
        <v>222</v>
      </c>
      <c r="M8" s="1" t="s">
        <v>223</v>
      </c>
      <c r="N8" s="1" t="s">
        <v>224</v>
      </c>
      <c r="O8" s="1" t="s">
        <v>225</v>
      </c>
      <c r="P8" s="1" t="s">
        <v>226</v>
      </c>
      <c r="Q8" s="1" t="s">
        <v>227</v>
      </c>
      <c r="R8" s="1" t="s">
        <v>228</v>
      </c>
      <c r="S8" s="1" t="s">
        <v>229</v>
      </c>
      <c r="T8" s="1" t="s">
        <v>230</v>
      </c>
      <c r="U8" s="1" t="s">
        <v>231</v>
      </c>
      <c r="V8" s="1" t="s">
        <v>232</v>
      </c>
      <c r="W8" s="1" t="s">
        <v>233</v>
      </c>
      <c r="X8" s="1" t="s">
        <v>234</v>
      </c>
    </row>
    <row r="9" spans="1:24" x14ac:dyDescent="0.25">
      <c r="A9" s="225" t="s">
        <v>194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</row>
    <row r="10" spans="1:24" x14ac:dyDescent="0.25">
      <c r="A10" s="2" t="s">
        <v>11</v>
      </c>
      <c r="B10" s="157">
        <v>351</v>
      </c>
      <c r="C10" s="157">
        <v>1</v>
      </c>
      <c r="D10" s="157">
        <v>1</v>
      </c>
      <c r="E10" s="157">
        <v>14</v>
      </c>
      <c r="F10" s="157">
        <v>0</v>
      </c>
      <c r="G10" s="157">
        <v>0</v>
      </c>
      <c r="H10" s="157">
        <v>12</v>
      </c>
      <c r="I10" s="157">
        <v>60</v>
      </c>
      <c r="J10" s="157">
        <v>20</v>
      </c>
      <c r="K10" s="157">
        <v>76</v>
      </c>
      <c r="L10" s="157">
        <v>3</v>
      </c>
      <c r="M10" s="157">
        <v>0</v>
      </c>
      <c r="N10" s="157">
        <v>6</v>
      </c>
      <c r="O10" s="157">
        <v>18</v>
      </c>
      <c r="P10" s="157">
        <v>35</v>
      </c>
      <c r="Q10" s="157">
        <v>1</v>
      </c>
      <c r="R10" s="157">
        <v>43</v>
      </c>
      <c r="S10" s="157">
        <v>9</v>
      </c>
      <c r="T10" s="157">
        <v>30</v>
      </c>
      <c r="U10" s="157">
        <v>20</v>
      </c>
      <c r="V10" s="157">
        <v>0</v>
      </c>
      <c r="W10" s="157">
        <v>0</v>
      </c>
      <c r="X10" s="157">
        <v>2</v>
      </c>
    </row>
    <row r="11" spans="1:24" x14ac:dyDescent="0.25">
      <c r="A11" s="2" t="s">
        <v>12</v>
      </c>
      <c r="B11" s="157">
        <v>30002</v>
      </c>
      <c r="C11" s="157">
        <v>777</v>
      </c>
      <c r="D11" s="157">
        <v>1</v>
      </c>
      <c r="E11" s="157">
        <v>4486</v>
      </c>
      <c r="F11" s="157">
        <v>6</v>
      </c>
      <c r="G11" s="157">
        <v>16</v>
      </c>
      <c r="H11" s="157">
        <v>5917</v>
      </c>
      <c r="I11" s="157">
        <v>5049</v>
      </c>
      <c r="J11" s="157">
        <v>1309</v>
      </c>
      <c r="K11" s="157">
        <v>1837</v>
      </c>
      <c r="L11" s="157">
        <v>979</v>
      </c>
      <c r="M11" s="157">
        <v>489</v>
      </c>
      <c r="N11" s="157">
        <v>156</v>
      </c>
      <c r="O11" s="157">
        <v>4008</v>
      </c>
      <c r="P11" s="157">
        <v>1531</v>
      </c>
      <c r="Q11" s="157">
        <v>18</v>
      </c>
      <c r="R11" s="157">
        <v>747</v>
      </c>
      <c r="S11" s="157">
        <v>287</v>
      </c>
      <c r="T11" s="157">
        <v>825</v>
      </c>
      <c r="U11" s="157">
        <v>1506</v>
      </c>
      <c r="V11" s="157">
        <v>4</v>
      </c>
      <c r="W11" s="157">
        <v>0</v>
      </c>
      <c r="X11" s="157">
        <v>54</v>
      </c>
    </row>
    <row r="12" spans="1:24" x14ac:dyDescent="0.25">
      <c r="A12" s="2" t="s">
        <v>13</v>
      </c>
      <c r="B12" s="157">
        <v>3246</v>
      </c>
      <c r="C12" s="157">
        <v>30</v>
      </c>
      <c r="D12" s="157">
        <v>0</v>
      </c>
      <c r="E12" s="157">
        <v>557</v>
      </c>
      <c r="F12" s="157">
        <v>7</v>
      </c>
      <c r="G12" s="157">
        <v>6</v>
      </c>
      <c r="H12" s="157">
        <v>197</v>
      </c>
      <c r="I12" s="157">
        <v>714</v>
      </c>
      <c r="J12" s="157">
        <v>195</v>
      </c>
      <c r="K12" s="157">
        <v>343</v>
      </c>
      <c r="L12" s="157">
        <v>100</v>
      </c>
      <c r="M12" s="157">
        <v>15</v>
      </c>
      <c r="N12" s="157">
        <v>75</v>
      </c>
      <c r="O12" s="157">
        <v>406</v>
      </c>
      <c r="P12" s="157">
        <v>264</v>
      </c>
      <c r="Q12" s="157">
        <v>2</v>
      </c>
      <c r="R12" s="157">
        <v>71</v>
      </c>
      <c r="S12" s="157">
        <v>107</v>
      </c>
      <c r="T12" s="157">
        <v>71</v>
      </c>
      <c r="U12" s="157">
        <v>86</v>
      </c>
      <c r="V12" s="157">
        <v>0</v>
      </c>
      <c r="W12" s="157">
        <v>0</v>
      </c>
      <c r="X12" s="157">
        <v>0</v>
      </c>
    </row>
    <row r="13" spans="1:24" x14ac:dyDescent="0.25">
      <c r="A13" s="2" t="s">
        <v>14</v>
      </c>
      <c r="B13" s="157">
        <v>12209</v>
      </c>
      <c r="C13" s="157">
        <v>188</v>
      </c>
      <c r="D13" s="157">
        <v>14</v>
      </c>
      <c r="E13" s="157">
        <v>1799</v>
      </c>
      <c r="F13" s="157">
        <v>4</v>
      </c>
      <c r="G13" s="157">
        <v>50</v>
      </c>
      <c r="H13" s="157">
        <v>1044</v>
      </c>
      <c r="I13" s="157">
        <v>2792</v>
      </c>
      <c r="J13" s="157">
        <v>787</v>
      </c>
      <c r="K13" s="157">
        <v>1665</v>
      </c>
      <c r="L13" s="157">
        <v>405</v>
      </c>
      <c r="M13" s="157">
        <v>67</v>
      </c>
      <c r="N13" s="157">
        <v>245</v>
      </c>
      <c r="O13" s="157">
        <v>1305</v>
      </c>
      <c r="P13" s="157">
        <v>767</v>
      </c>
      <c r="Q13" s="157">
        <v>6</v>
      </c>
      <c r="R13" s="157">
        <v>143</v>
      </c>
      <c r="S13" s="157">
        <v>362</v>
      </c>
      <c r="T13" s="157">
        <v>248</v>
      </c>
      <c r="U13" s="157">
        <v>311</v>
      </c>
      <c r="V13" s="157">
        <v>0</v>
      </c>
      <c r="W13" s="157">
        <v>1</v>
      </c>
      <c r="X13" s="157">
        <v>6</v>
      </c>
    </row>
    <row r="14" spans="1:24" x14ac:dyDescent="0.25">
      <c r="A14" s="2" t="s">
        <v>15</v>
      </c>
      <c r="B14" s="157">
        <v>5980</v>
      </c>
      <c r="C14" s="157">
        <v>154</v>
      </c>
      <c r="D14" s="157">
        <v>0</v>
      </c>
      <c r="E14" s="157">
        <v>613</v>
      </c>
      <c r="F14" s="157">
        <v>1</v>
      </c>
      <c r="G14" s="157">
        <v>6</v>
      </c>
      <c r="H14" s="157">
        <v>1647</v>
      </c>
      <c r="I14" s="157">
        <v>771</v>
      </c>
      <c r="J14" s="157">
        <v>288</v>
      </c>
      <c r="K14" s="157">
        <v>152</v>
      </c>
      <c r="L14" s="157">
        <v>174</v>
      </c>
      <c r="M14" s="157">
        <v>61</v>
      </c>
      <c r="N14" s="157">
        <v>40</v>
      </c>
      <c r="O14" s="157">
        <v>704</v>
      </c>
      <c r="P14" s="157">
        <v>319</v>
      </c>
      <c r="Q14" s="157">
        <v>0</v>
      </c>
      <c r="R14" s="157">
        <v>146</v>
      </c>
      <c r="S14" s="157">
        <v>17</v>
      </c>
      <c r="T14" s="157">
        <v>333</v>
      </c>
      <c r="U14" s="157">
        <v>537</v>
      </c>
      <c r="V14" s="157">
        <v>0</v>
      </c>
      <c r="W14" s="157">
        <v>0</v>
      </c>
      <c r="X14" s="157">
        <v>17</v>
      </c>
    </row>
    <row r="15" spans="1:24" x14ac:dyDescent="0.25">
      <c r="A15" s="2" t="s">
        <v>16</v>
      </c>
      <c r="B15" s="157">
        <v>681</v>
      </c>
      <c r="C15" s="157">
        <v>2</v>
      </c>
      <c r="D15" s="157">
        <v>0</v>
      </c>
      <c r="E15" s="157">
        <v>19</v>
      </c>
      <c r="F15" s="157">
        <v>1</v>
      </c>
      <c r="G15" s="157">
        <v>0</v>
      </c>
      <c r="H15" s="157">
        <v>16</v>
      </c>
      <c r="I15" s="157">
        <v>55</v>
      </c>
      <c r="J15" s="157">
        <v>15</v>
      </c>
      <c r="K15" s="157">
        <v>21</v>
      </c>
      <c r="L15" s="157">
        <v>17</v>
      </c>
      <c r="M15" s="157">
        <v>1</v>
      </c>
      <c r="N15" s="157">
        <v>14</v>
      </c>
      <c r="O15" s="157">
        <v>50</v>
      </c>
      <c r="P15" s="157">
        <v>47</v>
      </c>
      <c r="Q15" s="157">
        <v>0</v>
      </c>
      <c r="R15" s="157">
        <v>8</v>
      </c>
      <c r="S15" s="157">
        <v>3</v>
      </c>
      <c r="T15" s="157">
        <v>8</v>
      </c>
      <c r="U15" s="157">
        <v>9</v>
      </c>
      <c r="V15" s="157">
        <v>0</v>
      </c>
      <c r="W15" s="157">
        <v>0</v>
      </c>
      <c r="X15" s="157">
        <v>395</v>
      </c>
    </row>
    <row r="16" spans="1:24" x14ac:dyDescent="0.25">
      <c r="A16" s="40" t="s">
        <v>195</v>
      </c>
      <c r="B16" s="159">
        <v>52469</v>
      </c>
      <c r="C16" s="159">
        <v>1152</v>
      </c>
      <c r="D16" s="159">
        <v>16</v>
      </c>
      <c r="E16" s="159">
        <v>7488</v>
      </c>
      <c r="F16" s="159">
        <v>19</v>
      </c>
      <c r="G16" s="159">
        <v>78</v>
      </c>
      <c r="H16" s="159">
        <v>8833</v>
      </c>
      <c r="I16" s="159">
        <v>9441</v>
      </c>
      <c r="J16" s="159">
        <v>2614</v>
      </c>
      <c r="K16" s="159">
        <v>4094</v>
      </c>
      <c r="L16" s="159">
        <v>1678</v>
      </c>
      <c r="M16" s="159">
        <v>633</v>
      </c>
      <c r="N16" s="159">
        <v>536</v>
      </c>
      <c r="O16" s="159">
        <v>6491</v>
      </c>
      <c r="P16" s="159">
        <v>2963</v>
      </c>
      <c r="Q16" s="159">
        <v>27</v>
      </c>
      <c r="R16" s="159">
        <v>1158</v>
      </c>
      <c r="S16" s="159">
        <v>785</v>
      </c>
      <c r="T16" s="159">
        <v>1515</v>
      </c>
      <c r="U16" s="159">
        <v>2469</v>
      </c>
      <c r="V16" s="159">
        <v>4</v>
      </c>
      <c r="W16" s="159">
        <v>1</v>
      </c>
      <c r="X16" s="159">
        <v>474</v>
      </c>
    </row>
    <row r="17" spans="1:24" x14ac:dyDescent="0.25">
      <c r="A17" s="225" t="s">
        <v>196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</row>
    <row r="18" spans="1:24" x14ac:dyDescent="0.25">
      <c r="A18" s="2" t="s">
        <v>11</v>
      </c>
      <c r="B18" s="157">
        <v>2107</v>
      </c>
      <c r="C18" s="157">
        <v>1</v>
      </c>
      <c r="D18" s="157">
        <v>31</v>
      </c>
      <c r="E18" s="157">
        <v>35</v>
      </c>
      <c r="F18" s="157">
        <v>0</v>
      </c>
      <c r="G18" s="157">
        <v>0</v>
      </c>
      <c r="H18" s="157">
        <v>20</v>
      </c>
      <c r="I18" s="157">
        <v>505</v>
      </c>
      <c r="J18" s="157">
        <v>182</v>
      </c>
      <c r="K18" s="157">
        <v>415</v>
      </c>
      <c r="L18" s="157">
        <v>17</v>
      </c>
      <c r="M18" s="157">
        <v>0</v>
      </c>
      <c r="N18" s="157">
        <v>12</v>
      </c>
      <c r="O18" s="157">
        <v>42</v>
      </c>
      <c r="P18" s="157">
        <v>303</v>
      </c>
      <c r="Q18" s="157">
        <v>4</v>
      </c>
      <c r="R18" s="157">
        <v>180</v>
      </c>
      <c r="S18" s="157">
        <v>24</v>
      </c>
      <c r="T18" s="157">
        <v>292</v>
      </c>
      <c r="U18" s="157">
        <v>42</v>
      </c>
      <c r="V18" s="157">
        <v>0</v>
      </c>
      <c r="W18" s="157">
        <v>0</v>
      </c>
      <c r="X18" s="157">
        <v>2</v>
      </c>
    </row>
    <row r="19" spans="1:24" x14ac:dyDescent="0.25">
      <c r="A19" s="2" t="s">
        <v>12</v>
      </c>
      <c r="B19" s="157">
        <v>29937</v>
      </c>
      <c r="C19" s="157">
        <v>775</v>
      </c>
      <c r="D19" s="157">
        <v>1</v>
      </c>
      <c r="E19" s="157">
        <v>4475</v>
      </c>
      <c r="F19" s="157">
        <v>6</v>
      </c>
      <c r="G19" s="157">
        <v>16</v>
      </c>
      <c r="H19" s="157">
        <v>5905</v>
      </c>
      <c r="I19" s="157">
        <v>5041</v>
      </c>
      <c r="J19" s="157">
        <v>1307</v>
      </c>
      <c r="K19" s="157">
        <v>1834</v>
      </c>
      <c r="L19" s="157">
        <v>977</v>
      </c>
      <c r="M19" s="157">
        <v>486</v>
      </c>
      <c r="N19" s="157">
        <v>156</v>
      </c>
      <c r="O19" s="157">
        <v>3998</v>
      </c>
      <c r="P19" s="157">
        <v>1527</v>
      </c>
      <c r="Q19" s="157">
        <v>17</v>
      </c>
      <c r="R19" s="157">
        <v>746</v>
      </c>
      <c r="S19" s="157">
        <v>285</v>
      </c>
      <c r="T19" s="157">
        <v>824</v>
      </c>
      <c r="U19" s="157">
        <v>1504</v>
      </c>
      <c r="V19" s="157">
        <v>4</v>
      </c>
      <c r="W19" s="157">
        <v>0</v>
      </c>
      <c r="X19" s="157">
        <v>53</v>
      </c>
    </row>
    <row r="20" spans="1:24" x14ac:dyDescent="0.25">
      <c r="A20" s="2" t="s">
        <v>13</v>
      </c>
      <c r="B20" s="157">
        <v>79416</v>
      </c>
      <c r="C20" s="157">
        <v>97</v>
      </c>
      <c r="D20" s="157">
        <v>0</v>
      </c>
      <c r="E20" s="157">
        <v>55777</v>
      </c>
      <c r="F20" s="157">
        <v>269</v>
      </c>
      <c r="G20" s="157">
        <v>71</v>
      </c>
      <c r="H20" s="157">
        <v>843</v>
      </c>
      <c r="I20" s="157">
        <v>4758</v>
      </c>
      <c r="J20" s="157">
        <v>6319</v>
      </c>
      <c r="K20" s="157">
        <v>2518</v>
      </c>
      <c r="L20" s="157">
        <v>675</v>
      </c>
      <c r="M20" s="157">
        <v>62</v>
      </c>
      <c r="N20" s="157">
        <v>898</v>
      </c>
      <c r="O20" s="157">
        <v>2058</v>
      </c>
      <c r="P20" s="157">
        <v>2703</v>
      </c>
      <c r="Q20" s="157">
        <v>8</v>
      </c>
      <c r="R20" s="157">
        <v>378</v>
      </c>
      <c r="S20" s="157">
        <v>1314</v>
      </c>
      <c r="T20" s="157">
        <v>366</v>
      </c>
      <c r="U20" s="157">
        <v>302</v>
      </c>
      <c r="V20" s="157">
        <v>0</v>
      </c>
      <c r="W20" s="157">
        <v>0</v>
      </c>
      <c r="X20" s="157">
        <v>0</v>
      </c>
    </row>
    <row r="21" spans="1:24" x14ac:dyDescent="0.25">
      <c r="A21" s="2" t="s">
        <v>14</v>
      </c>
      <c r="B21" s="157">
        <v>159570</v>
      </c>
      <c r="C21" s="157">
        <v>1813</v>
      </c>
      <c r="D21" s="157">
        <v>2321</v>
      </c>
      <c r="E21" s="157">
        <v>74866</v>
      </c>
      <c r="F21" s="157">
        <v>148</v>
      </c>
      <c r="G21" s="157">
        <v>832</v>
      </c>
      <c r="H21" s="157">
        <v>8672</v>
      </c>
      <c r="I21" s="157">
        <v>20626</v>
      </c>
      <c r="J21" s="157">
        <v>11428</v>
      </c>
      <c r="K21" s="157">
        <v>12411</v>
      </c>
      <c r="L21" s="157">
        <v>3258</v>
      </c>
      <c r="M21" s="157">
        <v>325</v>
      </c>
      <c r="N21" s="157">
        <v>1475</v>
      </c>
      <c r="O21" s="157">
        <v>7093</v>
      </c>
      <c r="P21" s="157">
        <v>7701</v>
      </c>
      <c r="Q21" s="157">
        <v>22</v>
      </c>
      <c r="R21" s="157">
        <v>572</v>
      </c>
      <c r="S21" s="157">
        <v>2930</v>
      </c>
      <c r="T21" s="157">
        <v>1681</v>
      </c>
      <c r="U21" s="157">
        <v>1378</v>
      </c>
      <c r="V21" s="157">
        <v>0</v>
      </c>
      <c r="W21" s="157">
        <v>1</v>
      </c>
      <c r="X21" s="157">
        <v>17</v>
      </c>
    </row>
    <row r="22" spans="1:24" x14ac:dyDescent="0.25">
      <c r="A22" s="2" t="s">
        <v>15</v>
      </c>
      <c r="B22" s="157">
        <v>5977</v>
      </c>
      <c r="C22" s="157">
        <v>154</v>
      </c>
      <c r="D22" s="157">
        <v>0</v>
      </c>
      <c r="E22" s="157">
        <v>612</v>
      </c>
      <c r="F22" s="157">
        <v>1</v>
      </c>
      <c r="G22" s="157">
        <v>6</v>
      </c>
      <c r="H22" s="157">
        <v>1646</v>
      </c>
      <c r="I22" s="157">
        <v>770</v>
      </c>
      <c r="J22" s="157">
        <v>288</v>
      </c>
      <c r="K22" s="157">
        <v>152</v>
      </c>
      <c r="L22" s="157">
        <v>174</v>
      </c>
      <c r="M22" s="157">
        <v>61</v>
      </c>
      <c r="N22" s="157">
        <v>40</v>
      </c>
      <c r="O22" s="157">
        <v>704</v>
      </c>
      <c r="P22" s="157">
        <v>319</v>
      </c>
      <c r="Q22" s="157">
        <v>0</v>
      </c>
      <c r="R22" s="157">
        <v>146</v>
      </c>
      <c r="S22" s="157">
        <v>17</v>
      </c>
      <c r="T22" s="157">
        <v>333</v>
      </c>
      <c r="U22" s="157">
        <v>537</v>
      </c>
      <c r="V22" s="157">
        <v>0</v>
      </c>
      <c r="W22" s="157">
        <v>0</v>
      </c>
      <c r="X22" s="157">
        <v>17</v>
      </c>
    </row>
    <row r="23" spans="1:24" x14ac:dyDescent="0.25">
      <c r="A23" s="2" t="s">
        <v>16</v>
      </c>
      <c r="B23" s="157">
        <v>681</v>
      </c>
      <c r="C23" s="157">
        <v>2</v>
      </c>
      <c r="D23" s="157">
        <v>0</v>
      </c>
      <c r="E23" s="157">
        <v>19</v>
      </c>
      <c r="F23" s="157">
        <v>1</v>
      </c>
      <c r="G23" s="157">
        <v>0</v>
      </c>
      <c r="H23" s="157">
        <v>16</v>
      </c>
      <c r="I23" s="157">
        <v>55</v>
      </c>
      <c r="J23" s="157">
        <v>15</v>
      </c>
      <c r="K23" s="157">
        <v>21</v>
      </c>
      <c r="L23" s="157">
        <v>17</v>
      </c>
      <c r="M23" s="157">
        <v>1</v>
      </c>
      <c r="N23" s="157">
        <v>14</v>
      </c>
      <c r="O23" s="157">
        <v>50</v>
      </c>
      <c r="P23" s="157">
        <v>47</v>
      </c>
      <c r="Q23" s="157">
        <v>0</v>
      </c>
      <c r="R23" s="157">
        <v>8</v>
      </c>
      <c r="S23" s="157">
        <v>3</v>
      </c>
      <c r="T23" s="157">
        <v>8</v>
      </c>
      <c r="U23" s="157">
        <v>9</v>
      </c>
      <c r="V23" s="157">
        <v>0</v>
      </c>
      <c r="W23" s="157">
        <v>0</v>
      </c>
      <c r="X23" s="157">
        <v>395</v>
      </c>
    </row>
    <row r="24" spans="1:24" x14ac:dyDescent="0.25">
      <c r="A24" s="40" t="s">
        <v>195</v>
      </c>
      <c r="B24" s="159">
        <v>277688</v>
      </c>
      <c r="C24" s="159">
        <v>2842</v>
      </c>
      <c r="D24" s="159">
        <v>2353</v>
      </c>
      <c r="E24" s="159">
        <v>135784</v>
      </c>
      <c r="F24" s="159">
        <v>425</v>
      </c>
      <c r="G24" s="159">
        <v>925</v>
      </c>
      <c r="H24" s="159">
        <v>17102</v>
      </c>
      <c r="I24" s="159">
        <v>31755</v>
      </c>
      <c r="J24" s="159">
        <v>19539</v>
      </c>
      <c r="K24" s="159">
        <v>17351</v>
      </c>
      <c r="L24" s="159">
        <v>5118</v>
      </c>
      <c r="M24" s="159">
        <v>935</v>
      </c>
      <c r="N24" s="159">
        <v>2595</v>
      </c>
      <c r="O24" s="159">
        <v>13945</v>
      </c>
      <c r="P24" s="159">
        <v>12600</v>
      </c>
      <c r="Q24" s="159">
        <v>51</v>
      </c>
      <c r="R24" s="159">
        <v>2030</v>
      </c>
      <c r="S24" s="159">
        <v>4573</v>
      </c>
      <c r="T24" s="159">
        <v>3504</v>
      </c>
      <c r="U24" s="159">
        <v>3772</v>
      </c>
      <c r="V24" s="159">
        <v>4</v>
      </c>
      <c r="W24" s="159">
        <v>1</v>
      </c>
      <c r="X24" s="159">
        <v>484</v>
      </c>
    </row>
    <row r="25" spans="1:24" x14ac:dyDescent="0.25">
      <c r="A25" s="225" t="s">
        <v>197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</row>
    <row r="26" spans="1:24" x14ac:dyDescent="0.25">
      <c r="A26" s="2" t="s">
        <v>11</v>
      </c>
      <c r="B26" s="158">
        <v>809098.53</v>
      </c>
      <c r="C26" s="158">
        <v>369.6</v>
      </c>
      <c r="D26" s="158">
        <v>18944.150000000001</v>
      </c>
      <c r="E26" s="158">
        <v>13275.82</v>
      </c>
      <c r="F26" s="158">
        <v>0</v>
      </c>
      <c r="G26" s="158">
        <v>0</v>
      </c>
      <c r="H26" s="158">
        <v>9053.36</v>
      </c>
      <c r="I26" s="158">
        <v>65609.279999999999</v>
      </c>
      <c r="J26" s="158">
        <v>97624.6</v>
      </c>
      <c r="K26" s="158">
        <v>202637.99</v>
      </c>
      <c r="L26" s="158">
        <v>9313.86</v>
      </c>
      <c r="M26" s="158">
        <v>0</v>
      </c>
      <c r="N26" s="158">
        <v>5332.85</v>
      </c>
      <c r="O26" s="158">
        <v>24964.53</v>
      </c>
      <c r="P26" s="158">
        <v>209147.93</v>
      </c>
      <c r="Q26" s="158">
        <v>2264.11</v>
      </c>
      <c r="R26" s="158">
        <v>81700.56</v>
      </c>
      <c r="S26" s="158">
        <v>8679.19</v>
      </c>
      <c r="T26" s="158">
        <v>43101.99</v>
      </c>
      <c r="U26" s="158">
        <v>16139.01</v>
      </c>
      <c r="V26" s="158">
        <v>0</v>
      </c>
      <c r="W26" s="158">
        <v>0</v>
      </c>
      <c r="X26" s="158">
        <v>939.7</v>
      </c>
    </row>
    <row r="27" spans="1:24" x14ac:dyDescent="0.25">
      <c r="A27" s="2" t="s">
        <v>12</v>
      </c>
      <c r="B27" s="158">
        <v>13096024.17</v>
      </c>
      <c r="C27" s="158">
        <v>375884.5</v>
      </c>
      <c r="D27" s="158">
        <v>540</v>
      </c>
      <c r="E27" s="158">
        <v>1965900</v>
      </c>
      <c r="F27" s="158">
        <v>2520</v>
      </c>
      <c r="G27" s="158">
        <v>6600</v>
      </c>
      <c r="H27" s="158">
        <v>2890260</v>
      </c>
      <c r="I27" s="158">
        <v>2000400</v>
      </c>
      <c r="J27" s="158">
        <v>574470</v>
      </c>
      <c r="K27" s="158">
        <v>684780</v>
      </c>
      <c r="L27" s="158">
        <v>421969.67</v>
      </c>
      <c r="M27" s="158">
        <v>193440</v>
      </c>
      <c r="N27" s="158">
        <v>70560</v>
      </c>
      <c r="O27" s="158">
        <v>1769400</v>
      </c>
      <c r="P27" s="158">
        <v>712080</v>
      </c>
      <c r="Q27" s="158">
        <v>6060</v>
      </c>
      <c r="R27" s="158">
        <v>324000</v>
      </c>
      <c r="S27" s="158">
        <v>96900</v>
      </c>
      <c r="T27" s="158">
        <v>389880</v>
      </c>
      <c r="U27" s="158">
        <v>585120</v>
      </c>
      <c r="V27" s="158">
        <v>1680</v>
      </c>
      <c r="W27" s="158">
        <v>0</v>
      </c>
      <c r="X27" s="158">
        <v>23580</v>
      </c>
    </row>
    <row r="28" spans="1:24" x14ac:dyDescent="0.25">
      <c r="A28" s="2" t="s">
        <v>13</v>
      </c>
      <c r="B28" s="158">
        <v>24685067.949999999</v>
      </c>
      <c r="C28" s="158">
        <v>41955.99</v>
      </c>
      <c r="D28" s="158">
        <v>0</v>
      </c>
      <c r="E28" s="158">
        <v>16370622.609999999</v>
      </c>
      <c r="F28" s="158">
        <v>82557.740000000005</v>
      </c>
      <c r="G28" s="158">
        <v>24247.919999999998</v>
      </c>
      <c r="H28" s="158">
        <v>384358.86</v>
      </c>
      <c r="I28" s="158">
        <v>1707004.97</v>
      </c>
      <c r="J28" s="158">
        <v>1406576.68</v>
      </c>
      <c r="K28" s="158">
        <v>1165622.99</v>
      </c>
      <c r="L28" s="158">
        <v>366729.69</v>
      </c>
      <c r="M28" s="158">
        <v>27060.79</v>
      </c>
      <c r="N28" s="158">
        <v>290061.74</v>
      </c>
      <c r="O28" s="158">
        <v>966298.94</v>
      </c>
      <c r="P28" s="158">
        <v>987779.09</v>
      </c>
      <c r="Q28" s="158">
        <v>2814.89</v>
      </c>
      <c r="R28" s="158">
        <v>180500.05</v>
      </c>
      <c r="S28" s="158">
        <v>413522.15</v>
      </c>
      <c r="T28" s="158">
        <v>159171.69</v>
      </c>
      <c r="U28" s="158">
        <v>108181.16</v>
      </c>
      <c r="V28" s="158">
        <v>0</v>
      </c>
      <c r="W28" s="158">
        <v>0</v>
      </c>
      <c r="X28" s="158">
        <v>0</v>
      </c>
    </row>
    <row r="29" spans="1:24" x14ac:dyDescent="0.25">
      <c r="A29" s="2" t="s">
        <v>14</v>
      </c>
      <c r="B29" s="158">
        <v>40901619.469999999</v>
      </c>
      <c r="C29" s="158">
        <v>582135.94999999995</v>
      </c>
      <c r="D29" s="158">
        <v>455100.08</v>
      </c>
      <c r="E29" s="158">
        <v>18119509.039999999</v>
      </c>
      <c r="F29" s="158">
        <v>37723.17</v>
      </c>
      <c r="G29" s="158">
        <v>207332.56</v>
      </c>
      <c r="H29" s="158">
        <v>2652826.4500000002</v>
      </c>
      <c r="I29" s="158">
        <v>4823838.5</v>
      </c>
      <c r="J29" s="158">
        <v>3047651.57</v>
      </c>
      <c r="K29" s="158">
        <v>3634959.01</v>
      </c>
      <c r="L29" s="158">
        <v>878472.16</v>
      </c>
      <c r="M29" s="158">
        <v>82781.25</v>
      </c>
      <c r="N29" s="158">
        <v>452162.24</v>
      </c>
      <c r="O29" s="158">
        <v>1996619.96</v>
      </c>
      <c r="P29" s="158">
        <v>2132402.9900000002</v>
      </c>
      <c r="Q29" s="158">
        <v>5032</v>
      </c>
      <c r="R29" s="158">
        <v>175069.22</v>
      </c>
      <c r="S29" s="158">
        <v>665239.14</v>
      </c>
      <c r="T29" s="158">
        <v>562207.6</v>
      </c>
      <c r="U29" s="158">
        <v>386711.6</v>
      </c>
      <c r="V29" s="158">
        <v>0</v>
      </c>
      <c r="W29" s="158">
        <v>242.26</v>
      </c>
      <c r="X29" s="158">
        <v>3602.72</v>
      </c>
    </row>
    <row r="30" spans="1:24" x14ac:dyDescent="0.25">
      <c r="A30" s="2" t="s">
        <v>15</v>
      </c>
      <c r="B30" s="158">
        <v>1257090</v>
      </c>
      <c r="C30" s="158">
        <v>32340</v>
      </c>
      <c r="D30" s="158">
        <v>0</v>
      </c>
      <c r="E30" s="158">
        <v>129150</v>
      </c>
      <c r="F30" s="158">
        <v>210</v>
      </c>
      <c r="G30" s="158">
        <v>1260</v>
      </c>
      <c r="H30" s="158">
        <v>346500</v>
      </c>
      <c r="I30" s="158">
        <v>161700</v>
      </c>
      <c r="J30" s="158">
        <v>60480</v>
      </c>
      <c r="K30" s="158">
        <v>31920</v>
      </c>
      <c r="L30" s="158">
        <v>36870</v>
      </c>
      <c r="M30" s="158">
        <v>12810</v>
      </c>
      <c r="N30" s="158">
        <v>8400</v>
      </c>
      <c r="O30" s="158">
        <v>147630</v>
      </c>
      <c r="P30" s="158">
        <v>66990</v>
      </c>
      <c r="Q30" s="158">
        <v>0</v>
      </c>
      <c r="R30" s="158">
        <v>30660</v>
      </c>
      <c r="S30" s="158">
        <v>3570</v>
      </c>
      <c r="T30" s="158">
        <v>69930</v>
      </c>
      <c r="U30" s="158">
        <v>113100</v>
      </c>
      <c r="V30" s="158">
        <v>0</v>
      </c>
      <c r="W30" s="158">
        <v>0</v>
      </c>
      <c r="X30" s="158">
        <v>3570</v>
      </c>
    </row>
    <row r="31" spans="1:24" x14ac:dyDescent="0.25">
      <c r="A31" s="2" t="s">
        <v>16</v>
      </c>
      <c r="B31" s="158">
        <v>143010</v>
      </c>
      <c r="C31" s="158">
        <v>420</v>
      </c>
      <c r="D31" s="158">
        <v>0</v>
      </c>
      <c r="E31" s="158">
        <v>3990</v>
      </c>
      <c r="F31" s="158">
        <v>210</v>
      </c>
      <c r="G31" s="158">
        <v>0</v>
      </c>
      <c r="H31" s="158">
        <v>3360</v>
      </c>
      <c r="I31" s="158">
        <v>11550</v>
      </c>
      <c r="J31" s="158">
        <v>3150</v>
      </c>
      <c r="K31" s="158">
        <v>4410</v>
      </c>
      <c r="L31" s="158">
        <v>3570</v>
      </c>
      <c r="M31" s="158">
        <v>210</v>
      </c>
      <c r="N31" s="158">
        <v>2940</v>
      </c>
      <c r="O31" s="158">
        <v>10500</v>
      </c>
      <c r="P31" s="158">
        <v>9870</v>
      </c>
      <c r="Q31" s="158">
        <v>0</v>
      </c>
      <c r="R31" s="158">
        <v>1680</v>
      </c>
      <c r="S31" s="158">
        <v>630</v>
      </c>
      <c r="T31" s="158">
        <v>1680</v>
      </c>
      <c r="U31" s="158">
        <v>1890</v>
      </c>
      <c r="V31" s="158">
        <v>0</v>
      </c>
      <c r="W31" s="158">
        <v>0</v>
      </c>
      <c r="X31" s="158">
        <v>82950</v>
      </c>
    </row>
    <row r="32" spans="1:24" x14ac:dyDescent="0.25">
      <c r="A32" s="40" t="s">
        <v>195</v>
      </c>
      <c r="B32" s="160">
        <v>80891910.120000005</v>
      </c>
      <c r="C32" s="160">
        <v>1033106.04</v>
      </c>
      <c r="D32" s="160">
        <v>474584.23</v>
      </c>
      <c r="E32" s="160">
        <v>36602447.469999999</v>
      </c>
      <c r="F32" s="160">
        <v>123220.91</v>
      </c>
      <c r="G32" s="160">
        <v>239440.48</v>
      </c>
      <c r="H32" s="160">
        <v>6286358.6699999999</v>
      </c>
      <c r="I32" s="160">
        <v>8770102.75</v>
      </c>
      <c r="J32" s="160">
        <v>5189952.8499999996</v>
      </c>
      <c r="K32" s="160">
        <v>5724329.9900000002</v>
      </c>
      <c r="L32" s="160">
        <v>1716925.38</v>
      </c>
      <c r="M32" s="160">
        <v>316302.03999999998</v>
      </c>
      <c r="N32" s="160">
        <v>829456.83</v>
      </c>
      <c r="O32" s="160">
        <v>4915413.43</v>
      </c>
      <c r="P32" s="160">
        <v>4118270.01</v>
      </c>
      <c r="Q32" s="160">
        <v>16171</v>
      </c>
      <c r="R32" s="160">
        <v>793609.83</v>
      </c>
      <c r="S32" s="160">
        <v>1188540.48</v>
      </c>
      <c r="T32" s="160">
        <v>1225971.28</v>
      </c>
      <c r="U32" s="160">
        <v>1211141.77</v>
      </c>
      <c r="V32" s="160">
        <v>1680</v>
      </c>
      <c r="W32" s="160">
        <v>242.26</v>
      </c>
      <c r="X32" s="160">
        <v>114642.42</v>
      </c>
    </row>
    <row r="34" spans="1:3" x14ac:dyDescent="0.25">
      <c r="A34" s="208" t="str">
        <f>HYPERLINK("#'Vysvetlivky'!A15", "Vysvetlivky k sekciám SK-NACE")</f>
        <v>Vysvetlivky k sekciám SK-NACE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  <c r="C35" s="209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03" t="s">
        <v>201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</row>
    <row r="3" spans="1:24" x14ac:dyDescent="0.25">
      <c r="A3" s="224" t="s">
        <v>211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</row>
    <row r="5" spans="1:24" x14ac:dyDescent="0.25">
      <c r="A5" s="207" t="s">
        <v>2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7" spans="1:24" x14ac:dyDescent="0.25">
      <c r="A7" s="216" t="s">
        <v>4</v>
      </c>
      <c r="B7" s="216" t="s">
        <v>187</v>
      </c>
      <c r="C7" s="218" t="s">
        <v>212</v>
      </c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</row>
    <row r="8" spans="1:24" x14ac:dyDescent="0.25">
      <c r="A8" s="216"/>
      <c r="B8" s="216"/>
      <c r="C8" s="1" t="s">
        <v>213</v>
      </c>
      <c r="D8" s="1" t="s">
        <v>214</v>
      </c>
      <c r="E8" s="1" t="s">
        <v>215</v>
      </c>
      <c r="F8" s="1" t="s">
        <v>216</v>
      </c>
      <c r="G8" s="1" t="s">
        <v>217</v>
      </c>
      <c r="H8" s="1" t="s">
        <v>218</v>
      </c>
      <c r="I8" s="1" t="s">
        <v>219</v>
      </c>
      <c r="J8" s="1" t="s">
        <v>220</v>
      </c>
      <c r="K8" s="1" t="s">
        <v>221</v>
      </c>
      <c r="L8" s="1" t="s">
        <v>222</v>
      </c>
      <c r="M8" s="1" t="s">
        <v>223</v>
      </c>
      <c r="N8" s="1" t="s">
        <v>224</v>
      </c>
      <c r="O8" s="1" t="s">
        <v>225</v>
      </c>
      <c r="P8" s="1" t="s">
        <v>226</v>
      </c>
      <c r="Q8" s="1" t="s">
        <v>227</v>
      </c>
      <c r="R8" s="1" t="s">
        <v>228</v>
      </c>
      <c r="S8" s="1" t="s">
        <v>229</v>
      </c>
      <c r="T8" s="1" t="s">
        <v>230</v>
      </c>
      <c r="U8" s="1" t="s">
        <v>231</v>
      </c>
      <c r="V8" s="1" t="s">
        <v>232</v>
      </c>
      <c r="W8" s="1" t="s">
        <v>233</v>
      </c>
      <c r="X8" s="1" t="s">
        <v>234</v>
      </c>
    </row>
    <row r="9" spans="1:24" x14ac:dyDescent="0.25">
      <c r="A9" s="225" t="s">
        <v>194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</row>
    <row r="10" spans="1:24" x14ac:dyDescent="0.25">
      <c r="A10" s="2" t="s">
        <v>11</v>
      </c>
      <c r="B10" s="161">
        <v>78</v>
      </c>
      <c r="C10" s="161">
        <v>0</v>
      </c>
      <c r="D10" s="161">
        <v>0</v>
      </c>
      <c r="E10" s="161">
        <v>6</v>
      </c>
      <c r="F10" s="161">
        <v>0</v>
      </c>
      <c r="G10" s="161">
        <v>0</v>
      </c>
      <c r="H10" s="161">
        <v>3</v>
      </c>
      <c r="I10" s="161">
        <v>15</v>
      </c>
      <c r="J10" s="161">
        <v>4</v>
      </c>
      <c r="K10" s="161">
        <v>11</v>
      </c>
      <c r="L10" s="161">
        <v>0</v>
      </c>
      <c r="M10" s="161">
        <v>0</v>
      </c>
      <c r="N10" s="161">
        <v>3</v>
      </c>
      <c r="O10" s="161">
        <v>8</v>
      </c>
      <c r="P10" s="161">
        <v>17</v>
      </c>
      <c r="Q10" s="161">
        <v>0</v>
      </c>
      <c r="R10" s="161">
        <v>4</v>
      </c>
      <c r="S10" s="161">
        <v>0</v>
      </c>
      <c r="T10" s="161">
        <v>5</v>
      </c>
      <c r="U10" s="161">
        <v>2</v>
      </c>
      <c r="V10" s="161">
        <v>0</v>
      </c>
      <c r="W10" s="161">
        <v>0</v>
      </c>
      <c r="X10" s="161">
        <v>0</v>
      </c>
    </row>
    <row r="11" spans="1:24" x14ac:dyDescent="0.25">
      <c r="A11" s="2" t="s">
        <v>12</v>
      </c>
      <c r="B11" s="161">
        <v>23855</v>
      </c>
      <c r="C11" s="161">
        <v>613</v>
      </c>
      <c r="D11" s="161">
        <v>1</v>
      </c>
      <c r="E11" s="161">
        <v>3502</v>
      </c>
      <c r="F11" s="161">
        <v>6</v>
      </c>
      <c r="G11" s="161">
        <v>12</v>
      </c>
      <c r="H11" s="161">
        <v>4740</v>
      </c>
      <c r="I11" s="161">
        <v>3984</v>
      </c>
      <c r="J11" s="161">
        <v>1100</v>
      </c>
      <c r="K11" s="161">
        <v>1238</v>
      </c>
      <c r="L11" s="161">
        <v>800</v>
      </c>
      <c r="M11" s="161">
        <v>385</v>
      </c>
      <c r="N11" s="161">
        <v>117</v>
      </c>
      <c r="O11" s="161">
        <v>3306</v>
      </c>
      <c r="P11" s="161">
        <v>1287</v>
      </c>
      <c r="Q11" s="161">
        <v>13</v>
      </c>
      <c r="R11" s="161">
        <v>574</v>
      </c>
      <c r="S11" s="161">
        <v>166</v>
      </c>
      <c r="T11" s="161">
        <v>681</v>
      </c>
      <c r="U11" s="161">
        <v>1288</v>
      </c>
      <c r="V11" s="161">
        <v>1</v>
      </c>
      <c r="W11" s="161">
        <v>0</v>
      </c>
      <c r="X11" s="161">
        <v>41</v>
      </c>
    </row>
    <row r="12" spans="1:24" x14ac:dyDescent="0.25">
      <c r="A12" s="2" t="s">
        <v>13</v>
      </c>
      <c r="B12" s="161">
        <v>2703</v>
      </c>
      <c r="C12" s="161">
        <v>27</v>
      </c>
      <c r="D12" s="161">
        <v>0</v>
      </c>
      <c r="E12" s="161">
        <v>494</v>
      </c>
      <c r="F12" s="161">
        <v>5</v>
      </c>
      <c r="G12" s="161">
        <v>6</v>
      </c>
      <c r="H12" s="161">
        <v>153</v>
      </c>
      <c r="I12" s="161">
        <v>612</v>
      </c>
      <c r="J12" s="161">
        <v>153</v>
      </c>
      <c r="K12" s="161">
        <v>265</v>
      </c>
      <c r="L12" s="161">
        <v>80</v>
      </c>
      <c r="M12" s="161">
        <v>12</v>
      </c>
      <c r="N12" s="161">
        <v>65</v>
      </c>
      <c r="O12" s="161">
        <v>360</v>
      </c>
      <c r="P12" s="161">
        <v>238</v>
      </c>
      <c r="Q12" s="161">
        <v>1</v>
      </c>
      <c r="R12" s="161">
        <v>51</v>
      </c>
      <c r="S12" s="161">
        <v>58</v>
      </c>
      <c r="T12" s="161">
        <v>50</v>
      </c>
      <c r="U12" s="161">
        <v>72</v>
      </c>
      <c r="V12" s="161">
        <v>0</v>
      </c>
      <c r="W12" s="161">
        <v>0</v>
      </c>
      <c r="X12" s="161">
        <v>1</v>
      </c>
    </row>
    <row r="13" spans="1:24" x14ac:dyDescent="0.25">
      <c r="A13" s="2" t="s">
        <v>14</v>
      </c>
      <c r="B13" s="161">
        <v>9751</v>
      </c>
      <c r="C13" s="161">
        <v>161</v>
      </c>
      <c r="D13" s="161">
        <v>7</v>
      </c>
      <c r="E13" s="161">
        <v>1547</v>
      </c>
      <c r="F13" s="161">
        <v>7</v>
      </c>
      <c r="G13" s="161">
        <v>49</v>
      </c>
      <c r="H13" s="161">
        <v>919</v>
      </c>
      <c r="I13" s="161">
        <v>2217</v>
      </c>
      <c r="J13" s="161">
        <v>638</v>
      </c>
      <c r="K13" s="161">
        <v>1016</v>
      </c>
      <c r="L13" s="161">
        <v>351</v>
      </c>
      <c r="M13" s="161">
        <v>53</v>
      </c>
      <c r="N13" s="161">
        <v>193</v>
      </c>
      <c r="O13" s="161">
        <v>1153</v>
      </c>
      <c r="P13" s="161">
        <v>685</v>
      </c>
      <c r="Q13" s="161">
        <v>5</v>
      </c>
      <c r="R13" s="161">
        <v>131</v>
      </c>
      <c r="S13" s="161">
        <v>185</v>
      </c>
      <c r="T13" s="161">
        <v>185</v>
      </c>
      <c r="U13" s="161">
        <v>245</v>
      </c>
      <c r="V13" s="161">
        <v>0</v>
      </c>
      <c r="W13" s="161">
        <v>1</v>
      </c>
      <c r="X13" s="161">
        <v>3</v>
      </c>
    </row>
    <row r="14" spans="1:24" x14ac:dyDescent="0.25">
      <c r="A14" s="2" t="s">
        <v>15</v>
      </c>
      <c r="B14" s="161">
        <v>4859</v>
      </c>
      <c r="C14" s="161">
        <v>131</v>
      </c>
      <c r="D14" s="161">
        <v>0</v>
      </c>
      <c r="E14" s="161">
        <v>515</v>
      </c>
      <c r="F14" s="161">
        <v>0</v>
      </c>
      <c r="G14" s="161">
        <v>5</v>
      </c>
      <c r="H14" s="161">
        <v>1383</v>
      </c>
      <c r="I14" s="161">
        <v>648</v>
      </c>
      <c r="J14" s="161">
        <v>234</v>
      </c>
      <c r="K14" s="161">
        <v>106</v>
      </c>
      <c r="L14" s="161">
        <v>155</v>
      </c>
      <c r="M14" s="161">
        <v>48</v>
      </c>
      <c r="N14" s="161">
        <v>29</v>
      </c>
      <c r="O14" s="161">
        <v>570</v>
      </c>
      <c r="P14" s="161">
        <v>257</v>
      </c>
      <c r="Q14" s="161">
        <v>0</v>
      </c>
      <c r="R14" s="161">
        <v>110</v>
      </c>
      <c r="S14" s="161">
        <v>13</v>
      </c>
      <c r="T14" s="161">
        <v>265</v>
      </c>
      <c r="U14" s="161">
        <v>378</v>
      </c>
      <c r="V14" s="161">
        <v>0</v>
      </c>
      <c r="W14" s="161">
        <v>0</v>
      </c>
      <c r="X14" s="161">
        <v>12</v>
      </c>
    </row>
    <row r="15" spans="1:24" x14ac:dyDescent="0.25">
      <c r="A15" s="2" t="s">
        <v>16</v>
      </c>
      <c r="B15" s="161">
        <v>558</v>
      </c>
      <c r="C15" s="161">
        <v>2</v>
      </c>
      <c r="D15" s="161">
        <v>0</v>
      </c>
      <c r="E15" s="161">
        <v>15</v>
      </c>
      <c r="F15" s="161">
        <v>1</v>
      </c>
      <c r="G15" s="161">
        <v>0</v>
      </c>
      <c r="H15" s="161">
        <v>15</v>
      </c>
      <c r="I15" s="161">
        <v>45</v>
      </c>
      <c r="J15" s="161">
        <v>12</v>
      </c>
      <c r="K15" s="161">
        <v>16</v>
      </c>
      <c r="L15" s="161">
        <v>16</v>
      </c>
      <c r="M15" s="161">
        <v>1</v>
      </c>
      <c r="N15" s="161">
        <v>13</v>
      </c>
      <c r="O15" s="161">
        <v>43</v>
      </c>
      <c r="P15" s="161">
        <v>40</v>
      </c>
      <c r="Q15" s="161">
        <v>0</v>
      </c>
      <c r="R15" s="161">
        <v>8</v>
      </c>
      <c r="S15" s="161">
        <v>1</v>
      </c>
      <c r="T15" s="161">
        <v>8</v>
      </c>
      <c r="U15" s="161">
        <v>4</v>
      </c>
      <c r="V15" s="161">
        <v>0</v>
      </c>
      <c r="W15" s="161">
        <v>0</v>
      </c>
      <c r="X15" s="161">
        <v>318</v>
      </c>
    </row>
    <row r="16" spans="1:24" x14ac:dyDescent="0.25">
      <c r="A16" s="40" t="s">
        <v>195</v>
      </c>
      <c r="B16" s="163">
        <v>41804</v>
      </c>
      <c r="C16" s="163">
        <v>934</v>
      </c>
      <c r="D16" s="163">
        <v>8</v>
      </c>
      <c r="E16" s="163">
        <v>6079</v>
      </c>
      <c r="F16" s="163">
        <v>19</v>
      </c>
      <c r="G16" s="163">
        <v>72</v>
      </c>
      <c r="H16" s="163">
        <v>7213</v>
      </c>
      <c r="I16" s="163">
        <v>7521</v>
      </c>
      <c r="J16" s="163">
        <v>2141</v>
      </c>
      <c r="K16" s="163">
        <v>2652</v>
      </c>
      <c r="L16" s="163">
        <v>1402</v>
      </c>
      <c r="M16" s="163">
        <v>499</v>
      </c>
      <c r="N16" s="163">
        <v>420</v>
      </c>
      <c r="O16" s="163">
        <v>5440</v>
      </c>
      <c r="P16" s="163">
        <v>2524</v>
      </c>
      <c r="Q16" s="163">
        <v>19</v>
      </c>
      <c r="R16" s="163">
        <v>878</v>
      </c>
      <c r="S16" s="163">
        <v>423</v>
      </c>
      <c r="T16" s="163">
        <v>1194</v>
      </c>
      <c r="U16" s="163">
        <v>1989</v>
      </c>
      <c r="V16" s="163">
        <v>1</v>
      </c>
      <c r="W16" s="163">
        <v>1</v>
      </c>
      <c r="X16" s="163">
        <v>375</v>
      </c>
    </row>
    <row r="17" spans="1:24" x14ac:dyDescent="0.25">
      <c r="A17" s="225" t="s">
        <v>196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</row>
    <row r="18" spans="1:24" x14ac:dyDescent="0.25">
      <c r="A18" s="2" t="s">
        <v>11</v>
      </c>
      <c r="B18" s="161">
        <v>471</v>
      </c>
      <c r="C18" s="161">
        <v>0</v>
      </c>
      <c r="D18" s="161">
        <v>0</v>
      </c>
      <c r="E18" s="161">
        <v>16</v>
      </c>
      <c r="F18" s="161">
        <v>0</v>
      </c>
      <c r="G18" s="161">
        <v>0</v>
      </c>
      <c r="H18" s="161">
        <v>4</v>
      </c>
      <c r="I18" s="161">
        <v>28</v>
      </c>
      <c r="J18" s="161">
        <v>10</v>
      </c>
      <c r="K18" s="161">
        <v>46</v>
      </c>
      <c r="L18" s="161">
        <v>0</v>
      </c>
      <c r="M18" s="161">
        <v>0</v>
      </c>
      <c r="N18" s="161">
        <v>6</v>
      </c>
      <c r="O18" s="161">
        <v>23</v>
      </c>
      <c r="P18" s="161">
        <v>258</v>
      </c>
      <c r="Q18" s="161">
        <v>0</v>
      </c>
      <c r="R18" s="161">
        <v>63</v>
      </c>
      <c r="S18" s="161">
        <v>0</v>
      </c>
      <c r="T18" s="161">
        <v>12</v>
      </c>
      <c r="U18" s="161">
        <v>5</v>
      </c>
      <c r="V18" s="161">
        <v>0</v>
      </c>
      <c r="W18" s="161">
        <v>0</v>
      </c>
      <c r="X18" s="161">
        <v>0</v>
      </c>
    </row>
    <row r="19" spans="1:24" x14ac:dyDescent="0.25">
      <c r="A19" s="2" t="s">
        <v>12</v>
      </c>
      <c r="B19" s="161">
        <v>23814</v>
      </c>
      <c r="C19" s="161">
        <v>610</v>
      </c>
      <c r="D19" s="161">
        <v>1</v>
      </c>
      <c r="E19" s="161">
        <v>3497</v>
      </c>
      <c r="F19" s="161">
        <v>6</v>
      </c>
      <c r="G19" s="161">
        <v>12</v>
      </c>
      <c r="H19" s="161">
        <v>4733</v>
      </c>
      <c r="I19" s="161">
        <v>3978</v>
      </c>
      <c r="J19" s="161">
        <v>1099</v>
      </c>
      <c r="K19" s="161">
        <v>1235</v>
      </c>
      <c r="L19" s="161">
        <v>799</v>
      </c>
      <c r="M19" s="161">
        <v>385</v>
      </c>
      <c r="N19" s="161">
        <v>117</v>
      </c>
      <c r="O19" s="161">
        <v>3298</v>
      </c>
      <c r="P19" s="161">
        <v>1284</v>
      </c>
      <c r="Q19" s="161">
        <v>13</v>
      </c>
      <c r="R19" s="161">
        <v>573</v>
      </c>
      <c r="S19" s="161">
        <v>166</v>
      </c>
      <c r="T19" s="161">
        <v>681</v>
      </c>
      <c r="U19" s="161">
        <v>1285</v>
      </c>
      <c r="V19" s="161">
        <v>1</v>
      </c>
      <c r="W19" s="161">
        <v>0</v>
      </c>
      <c r="X19" s="161">
        <v>41</v>
      </c>
    </row>
    <row r="20" spans="1:24" x14ac:dyDescent="0.25">
      <c r="A20" s="2" t="s">
        <v>13</v>
      </c>
      <c r="B20" s="161">
        <v>73738</v>
      </c>
      <c r="C20" s="161">
        <v>74</v>
      </c>
      <c r="D20" s="161">
        <v>0</v>
      </c>
      <c r="E20" s="161">
        <v>55124</v>
      </c>
      <c r="F20" s="161">
        <v>256</v>
      </c>
      <c r="G20" s="161">
        <v>53</v>
      </c>
      <c r="H20" s="161">
        <v>640</v>
      </c>
      <c r="I20" s="161">
        <v>3051</v>
      </c>
      <c r="J20" s="161">
        <v>6677</v>
      </c>
      <c r="K20" s="161">
        <v>1643</v>
      </c>
      <c r="L20" s="161">
        <v>653</v>
      </c>
      <c r="M20" s="161">
        <v>43</v>
      </c>
      <c r="N20" s="161">
        <v>325</v>
      </c>
      <c r="O20" s="161">
        <v>1774</v>
      </c>
      <c r="P20" s="161">
        <v>2510</v>
      </c>
      <c r="Q20" s="161">
        <v>6</v>
      </c>
      <c r="R20" s="161">
        <v>179</v>
      </c>
      <c r="S20" s="161">
        <v>349</v>
      </c>
      <c r="T20" s="161">
        <v>147</v>
      </c>
      <c r="U20" s="161">
        <v>233</v>
      </c>
      <c r="V20" s="161">
        <v>0</v>
      </c>
      <c r="W20" s="161">
        <v>0</v>
      </c>
      <c r="X20" s="161">
        <v>1</v>
      </c>
    </row>
    <row r="21" spans="1:24" x14ac:dyDescent="0.25">
      <c r="A21" s="2" t="s">
        <v>14</v>
      </c>
      <c r="B21" s="161">
        <v>121802</v>
      </c>
      <c r="C21" s="161">
        <v>1346</v>
      </c>
      <c r="D21" s="161">
        <v>114</v>
      </c>
      <c r="E21" s="161">
        <v>59607</v>
      </c>
      <c r="F21" s="161">
        <v>148</v>
      </c>
      <c r="G21" s="161">
        <v>873</v>
      </c>
      <c r="H21" s="161">
        <v>8117</v>
      </c>
      <c r="I21" s="161">
        <v>16177</v>
      </c>
      <c r="J21" s="161">
        <v>8161</v>
      </c>
      <c r="K21" s="161">
        <v>6985</v>
      </c>
      <c r="L21" s="161">
        <v>2860</v>
      </c>
      <c r="M21" s="161">
        <v>425</v>
      </c>
      <c r="N21" s="161">
        <v>1261</v>
      </c>
      <c r="O21" s="161">
        <v>6046</v>
      </c>
      <c r="P21" s="161">
        <v>6284</v>
      </c>
      <c r="Q21" s="161">
        <v>17</v>
      </c>
      <c r="R21" s="161">
        <v>506</v>
      </c>
      <c r="S21" s="161">
        <v>1231</v>
      </c>
      <c r="T21" s="161">
        <v>786</v>
      </c>
      <c r="U21" s="161">
        <v>849</v>
      </c>
      <c r="V21" s="161">
        <v>0</v>
      </c>
      <c r="W21" s="161">
        <v>1</v>
      </c>
      <c r="X21" s="161">
        <v>8</v>
      </c>
    </row>
    <row r="22" spans="1:24" x14ac:dyDescent="0.25">
      <c r="A22" s="2" t="s">
        <v>15</v>
      </c>
      <c r="B22" s="161">
        <v>4851</v>
      </c>
      <c r="C22" s="161">
        <v>131</v>
      </c>
      <c r="D22" s="161">
        <v>0</v>
      </c>
      <c r="E22" s="161">
        <v>514</v>
      </c>
      <c r="F22" s="161">
        <v>0</v>
      </c>
      <c r="G22" s="161">
        <v>5</v>
      </c>
      <c r="H22" s="161">
        <v>1382</v>
      </c>
      <c r="I22" s="161">
        <v>646</v>
      </c>
      <c r="J22" s="161">
        <v>234</v>
      </c>
      <c r="K22" s="161">
        <v>106</v>
      </c>
      <c r="L22" s="161">
        <v>155</v>
      </c>
      <c r="M22" s="161">
        <v>48</v>
      </c>
      <c r="N22" s="161">
        <v>29</v>
      </c>
      <c r="O22" s="161">
        <v>570</v>
      </c>
      <c r="P22" s="161">
        <v>255</v>
      </c>
      <c r="Q22" s="161">
        <v>0</v>
      </c>
      <c r="R22" s="161">
        <v>110</v>
      </c>
      <c r="S22" s="161">
        <v>13</v>
      </c>
      <c r="T22" s="161">
        <v>264</v>
      </c>
      <c r="U22" s="161">
        <v>377</v>
      </c>
      <c r="V22" s="161">
        <v>0</v>
      </c>
      <c r="W22" s="161">
        <v>0</v>
      </c>
      <c r="X22" s="161">
        <v>12</v>
      </c>
    </row>
    <row r="23" spans="1:24" x14ac:dyDescent="0.25">
      <c r="A23" s="2" t="s">
        <v>16</v>
      </c>
      <c r="B23" s="161">
        <v>558</v>
      </c>
      <c r="C23" s="161">
        <v>2</v>
      </c>
      <c r="D23" s="161">
        <v>0</v>
      </c>
      <c r="E23" s="161">
        <v>15</v>
      </c>
      <c r="F23" s="161">
        <v>1</v>
      </c>
      <c r="G23" s="161">
        <v>0</v>
      </c>
      <c r="H23" s="161">
        <v>15</v>
      </c>
      <c r="I23" s="161">
        <v>45</v>
      </c>
      <c r="J23" s="161">
        <v>12</v>
      </c>
      <c r="K23" s="161">
        <v>16</v>
      </c>
      <c r="L23" s="161">
        <v>16</v>
      </c>
      <c r="M23" s="161">
        <v>1</v>
      </c>
      <c r="N23" s="161">
        <v>13</v>
      </c>
      <c r="O23" s="161">
        <v>43</v>
      </c>
      <c r="P23" s="161">
        <v>40</v>
      </c>
      <c r="Q23" s="161">
        <v>0</v>
      </c>
      <c r="R23" s="161">
        <v>8</v>
      </c>
      <c r="S23" s="161">
        <v>1</v>
      </c>
      <c r="T23" s="161">
        <v>8</v>
      </c>
      <c r="U23" s="161">
        <v>4</v>
      </c>
      <c r="V23" s="161">
        <v>0</v>
      </c>
      <c r="W23" s="161">
        <v>0</v>
      </c>
      <c r="X23" s="161">
        <v>318</v>
      </c>
    </row>
    <row r="24" spans="1:24" x14ac:dyDescent="0.25">
      <c r="A24" s="40" t="s">
        <v>195</v>
      </c>
      <c r="B24" s="163">
        <v>225234</v>
      </c>
      <c r="C24" s="163">
        <v>2163</v>
      </c>
      <c r="D24" s="163">
        <v>115</v>
      </c>
      <c r="E24" s="163">
        <v>118773</v>
      </c>
      <c r="F24" s="163">
        <v>411</v>
      </c>
      <c r="G24" s="163">
        <v>943</v>
      </c>
      <c r="H24" s="163">
        <v>14891</v>
      </c>
      <c r="I24" s="163">
        <v>23925</v>
      </c>
      <c r="J24" s="163">
        <v>16193</v>
      </c>
      <c r="K24" s="163">
        <v>10031</v>
      </c>
      <c r="L24" s="163">
        <v>4483</v>
      </c>
      <c r="M24" s="163">
        <v>902</v>
      </c>
      <c r="N24" s="163">
        <v>1751</v>
      </c>
      <c r="O24" s="163">
        <v>11754</v>
      </c>
      <c r="P24" s="163">
        <v>10631</v>
      </c>
      <c r="Q24" s="163">
        <v>36</v>
      </c>
      <c r="R24" s="163">
        <v>1439</v>
      </c>
      <c r="S24" s="163">
        <v>1760</v>
      </c>
      <c r="T24" s="163">
        <v>1898</v>
      </c>
      <c r="U24" s="163">
        <v>2753</v>
      </c>
      <c r="V24" s="163">
        <v>1</v>
      </c>
      <c r="W24" s="163">
        <v>1</v>
      </c>
      <c r="X24" s="163">
        <v>380</v>
      </c>
    </row>
    <row r="25" spans="1:24" x14ac:dyDescent="0.25">
      <c r="A25" s="225" t="s">
        <v>197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</row>
    <row r="26" spans="1:24" x14ac:dyDescent="0.25">
      <c r="A26" s="2" t="s">
        <v>11</v>
      </c>
      <c r="B26" s="162">
        <v>291817.64</v>
      </c>
      <c r="C26" s="162">
        <v>0</v>
      </c>
      <c r="D26" s="162">
        <v>0</v>
      </c>
      <c r="E26" s="162">
        <v>8743.98</v>
      </c>
      <c r="F26" s="162">
        <v>0</v>
      </c>
      <c r="G26" s="162">
        <v>0</v>
      </c>
      <c r="H26" s="162">
        <v>703.68</v>
      </c>
      <c r="I26" s="162">
        <v>10933.74</v>
      </c>
      <c r="J26" s="162">
        <v>5461.51</v>
      </c>
      <c r="K26" s="162">
        <v>22067.87</v>
      </c>
      <c r="L26" s="162">
        <v>0</v>
      </c>
      <c r="M26" s="162">
        <v>0</v>
      </c>
      <c r="N26" s="162">
        <v>4336</v>
      </c>
      <c r="O26" s="162">
        <v>14884.66</v>
      </c>
      <c r="P26" s="162">
        <v>178916.35</v>
      </c>
      <c r="Q26" s="162">
        <v>0</v>
      </c>
      <c r="R26" s="162">
        <v>38363.410000000003</v>
      </c>
      <c r="S26" s="162">
        <v>0</v>
      </c>
      <c r="T26" s="162">
        <v>5363.26</v>
      </c>
      <c r="U26" s="162">
        <v>2043.18</v>
      </c>
      <c r="V26" s="162">
        <v>0</v>
      </c>
      <c r="W26" s="162">
        <v>0</v>
      </c>
      <c r="X26" s="162">
        <v>0</v>
      </c>
    </row>
    <row r="27" spans="1:24" x14ac:dyDescent="0.25">
      <c r="A27" s="2" t="s">
        <v>12</v>
      </c>
      <c r="B27" s="162">
        <v>10427221.98</v>
      </c>
      <c r="C27" s="162">
        <v>283560</v>
      </c>
      <c r="D27" s="162">
        <v>540</v>
      </c>
      <c r="E27" s="162">
        <v>1540860</v>
      </c>
      <c r="F27" s="162">
        <v>3000</v>
      </c>
      <c r="G27" s="162">
        <v>4680</v>
      </c>
      <c r="H27" s="162">
        <v>2311160</v>
      </c>
      <c r="I27" s="162">
        <v>1595280</v>
      </c>
      <c r="J27" s="162">
        <v>474300</v>
      </c>
      <c r="K27" s="162">
        <v>439740</v>
      </c>
      <c r="L27" s="162">
        <v>346200</v>
      </c>
      <c r="M27" s="162">
        <v>156540</v>
      </c>
      <c r="N27" s="162">
        <v>53580</v>
      </c>
      <c r="O27" s="162">
        <v>1446000</v>
      </c>
      <c r="P27" s="162">
        <v>608400</v>
      </c>
      <c r="Q27" s="162">
        <v>5220</v>
      </c>
      <c r="R27" s="162">
        <v>246900</v>
      </c>
      <c r="S27" s="162">
        <v>56880</v>
      </c>
      <c r="T27" s="162">
        <v>320700</v>
      </c>
      <c r="U27" s="162">
        <v>513881.98</v>
      </c>
      <c r="V27" s="162">
        <v>180</v>
      </c>
      <c r="W27" s="162">
        <v>0</v>
      </c>
      <c r="X27" s="162">
        <v>19620</v>
      </c>
    </row>
    <row r="28" spans="1:24" x14ac:dyDescent="0.25">
      <c r="A28" s="2" t="s">
        <v>13</v>
      </c>
      <c r="B28" s="162">
        <v>20115677.460000001</v>
      </c>
      <c r="C28" s="162">
        <v>34262.31</v>
      </c>
      <c r="D28" s="162">
        <v>0</v>
      </c>
      <c r="E28" s="162">
        <v>13874239.039999999</v>
      </c>
      <c r="F28" s="162">
        <v>195175.56</v>
      </c>
      <c r="G28" s="162">
        <v>27620.42</v>
      </c>
      <c r="H28" s="162">
        <v>278767.07</v>
      </c>
      <c r="I28" s="162">
        <v>1307284.74</v>
      </c>
      <c r="J28" s="162">
        <v>1234519.27</v>
      </c>
      <c r="K28" s="162">
        <v>708391.3</v>
      </c>
      <c r="L28" s="162">
        <v>333779.78000000003</v>
      </c>
      <c r="M28" s="162">
        <v>17905.77</v>
      </c>
      <c r="N28" s="162">
        <v>114963.35</v>
      </c>
      <c r="O28" s="162">
        <v>758260.51</v>
      </c>
      <c r="P28" s="162">
        <v>874211.29</v>
      </c>
      <c r="Q28" s="162">
        <v>2596.46</v>
      </c>
      <c r="R28" s="162">
        <v>79175</v>
      </c>
      <c r="S28" s="162">
        <v>113686.96</v>
      </c>
      <c r="T28" s="162">
        <v>68496.69</v>
      </c>
      <c r="U28" s="162">
        <v>92213.97</v>
      </c>
      <c r="V28" s="162">
        <v>0</v>
      </c>
      <c r="W28" s="162">
        <v>0</v>
      </c>
      <c r="X28" s="162">
        <v>127.97</v>
      </c>
    </row>
    <row r="29" spans="1:24" x14ac:dyDescent="0.25">
      <c r="A29" s="2" t="s">
        <v>14</v>
      </c>
      <c r="B29" s="162">
        <v>31418333.27</v>
      </c>
      <c r="C29" s="162">
        <v>404256.49</v>
      </c>
      <c r="D29" s="162">
        <v>26768.97</v>
      </c>
      <c r="E29" s="162">
        <v>14763818.439999999</v>
      </c>
      <c r="F29" s="162">
        <v>36890.089999999997</v>
      </c>
      <c r="G29" s="162">
        <v>201731.65</v>
      </c>
      <c r="H29" s="162">
        <v>2569070.29</v>
      </c>
      <c r="I29" s="162">
        <v>3932206.35</v>
      </c>
      <c r="J29" s="162">
        <v>2230470.7599999998</v>
      </c>
      <c r="K29" s="162">
        <v>1691012.34</v>
      </c>
      <c r="L29" s="162">
        <v>854137.65</v>
      </c>
      <c r="M29" s="162">
        <v>101352.79</v>
      </c>
      <c r="N29" s="162">
        <v>320410.95</v>
      </c>
      <c r="O29" s="162">
        <v>1709113</v>
      </c>
      <c r="P29" s="162">
        <v>1725806.31</v>
      </c>
      <c r="Q29" s="162">
        <v>4899.9799999999996</v>
      </c>
      <c r="R29" s="162">
        <v>143684.93</v>
      </c>
      <c r="S29" s="162">
        <v>252226.87</v>
      </c>
      <c r="T29" s="162">
        <v>229532.05</v>
      </c>
      <c r="U29" s="162">
        <v>219440.02</v>
      </c>
      <c r="V29" s="162">
        <v>0</v>
      </c>
      <c r="W29" s="162">
        <v>240</v>
      </c>
      <c r="X29" s="162">
        <v>1263.3399999999999</v>
      </c>
    </row>
    <row r="30" spans="1:24" x14ac:dyDescent="0.25">
      <c r="A30" s="2" t="s">
        <v>15</v>
      </c>
      <c r="B30" s="162">
        <v>1020495</v>
      </c>
      <c r="C30" s="162">
        <v>27510</v>
      </c>
      <c r="D30" s="162">
        <v>0</v>
      </c>
      <c r="E30" s="162">
        <v>107730</v>
      </c>
      <c r="F30" s="162">
        <v>0</v>
      </c>
      <c r="G30" s="162">
        <v>1050</v>
      </c>
      <c r="H30" s="162">
        <v>291165</v>
      </c>
      <c r="I30" s="162">
        <v>136080</v>
      </c>
      <c r="J30" s="162">
        <v>49140</v>
      </c>
      <c r="K30" s="162">
        <v>22260</v>
      </c>
      <c r="L30" s="162">
        <v>32550</v>
      </c>
      <c r="M30" s="162">
        <v>10080</v>
      </c>
      <c r="N30" s="162">
        <v>6090</v>
      </c>
      <c r="O30" s="162">
        <v>119700</v>
      </c>
      <c r="P30" s="162">
        <v>53970</v>
      </c>
      <c r="Q30" s="162">
        <v>0</v>
      </c>
      <c r="R30" s="162">
        <v>23100</v>
      </c>
      <c r="S30" s="162">
        <v>2730</v>
      </c>
      <c r="T30" s="162">
        <v>55650</v>
      </c>
      <c r="U30" s="162">
        <v>79170</v>
      </c>
      <c r="V30" s="162">
        <v>0</v>
      </c>
      <c r="W30" s="162">
        <v>0</v>
      </c>
      <c r="X30" s="162">
        <v>2520</v>
      </c>
    </row>
    <row r="31" spans="1:24" x14ac:dyDescent="0.25">
      <c r="A31" s="2" t="s">
        <v>16</v>
      </c>
      <c r="B31" s="162">
        <v>116760</v>
      </c>
      <c r="C31" s="162">
        <v>420</v>
      </c>
      <c r="D31" s="162">
        <v>0</v>
      </c>
      <c r="E31" s="162">
        <v>3150</v>
      </c>
      <c r="F31" s="162">
        <v>210</v>
      </c>
      <c r="G31" s="162">
        <v>0</v>
      </c>
      <c r="H31" s="162">
        <v>3150</v>
      </c>
      <c r="I31" s="162">
        <v>9450</v>
      </c>
      <c r="J31" s="162">
        <v>2520</v>
      </c>
      <c r="K31" s="162">
        <v>3360</v>
      </c>
      <c r="L31" s="162">
        <v>3360</v>
      </c>
      <c r="M31" s="162">
        <v>210</v>
      </c>
      <c r="N31" s="162">
        <v>2730</v>
      </c>
      <c r="O31" s="162">
        <v>8820</v>
      </c>
      <c r="P31" s="162">
        <v>8400</v>
      </c>
      <c r="Q31" s="162">
        <v>0</v>
      </c>
      <c r="R31" s="162">
        <v>1680</v>
      </c>
      <c r="S31" s="162">
        <v>210</v>
      </c>
      <c r="T31" s="162">
        <v>1680</v>
      </c>
      <c r="U31" s="162">
        <v>840</v>
      </c>
      <c r="V31" s="162">
        <v>0</v>
      </c>
      <c r="W31" s="162">
        <v>0</v>
      </c>
      <c r="X31" s="162">
        <v>66570</v>
      </c>
    </row>
    <row r="32" spans="1:24" x14ac:dyDescent="0.25">
      <c r="A32" s="40" t="s">
        <v>195</v>
      </c>
      <c r="B32" s="164">
        <v>63390305.350000001</v>
      </c>
      <c r="C32" s="164">
        <v>750008.8</v>
      </c>
      <c r="D32" s="164">
        <v>27308.97</v>
      </c>
      <c r="E32" s="164">
        <v>30298541.460000001</v>
      </c>
      <c r="F32" s="164">
        <v>235275.65</v>
      </c>
      <c r="G32" s="164">
        <v>235082.07</v>
      </c>
      <c r="H32" s="164">
        <v>5454016.04</v>
      </c>
      <c r="I32" s="164">
        <v>6991234.8300000001</v>
      </c>
      <c r="J32" s="164">
        <v>3996411.54</v>
      </c>
      <c r="K32" s="164">
        <v>2886831.51</v>
      </c>
      <c r="L32" s="164">
        <v>1570027.43</v>
      </c>
      <c r="M32" s="164">
        <v>286088.56</v>
      </c>
      <c r="N32" s="164">
        <v>502110.3</v>
      </c>
      <c r="O32" s="164">
        <v>4056778.17</v>
      </c>
      <c r="P32" s="164">
        <v>3449703.95</v>
      </c>
      <c r="Q32" s="164">
        <v>12716.44</v>
      </c>
      <c r="R32" s="164">
        <v>532903.34</v>
      </c>
      <c r="S32" s="164">
        <v>425733.83</v>
      </c>
      <c r="T32" s="164">
        <v>681422</v>
      </c>
      <c r="U32" s="164">
        <v>907589.15</v>
      </c>
      <c r="V32" s="164">
        <v>180</v>
      </c>
      <c r="W32" s="164">
        <v>240</v>
      </c>
      <c r="X32" s="164">
        <v>90101.31</v>
      </c>
    </row>
    <row r="34" spans="1:3" x14ac:dyDescent="0.25">
      <c r="A34" s="208" t="str">
        <f>HYPERLINK("#'Vysvetlivky'!A15", "Vysvetlivky k sekciám SK-NACE")</f>
        <v>Vysvetlivky k sekciám SK-NACE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  <c r="C35" s="209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03" t="s">
        <v>202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</row>
    <row r="3" spans="1:24" x14ac:dyDescent="0.25">
      <c r="A3" s="224" t="s">
        <v>211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</row>
    <row r="5" spans="1:24" x14ac:dyDescent="0.25">
      <c r="A5" s="207" t="s">
        <v>2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7" spans="1:24" x14ac:dyDescent="0.25">
      <c r="A7" s="216" t="s">
        <v>4</v>
      </c>
      <c r="B7" s="216" t="s">
        <v>187</v>
      </c>
      <c r="C7" s="218" t="s">
        <v>212</v>
      </c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</row>
    <row r="8" spans="1:24" x14ac:dyDescent="0.25">
      <c r="A8" s="216"/>
      <c r="B8" s="216"/>
      <c r="C8" s="1" t="s">
        <v>213</v>
      </c>
      <c r="D8" s="1" t="s">
        <v>214</v>
      </c>
      <c r="E8" s="1" t="s">
        <v>215</v>
      </c>
      <c r="F8" s="1" t="s">
        <v>216</v>
      </c>
      <c r="G8" s="1" t="s">
        <v>217</v>
      </c>
      <c r="H8" s="1" t="s">
        <v>218</v>
      </c>
      <c r="I8" s="1" t="s">
        <v>219</v>
      </c>
      <c r="J8" s="1" t="s">
        <v>220</v>
      </c>
      <c r="K8" s="1" t="s">
        <v>221</v>
      </c>
      <c r="L8" s="1" t="s">
        <v>222</v>
      </c>
      <c r="M8" s="1" t="s">
        <v>223</v>
      </c>
      <c r="N8" s="1" t="s">
        <v>224</v>
      </c>
      <c r="O8" s="1" t="s">
        <v>225</v>
      </c>
      <c r="P8" s="1" t="s">
        <v>226</v>
      </c>
      <c r="Q8" s="1" t="s">
        <v>227</v>
      </c>
      <c r="R8" s="1" t="s">
        <v>228</v>
      </c>
      <c r="S8" s="1" t="s">
        <v>229</v>
      </c>
      <c r="T8" s="1" t="s">
        <v>230</v>
      </c>
      <c r="U8" s="1" t="s">
        <v>231</v>
      </c>
      <c r="V8" s="1" t="s">
        <v>232</v>
      </c>
      <c r="W8" s="1" t="s">
        <v>233</v>
      </c>
      <c r="X8" s="1" t="s">
        <v>234</v>
      </c>
    </row>
    <row r="9" spans="1:24" x14ac:dyDescent="0.25">
      <c r="A9" s="225" t="s">
        <v>194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</row>
    <row r="10" spans="1:24" x14ac:dyDescent="0.25">
      <c r="A10" s="2" t="s">
        <v>11</v>
      </c>
      <c r="B10" s="165">
        <v>53</v>
      </c>
      <c r="C10" s="165">
        <v>0</v>
      </c>
      <c r="D10" s="165">
        <v>0</v>
      </c>
      <c r="E10" s="165">
        <v>6</v>
      </c>
      <c r="F10" s="165">
        <v>0</v>
      </c>
      <c r="G10" s="165">
        <v>0</v>
      </c>
      <c r="H10" s="165">
        <v>2</v>
      </c>
      <c r="I10" s="165">
        <v>13</v>
      </c>
      <c r="J10" s="165">
        <v>3</v>
      </c>
      <c r="K10" s="165">
        <v>6</v>
      </c>
      <c r="L10" s="165">
        <v>1</v>
      </c>
      <c r="M10" s="165">
        <v>0</v>
      </c>
      <c r="N10" s="165">
        <v>1</v>
      </c>
      <c r="O10" s="165">
        <v>4</v>
      </c>
      <c r="P10" s="165">
        <v>10</v>
      </c>
      <c r="Q10" s="165">
        <v>0</v>
      </c>
      <c r="R10" s="165">
        <v>3</v>
      </c>
      <c r="S10" s="165">
        <v>0</v>
      </c>
      <c r="T10" s="165">
        <v>2</v>
      </c>
      <c r="U10" s="165">
        <v>2</v>
      </c>
      <c r="V10" s="165">
        <v>0</v>
      </c>
      <c r="W10" s="165">
        <v>0</v>
      </c>
      <c r="X10" s="165">
        <v>0</v>
      </c>
    </row>
    <row r="11" spans="1:24" x14ac:dyDescent="0.25">
      <c r="A11" s="2" t="s">
        <v>12</v>
      </c>
      <c r="B11" s="165">
        <v>22652</v>
      </c>
      <c r="C11" s="165">
        <v>549</v>
      </c>
      <c r="D11" s="165">
        <v>0</v>
      </c>
      <c r="E11" s="165">
        <v>3238</v>
      </c>
      <c r="F11" s="165">
        <v>6</v>
      </c>
      <c r="G11" s="165">
        <v>10</v>
      </c>
      <c r="H11" s="165">
        <v>4399</v>
      </c>
      <c r="I11" s="165">
        <v>3986</v>
      </c>
      <c r="J11" s="165">
        <v>1026</v>
      </c>
      <c r="K11" s="165">
        <v>1091</v>
      </c>
      <c r="L11" s="165">
        <v>765</v>
      </c>
      <c r="M11" s="165">
        <v>402</v>
      </c>
      <c r="N11" s="165">
        <v>124</v>
      </c>
      <c r="O11" s="165">
        <v>3143</v>
      </c>
      <c r="P11" s="165">
        <v>1251</v>
      </c>
      <c r="Q11" s="165">
        <v>11</v>
      </c>
      <c r="R11" s="165">
        <v>546</v>
      </c>
      <c r="S11" s="165">
        <v>170</v>
      </c>
      <c r="T11" s="165">
        <v>616</v>
      </c>
      <c r="U11" s="165">
        <v>1273</v>
      </c>
      <c r="V11" s="165">
        <v>1</v>
      </c>
      <c r="W11" s="165">
        <v>0</v>
      </c>
      <c r="X11" s="165">
        <v>45</v>
      </c>
    </row>
    <row r="12" spans="1:24" x14ac:dyDescent="0.25">
      <c r="A12" s="2" t="s">
        <v>13</v>
      </c>
      <c r="B12" s="165">
        <v>2560</v>
      </c>
      <c r="C12" s="165">
        <v>28</v>
      </c>
      <c r="D12" s="165">
        <v>0</v>
      </c>
      <c r="E12" s="165">
        <v>448</v>
      </c>
      <c r="F12" s="165">
        <v>3</v>
      </c>
      <c r="G12" s="165">
        <v>6</v>
      </c>
      <c r="H12" s="165">
        <v>141</v>
      </c>
      <c r="I12" s="165">
        <v>584</v>
      </c>
      <c r="J12" s="165">
        <v>144</v>
      </c>
      <c r="K12" s="165">
        <v>253</v>
      </c>
      <c r="L12" s="165">
        <v>81</v>
      </c>
      <c r="M12" s="165">
        <v>10</v>
      </c>
      <c r="N12" s="165">
        <v>61</v>
      </c>
      <c r="O12" s="165">
        <v>348</v>
      </c>
      <c r="P12" s="165">
        <v>231</v>
      </c>
      <c r="Q12" s="165">
        <v>1</v>
      </c>
      <c r="R12" s="165">
        <v>45</v>
      </c>
      <c r="S12" s="165">
        <v>61</v>
      </c>
      <c r="T12" s="165">
        <v>49</v>
      </c>
      <c r="U12" s="165">
        <v>65</v>
      </c>
      <c r="V12" s="165">
        <v>0</v>
      </c>
      <c r="W12" s="165">
        <v>0</v>
      </c>
      <c r="X12" s="165">
        <v>1</v>
      </c>
    </row>
    <row r="13" spans="1:24" x14ac:dyDescent="0.25">
      <c r="A13" s="2" t="s">
        <v>14</v>
      </c>
      <c r="B13" s="165">
        <v>10360</v>
      </c>
      <c r="C13" s="165">
        <v>164</v>
      </c>
      <c r="D13" s="165">
        <v>7</v>
      </c>
      <c r="E13" s="165">
        <v>1630</v>
      </c>
      <c r="F13" s="165">
        <v>7</v>
      </c>
      <c r="G13" s="165">
        <v>54</v>
      </c>
      <c r="H13" s="165">
        <v>934</v>
      </c>
      <c r="I13" s="165">
        <v>2460</v>
      </c>
      <c r="J13" s="165">
        <v>676</v>
      </c>
      <c r="K13" s="165">
        <v>1006</v>
      </c>
      <c r="L13" s="165">
        <v>385</v>
      </c>
      <c r="M13" s="165">
        <v>51</v>
      </c>
      <c r="N13" s="165">
        <v>197</v>
      </c>
      <c r="O13" s="165">
        <v>1244</v>
      </c>
      <c r="P13" s="165">
        <v>691</v>
      </c>
      <c r="Q13" s="165">
        <v>8</v>
      </c>
      <c r="R13" s="165">
        <v>154</v>
      </c>
      <c r="S13" s="165">
        <v>246</v>
      </c>
      <c r="T13" s="165">
        <v>191</v>
      </c>
      <c r="U13" s="165">
        <v>251</v>
      </c>
      <c r="V13" s="165">
        <v>0</v>
      </c>
      <c r="W13" s="165">
        <v>1</v>
      </c>
      <c r="X13" s="165">
        <v>3</v>
      </c>
    </row>
    <row r="14" spans="1:24" x14ac:dyDescent="0.25">
      <c r="A14" s="2" t="s">
        <v>15</v>
      </c>
      <c r="B14" s="165">
        <v>4402</v>
      </c>
      <c r="C14" s="165">
        <v>124</v>
      </c>
      <c r="D14" s="165">
        <v>0</v>
      </c>
      <c r="E14" s="165">
        <v>442</v>
      </c>
      <c r="F14" s="165">
        <v>1</v>
      </c>
      <c r="G14" s="165">
        <v>4</v>
      </c>
      <c r="H14" s="165">
        <v>1242</v>
      </c>
      <c r="I14" s="165">
        <v>599</v>
      </c>
      <c r="J14" s="165">
        <v>203</v>
      </c>
      <c r="K14" s="165">
        <v>93</v>
      </c>
      <c r="L14" s="165">
        <v>135</v>
      </c>
      <c r="M14" s="165">
        <v>44</v>
      </c>
      <c r="N14" s="165">
        <v>28</v>
      </c>
      <c r="O14" s="165">
        <v>528</v>
      </c>
      <c r="P14" s="165">
        <v>237</v>
      </c>
      <c r="Q14" s="165">
        <v>1</v>
      </c>
      <c r="R14" s="165">
        <v>104</v>
      </c>
      <c r="S14" s="165">
        <v>13</v>
      </c>
      <c r="T14" s="165">
        <v>235</v>
      </c>
      <c r="U14" s="165">
        <v>359</v>
      </c>
      <c r="V14" s="165">
        <v>0</v>
      </c>
      <c r="W14" s="165">
        <v>0</v>
      </c>
      <c r="X14" s="165">
        <v>10</v>
      </c>
    </row>
    <row r="15" spans="1:24" x14ac:dyDescent="0.25">
      <c r="A15" s="2" t="s">
        <v>16</v>
      </c>
      <c r="B15" s="165">
        <v>523</v>
      </c>
      <c r="C15" s="165">
        <v>2</v>
      </c>
      <c r="D15" s="165">
        <v>0</v>
      </c>
      <c r="E15" s="165">
        <v>13</v>
      </c>
      <c r="F15" s="165">
        <v>1</v>
      </c>
      <c r="G15" s="165">
        <v>0</v>
      </c>
      <c r="H15" s="165">
        <v>14</v>
      </c>
      <c r="I15" s="165">
        <v>47</v>
      </c>
      <c r="J15" s="165">
        <v>12</v>
      </c>
      <c r="K15" s="165">
        <v>16</v>
      </c>
      <c r="L15" s="165">
        <v>17</v>
      </c>
      <c r="M15" s="165">
        <v>1</v>
      </c>
      <c r="N15" s="165">
        <v>13</v>
      </c>
      <c r="O15" s="165">
        <v>36</v>
      </c>
      <c r="P15" s="165">
        <v>38</v>
      </c>
      <c r="Q15" s="165">
        <v>0</v>
      </c>
      <c r="R15" s="165">
        <v>8</v>
      </c>
      <c r="S15" s="165">
        <v>2</v>
      </c>
      <c r="T15" s="165">
        <v>7</v>
      </c>
      <c r="U15" s="165">
        <v>4</v>
      </c>
      <c r="V15" s="165">
        <v>0</v>
      </c>
      <c r="W15" s="165">
        <v>0</v>
      </c>
      <c r="X15" s="165">
        <v>292</v>
      </c>
    </row>
    <row r="16" spans="1:24" x14ac:dyDescent="0.25">
      <c r="A16" s="40" t="s">
        <v>195</v>
      </c>
      <c r="B16" s="167">
        <v>40550</v>
      </c>
      <c r="C16" s="167">
        <v>867</v>
      </c>
      <c r="D16" s="167">
        <v>7</v>
      </c>
      <c r="E16" s="167">
        <v>5777</v>
      </c>
      <c r="F16" s="167">
        <v>18</v>
      </c>
      <c r="G16" s="167">
        <v>74</v>
      </c>
      <c r="H16" s="167">
        <v>6732</v>
      </c>
      <c r="I16" s="167">
        <v>7689</v>
      </c>
      <c r="J16" s="167">
        <v>2064</v>
      </c>
      <c r="K16" s="167">
        <v>2465</v>
      </c>
      <c r="L16" s="167">
        <v>1384</v>
      </c>
      <c r="M16" s="167">
        <v>508</v>
      </c>
      <c r="N16" s="167">
        <v>424</v>
      </c>
      <c r="O16" s="167">
        <v>5303</v>
      </c>
      <c r="P16" s="167">
        <v>2458</v>
      </c>
      <c r="Q16" s="167">
        <v>21</v>
      </c>
      <c r="R16" s="167">
        <v>860</v>
      </c>
      <c r="S16" s="167">
        <v>492</v>
      </c>
      <c r="T16" s="167">
        <v>1100</v>
      </c>
      <c r="U16" s="167">
        <v>1954</v>
      </c>
      <c r="V16" s="167">
        <v>1</v>
      </c>
      <c r="W16" s="167">
        <v>1</v>
      </c>
      <c r="X16" s="167">
        <v>351</v>
      </c>
    </row>
    <row r="17" spans="1:24" x14ac:dyDescent="0.25">
      <c r="A17" s="225" t="s">
        <v>196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</row>
    <row r="18" spans="1:24" x14ac:dyDescent="0.25">
      <c r="A18" s="2" t="s">
        <v>11</v>
      </c>
      <c r="B18" s="165">
        <v>135</v>
      </c>
      <c r="C18" s="165">
        <v>0</v>
      </c>
      <c r="D18" s="165">
        <v>0</v>
      </c>
      <c r="E18" s="165">
        <v>15</v>
      </c>
      <c r="F18" s="165">
        <v>0</v>
      </c>
      <c r="G18" s="165">
        <v>0</v>
      </c>
      <c r="H18" s="165">
        <v>3</v>
      </c>
      <c r="I18" s="165">
        <v>30</v>
      </c>
      <c r="J18" s="165">
        <v>7</v>
      </c>
      <c r="K18" s="165">
        <v>14</v>
      </c>
      <c r="L18" s="165">
        <v>1</v>
      </c>
      <c r="M18" s="165">
        <v>0</v>
      </c>
      <c r="N18" s="165">
        <v>2</v>
      </c>
      <c r="O18" s="165">
        <v>10</v>
      </c>
      <c r="P18" s="165">
        <v>31</v>
      </c>
      <c r="Q18" s="165">
        <v>0</v>
      </c>
      <c r="R18" s="165">
        <v>15</v>
      </c>
      <c r="S18" s="165">
        <v>0</v>
      </c>
      <c r="T18" s="165">
        <v>2</v>
      </c>
      <c r="U18" s="165">
        <v>5</v>
      </c>
      <c r="V18" s="165">
        <v>0</v>
      </c>
      <c r="W18" s="165">
        <v>0</v>
      </c>
      <c r="X18" s="165">
        <v>0</v>
      </c>
    </row>
    <row r="19" spans="1:24" x14ac:dyDescent="0.25">
      <c r="A19" s="2" t="s">
        <v>12</v>
      </c>
      <c r="B19" s="165">
        <v>22618</v>
      </c>
      <c r="C19" s="165">
        <v>549</v>
      </c>
      <c r="D19" s="165">
        <v>0</v>
      </c>
      <c r="E19" s="165">
        <v>3231</v>
      </c>
      <c r="F19" s="165">
        <v>6</v>
      </c>
      <c r="G19" s="165">
        <v>10</v>
      </c>
      <c r="H19" s="165">
        <v>4394</v>
      </c>
      <c r="I19" s="165">
        <v>3981</v>
      </c>
      <c r="J19" s="165">
        <v>1024</v>
      </c>
      <c r="K19" s="165">
        <v>1091</v>
      </c>
      <c r="L19" s="165">
        <v>763</v>
      </c>
      <c r="M19" s="165">
        <v>401</v>
      </c>
      <c r="N19" s="165">
        <v>123</v>
      </c>
      <c r="O19" s="165">
        <v>3140</v>
      </c>
      <c r="P19" s="165">
        <v>1249</v>
      </c>
      <c r="Q19" s="165">
        <v>11</v>
      </c>
      <c r="R19" s="165">
        <v>545</v>
      </c>
      <c r="S19" s="165">
        <v>170</v>
      </c>
      <c r="T19" s="165">
        <v>615</v>
      </c>
      <c r="U19" s="165">
        <v>1269</v>
      </c>
      <c r="V19" s="165">
        <v>1</v>
      </c>
      <c r="W19" s="165">
        <v>0</v>
      </c>
      <c r="X19" s="165">
        <v>45</v>
      </c>
    </row>
    <row r="20" spans="1:24" x14ac:dyDescent="0.25">
      <c r="A20" s="2" t="s">
        <v>13</v>
      </c>
      <c r="B20" s="165">
        <v>52832</v>
      </c>
      <c r="C20" s="165">
        <v>58</v>
      </c>
      <c r="D20" s="165">
        <v>0</v>
      </c>
      <c r="E20" s="165">
        <v>37288</v>
      </c>
      <c r="F20" s="165">
        <v>75</v>
      </c>
      <c r="G20" s="165">
        <v>21</v>
      </c>
      <c r="H20" s="165">
        <v>471</v>
      </c>
      <c r="I20" s="165">
        <v>3184</v>
      </c>
      <c r="J20" s="165">
        <v>5271</v>
      </c>
      <c r="K20" s="165">
        <v>1431</v>
      </c>
      <c r="L20" s="165">
        <v>435</v>
      </c>
      <c r="M20" s="165">
        <v>43</v>
      </c>
      <c r="N20" s="165">
        <v>196</v>
      </c>
      <c r="O20" s="165">
        <v>1346</v>
      </c>
      <c r="P20" s="165">
        <v>2168</v>
      </c>
      <c r="Q20" s="165">
        <v>6</v>
      </c>
      <c r="R20" s="165">
        <v>147</v>
      </c>
      <c r="S20" s="165">
        <v>341</v>
      </c>
      <c r="T20" s="165">
        <v>128</v>
      </c>
      <c r="U20" s="165">
        <v>222</v>
      </c>
      <c r="V20" s="165">
        <v>0</v>
      </c>
      <c r="W20" s="165">
        <v>0</v>
      </c>
      <c r="X20" s="165">
        <v>1</v>
      </c>
    </row>
    <row r="21" spans="1:24" x14ac:dyDescent="0.25">
      <c r="A21" s="2" t="s">
        <v>14</v>
      </c>
      <c r="B21" s="165">
        <v>120728</v>
      </c>
      <c r="C21" s="165">
        <v>1256</v>
      </c>
      <c r="D21" s="165">
        <v>86</v>
      </c>
      <c r="E21" s="165">
        <v>59539</v>
      </c>
      <c r="F21" s="165">
        <v>252</v>
      </c>
      <c r="G21" s="165">
        <v>571</v>
      </c>
      <c r="H21" s="165">
        <v>7735</v>
      </c>
      <c r="I21" s="165">
        <v>17779</v>
      </c>
      <c r="J21" s="165">
        <v>7449</v>
      </c>
      <c r="K21" s="165">
        <v>6304</v>
      </c>
      <c r="L21" s="165">
        <v>3310</v>
      </c>
      <c r="M21" s="165">
        <v>218</v>
      </c>
      <c r="N21" s="165">
        <v>1137</v>
      </c>
      <c r="O21" s="165">
        <v>6362</v>
      </c>
      <c r="P21" s="165">
        <v>5662</v>
      </c>
      <c r="Q21" s="165">
        <v>24</v>
      </c>
      <c r="R21" s="165">
        <v>555</v>
      </c>
      <c r="S21" s="165">
        <v>801</v>
      </c>
      <c r="T21" s="165">
        <v>802</v>
      </c>
      <c r="U21" s="165">
        <v>876</v>
      </c>
      <c r="V21" s="165">
        <v>0</v>
      </c>
      <c r="W21" s="165">
        <v>1</v>
      </c>
      <c r="X21" s="165">
        <v>9</v>
      </c>
    </row>
    <row r="22" spans="1:24" x14ac:dyDescent="0.25">
      <c r="A22" s="2" t="s">
        <v>15</v>
      </c>
      <c r="B22" s="165">
        <v>4394</v>
      </c>
      <c r="C22" s="165">
        <v>123</v>
      </c>
      <c r="D22" s="165">
        <v>0</v>
      </c>
      <c r="E22" s="165">
        <v>441</v>
      </c>
      <c r="F22" s="165">
        <v>1</v>
      </c>
      <c r="G22" s="165">
        <v>4</v>
      </c>
      <c r="H22" s="165">
        <v>1242</v>
      </c>
      <c r="I22" s="165">
        <v>597</v>
      </c>
      <c r="J22" s="165">
        <v>203</v>
      </c>
      <c r="K22" s="165">
        <v>93</v>
      </c>
      <c r="L22" s="165">
        <v>135</v>
      </c>
      <c r="M22" s="165">
        <v>44</v>
      </c>
      <c r="N22" s="165">
        <v>28</v>
      </c>
      <c r="O22" s="165">
        <v>526</v>
      </c>
      <c r="P22" s="165">
        <v>235</v>
      </c>
      <c r="Q22" s="165">
        <v>1</v>
      </c>
      <c r="R22" s="165">
        <v>104</v>
      </c>
      <c r="S22" s="165">
        <v>13</v>
      </c>
      <c r="T22" s="165">
        <v>235</v>
      </c>
      <c r="U22" s="165">
        <v>359</v>
      </c>
      <c r="V22" s="165">
        <v>0</v>
      </c>
      <c r="W22" s="165">
        <v>0</v>
      </c>
      <c r="X22" s="165">
        <v>10</v>
      </c>
    </row>
    <row r="23" spans="1:24" x14ac:dyDescent="0.25">
      <c r="A23" s="2" t="s">
        <v>16</v>
      </c>
      <c r="B23" s="165">
        <v>523</v>
      </c>
      <c r="C23" s="165">
        <v>2</v>
      </c>
      <c r="D23" s="165">
        <v>0</v>
      </c>
      <c r="E23" s="165">
        <v>13</v>
      </c>
      <c r="F23" s="165">
        <v>1</v>
      </c>
      <c r="G23" s="165">
        <v>0</v>
      </c>
      <c r="H23" s="165">
        <v>14</v>
      </c>
      <c r="I23" s="165">
        <v>47</v>
      </c>
      <c r="J23" s="165">
        <v>12</v>
      </c>
      <c r="K23" s="165">
        <v>16</v>
      </c>
      <c r="L23" s="165">
        <v>17</v>
      </c>
      <c r="M23" s="165">
        <v>1</v>
      </c>
      <c r="N23" s="165">
        <v>13</v>
      </c>
      <c r="O23" s="165">
        <v>36</v>
      </c>
      <c r="P23" s="165">
        <v>38</v>
      </c>
      <c r="Q23" s="165">
        <v>0</v>
      </c>
      <c r="R23" s="165">
        <v>8</v>
      </c>
      <c r="S23" s="165">
        <v>2</v>
      </c>
      <c r="T23" s="165">
        <v>7</v>
      </c>
      <c r="U23" s="165">
        <v>4</v>
      </c>
      <c r="V23" s="165">
        <v>0</v>
      </c>
      <c r="W23" s="165">
        <v>0</v>
      </c>
      <c r="X23" s="165">
        <v>292</v>
      </c>
    </row>
    <row r="24" spans="1:24" x14ac:dyDescent="0.25">
      <c r="A24" s="40" t="s">
        <v>195</v>
      </c>
      <c r="B24" s="167">
        <v>201230</v>
      </c>
      <c r="C24" s="167">
        <v>1988</v>
      </c>
      <c r="D24" s="167">
        <v>86</v>
      </c>
      <c r="E24" s="167">
        <v>100527</v>
      </c>
      <c r="F24" s="167">
        <v>335</v>
      </c>
      <c r="G24" s="167">
        <v>606</v>
      </c>
      <c r="H24" s="167">
        <v>13859</v>
      </c>
      <c r="I24" s="167">
        <v>25618</v>
      </c>
      <c r="J24" s="167">
        <v>13966</v>
      </c>
      <c r="K24" s="167">
        <v>8949</v>
      </c>
      <c r="L24" s="167">
        <v>4661</v>
      </c>
      <c r="M24" s="167">
        <v>707</v>
      </c>
      <c r="N24" s="167">
        <v>1499</v>
      </c>
      <c r="O24" s="167">
        <v>11420</v>
      </c>
      <c r="P24" s="167">
        <v>9383</v>
      </c>
      <c r="Q24" s="167">
        <v>42</v>
      </c>
      <c r="R24" s="167">
        <v>1374</v>
      </c>
      <c r="S24" s="167">
        <v>1327</v>
      </c>
      <c r="T24" s="167">
        <v>1789</v>
      </c>
      <c r="U24" s="167">
        <v>2735</v>
      </c>
      <c r="V24" s="167">
        <v>1</v>
      </c>
      <c r="W24" s="167">
        <v>1</v>
      </c>
      <c r="X24" s="167">
        <v>357</v>
      </c>
    </row>
    <row r="25" spans="1:24" x14ac:dyDescent="0.25">
      <c r="A25" s="225" t="s">
        <v>197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</row>
    <row r="26" spans="1:24" x14ac:dyDescent="0.25">
      <c r="A26" s="2" t="s">
        <v>11</v>
      </c>
      <c r="B26" s="166">
        <v>61734.02</v>
      </c>
      <c r="C26" s="166">
        <v>0</v>
      </c>
      <c r="D26" s="166">
        <v>0</v>
      </c>
      <c r="E26" s="166">
        <v>7524.67</v>
      </c>
      <c r="F26" s="166">
        <v>0</v>
      </c>
      <c r="G26" s="166">
        <v>0</v>
      </c>
      <c r="H26" s="166">
        <v>1771.7</v>
      </c>
      <c r="I26" s="166">
        <v>6778.26</v>
      </c>
      <c r="J26" s="166">
        <v>4031.41</v>
      </c>
      <c r="K26" s="166">
        <v>5403.42</v>
      </c>
      <c r="L26" s="166">
        <v>286.27</v>
      </c>
      <c r="M26" s="166">
        <v>0</v>
      </c>
      <c r="N26" s="166">
        <v>1229.4000000000001</v>
      </c>
      <c r="O26" s="166">
        <v>7645.04</v>
      </c>
      <c r="P26" s="166">
        <v>17772.96</v>
      </c>
      <c r="Q26" s="166">
        <v>0</v>
      </c>
      <c r="R26" s="166">
        <v>5698.81</v>
      </c>
      <c r="S26" s="166">
        <v>0</v>
      </c>
      <c r="T26" s="166">
        <v>1564</v>
      </c>
      <c r="U26" s="166">
        <v>2028.08</v>
      </c>
      <c r="V26" s="166">
        <v>0</v>
      </c>
      <c r="W26" s="166">
        <v>0</v>
      </c>
      <c r="X26" s="166">
        <v>0</v>
      </c>
    </row>
    <row r="27" spans="1:24" x14ac:dyDescent="0.25">
      <c r="A27" s="2" t="s">
        <v>12</v>
      </c>
      <c r="B27" s="166">
        <v>9892120</v>
      </c>
      <c r="C27" s="166">
        <v>255660</v>
      </c>
      <c r="D27" s="166">
        <v>0</v>
      </c>
      <c r="E27" s="166">
        <v>1405800</v>
      </c>
      <c r="F27" s="166">
        <v>2760</v>
      </c>
      <c r="G27" s="166">
        <v>4200</v>
      </c>
      <c r="H27" s="166">
        <v>2133840</v>
      </c>
      <c r="I27" s="166">
        <v>1593270</v>
      </c>
      <c r="J27" s="166">
        <v>440400</v>
      </c>
      <c r="K27" s="166">
        <v>390840</v>
      </c>
      <c r="L27" s="166">
        <v>338280</v>
      </c>
      <c r="M27" s="166">
        <v>166680</v>
      </c>
      <c r="N27" s="166">
        <v>57060</v>
      </c>
      <c r="O27" s="166">
        <v>1375300</v>
      </c>
      <c r="P27" s="166">
        <v>589890</v>
      </c>
      <c r="Q27" s="166">
        <v>4620</v>
      </c>
      <c r="R27" s="166">
        <v>245880</v>
      </c>
      <c r="S27" s="166">
        <v>60000</v>
      </c>
      <c r="T27" s="166">
        <v>291060</v>
      </c>
      <c r="U27" s="166">
        <v>515580</v>
      </c>
      <c r="V27" s="166">
        <v>300</v>
      </c>
      <c r="W27" s="166">
        <v>0</v>
      </c>
      <c r="X27" s="166">
        <v>20700</v>
      </c>
    </row>
    <row r="28" spans="1:24" x14ac:dyDescent="0.25">
      <c r="A28" s="2" t="s">
        <v>13</v>
      </c>
      <c r="B28" s="166">
        <v>14497010.640000001</v>
      </c>
      <c r="C28" s="166">
        <v>23437.73</v>
      </c>
      <c r="D28" s="166">
        <v>0</v>
      </c>
      <c r="E28" s="166">
        <v>9378940.5099999998</v>
      </c>
      <c r="F28" s="166">
        <v>24866.42</v>
      </c>
      <c r="G28" s="166">
        <v>7855.23</v>
      </c>
      <c r="H28" s="166">
        <v>196016.51</v>
      </c>
      <c r="I28" s="166">
        <v>1218343.56</v>
      </c>
      <c r="J28" s="166">
        <v>1049813.94</v>
      </c>
      <c r="K28" s="166">
        <v>580285.88</v>
      </c>
      <c r="L28" s="166">
        <v>258249.28</v>
      </c>
      <c r="M28" s="166">
        <v>12910.19</v>
      </c>
      <c r="N28" s="166">
        <v>81144.09</v>
      </c>
      <c r="O28" s="166">
        <v>604480.39</v>
      </c>
      <c r="P28" s="166">
        <v>762253.68</v>
      </c>
      <c r="Q28" s="166">
        <v>2012.82</v>
      </c>
      <c r="R28" s="166">
        <v>59874.33</v>
      </c>
      <c r="S28" s="166">
        <v>101693.19</v>
      </c>
      <c r="T28" s="166">
        <v>50551.01</v>
      </c>
      <c r="U28" s="166">
        <v>83401.88</v>
      </c>
      <c r="V28" s="166">
        <v>0</v>
      </c>
      <c r="W28" s="166">
        <v>0</v>
      </c>
      <c r="X28" s="166">
        <v>880</v>
      </c>
    </row>
    <row r="29" spans="1:24" x14ac:dyDescent="0.25">
      <c r="A29" s="2" t="s">
        <v>14</v>
      </c>
      <c r="B29" s="166">
        <v>31422752.609999999</v>
      </c>
      <c r="C29" s="166">
        <v>347021.96</v>
      </c>
      <c r="D29" s="166">
        <v>23273.599999999999</v>
      </c>
      <c r="E29" s="166">
        <v>14786853.51</v>
      </c>
      <c r="F29" s="166">
        <v>48886.49</v>
      </c>
      <c r="G29" s="166">
        <v>135315.62</v>
      </c>
      <c r="H29" s="166">
        <v>2533949.6800000002</v>
      </c>
      <c r="I29" s="166">
        <v>4254326.9400000004</v>
      </c>
      <c r="J29" s="166">
        <v>2080410.54</v>
      </c>
      <c r="K29" s="166">
        <v>1502951.35</v>
      </c>
      <c r="L29" s="166">
        <v>977322.34</v>
      </c>
      <c r="M29" s="166">
        <v>59528.04</v>
      </c>
      <c r="N29" s="166">
        <v>294204.11</v>
      </c>
      <c r="O29" s="166">
        <v>1953243.34</v>
      </c>
      <c r="P29" s="166">
        <v>1611178.83</v>
      </c>
      <c r="Q29" s="166">
        <v>8945.6</v>
      </c>
      <c r="R29" s="166">
        <v>172764.01</v>
      </c>
      <c r="S29" s="166">
        <v>181263.97</v>
      </c>
      <c r="T29" s="166">
        <v>212603.62</v>
      </c>
      <c r="U29" s="166">
        <v>235814.56</v>
      </c>
      <c r="V29" s="166">
        <v>0</v>
      </c>
      <c r="W29" s="166">
        <v>240</v>
      </c>
      <c r="X29" s="166">
        <v>2654.5</v>
      </c>
    </row>
    <row r="30" spans="1:24" x14ac:dyDescent="0.25">
      <c r="A30" s="2" t="s">
        <v>15</v>
      </c>
      <c r="B30" s="166">
        <v>926835</v>
      </c>
      <c r="C30" s="166">
        <v>26985</v>
      </c>
      <c r="D30" s="166">
        <v>0</v>
      </c>
      <c r="E30" s="166">
        <v>92820</v>
      </c>
      <c r="F30" s="166">
        <v>210</v>
      </c>
      <c r="G30" s="166">
        <v>840</v>
      </c>
      <c r="H30" s="166">
        <v>260820</v>
      </c>
      <c r="I30" s="166">
        <v>125790</v>
      </c>
      <c r="J30" s="166">
        <v>42630</v>
      </c>
      <c r="K30" s="166">
        <v>19530</v>
      </c>
      <c r="L30" s="166">
        <v>28350</v>
      </c>
      <c r="M30" s="166">
        <v>9240</v>
      </c>
      <c r="N30" s="166">
        <v>5880</v>
      </c>
      <c r="O30" s="166">
        <v>112560</v>
      </c>
      <c r="P30" s="166">
        <v>49770</v>
      </c>
      <c r="Q30" s="166">
        <v>210</v>
      </c>
      <c r="R30" s="166">
        <v>21840</v>
      </c>
      <c r="S30" s="166">
        <v>2730</v>
      </c>
      <c r="T30" s="166">
        <v>49140</v>
      </c>
      <c r="U30" s="166">
        <v>75390</v>
      </c>
      <c r="V30" s="166">
        <v>0</v>
      </c>
      <c r="W30" s="166">
        <v>0</v>
      </c>
      <c r="X30" s="166">
        <v>2100</v>
      </c>
    </row>
    <row r="31" spans="1:24" x14ac:dyDescent="0.25">
      <c r="A31" s="2" t="s">
        <v>16</v>
      </c>
      <c r="B31" s="166">
        <v>109620</v>
      </c>
      <c r="C31" s="166">
        <v>420</v>
      </c>
      <c r="D31" s="166">
        <v>0</v>
      </c>
      <c r="E31" s="166">
        <v>2730</v>
      </c>
      <c r="F31" s="166">
        <v>210</v>
      </c>
      <c r="G31" s="166">
        <v>0</v>
      </c>
      <c r="H31" s="166">
        <v>2940</v>
      </c>
      <c r="I31" s="166">
        <v>9870</v>
      </c>
      <c r="J31" s="166">
        <v>2520</v>
      </c>
      <c r="K31" s="166">
        <v>3360</v>
      </c>
      <c r="L31" s="166">
        <v>3570</v>
      </c>
      <c r="M31" s="166">
        <v>210</v>
      </c>
      <c r="N31" s="166">
        <v>2730</v>
      </c>
      <c r="O31" s="166">
        <v>7560</v>
      </c>
      <c r="P31" s="166">
        <v>7980</v>
      </c>
      <c r="Q31" s="166">
        <v>0</v>
      </c>
      <c r="R31" s="166">
        <v>1680</v>
      </c>
      <c r="S31" s="166">
        <v>420</v>
      </c>
      <c r="T31" s="166">
        <v>1470</v>
      </c>
      <c r="U31" s="166">
        <v>840</v>
      </c>
      <c r="V31" s="166">
        <v>0</v>
      </c>
      <c r="W31" s="166">
        <v>0</v>
      </c>
      <c r="X31" s="166">
        <v>61110</v>
      </c>
    </row>
    <row r="32" spans="1:24" x14ac:dyDescent="0.25">
      <c r="A32" s="40" t="s">
        <v>195</v>
      </c>
      <c r="B32" s="168">
        <v>56910072.270000003</v>
      </c>
      <c r="C32" s="168">
        <v>653524.68999999994</v>
      </c>
      <c r="D32" s="168">
        <v>23273.599999999999</v>
      </c>
      <c r="E32" s="168">
        <v>25674668.690000001</v>
      </c>
      <c r="F32" s="168">
        <v>76932.91</v>
      </c>
      <c r="G32" s="168">
        <v>148210.85</v>
      </c>
      <c r="H32" s="168">
        <v>5129337.8899999997</v>
      </c>
      <c r="I32" s="168">
        <v>7208378.7599999998</v>
      </c>
      <c r="J32" s="168">
        <v>3619805.89</v>
      </c>
      <c r="K32" s="168">
        <v>2502370.65</v>
      </c>
      <c r="L32" s="168">
        <v>1606057.89</v>
      </c>
      <c r="M32" s="168">
        <v>248568.23</v>
      </c>
      <c r="N32" s="168">
        <v>442247.6</v>
      </c>
      <c r="O32" s="168">
        <v>4060788.77</v>
      </c>
      <c r="P32" s="168">
        <v>3038845.47</v>
      </c>
      <c r="Q32" s="168">
        <v>15788.42</v>
      </c>
      <c r="R32" s="168">
        <v>507737.15</v>
      </c>
      <c r="S32" s="168">
        <v>346107.16</v>
      </c>
      <c r="T32" s="168">
        <v>606388.63</v>
      </c>
      <c r="U32" s="168">
        <v>913054.52</v>
      </c>
      <c r="V32" s="168">
        <v>300</v>
      </c>
      <c r="W32" s="168">
        <v>240</v>
      </c>
      <c r="X32" s="168">
        <v>87444.5</v>
      </c>
    </row>
    <row r="34" spans="1:3" x14ac:dyDescent="0.25">
      <c r="A34" s="208" t="str">
        <f>HYPERLINK("#'Vysvetlivky'!A15", "Vysvetlivky k sekciám SK-NACE")</f>
        <v>Vysvetlivky k sekciám SK-NACE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  <c r="C35" s="209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showGridLines="0" topLeftCell="A5" workbookViewId="0"/>
  </sheetViews>
  <sheetFormatPr defaultColWidth="11.19921875" defaultRowHeight="13.5" x14ac:dyDescent="0.25"/>
  <cols>
    <col min="1" max="1" width="12.796875" customWidth="1"/>
    <col min="2" max="10" width="14.796875" customWidth="1"/>
  </cols>
  <sheetData>
    <row r="2" spans="1:10" ht="15.75" x14ac:dyDescent="0.25">
      <c r="A2" s="203" t="s">
        <v>29</v>
      </c>
      <c r="B2" s="203"/>
      <c r="C2" s="203"/>
      <c r="D2" s="203"/>
      <c r="E2" s="203"/>
      <c r="F2" s="203"/>
      <c r="G2" s="203"/>
      <c r="H2" s="203"/>
      <c r="I2" s="203"/>
      <c r="J2" s="203"/>
    </row>
    <row r="4" spans="1:10" x14ac:dyDescent="0.25">
      <c r="A4" s="213" t="s">
        <v>282</v>
      </c>
      <c r="B4" s="214"/>
      <c r="C4" s="214"/>
      <c r="D4" s="214"/>
      <c r="E4" s="214"/>
      <c r="F4" s="214"/>
      <c r="G4" s="214"/>
      <c r="H4" s="214"/>
      <c r="I4" s="214"/>
      <c r="J4" s="214"/>
    </row>
    <row r="6" spans="1:10" x14ac:dyDescent="0.25">
      <c r="A6" s="215" t="s">
        <v>30</v>
      </c>
      <c r="B6" s="216" t="s">
        <v>31</v>
      </c>
      <c r="C6" s="216" t="s">
        <v>32</v>
      </c>
      <c r="D6" s="216" t="s">
        <v>33</v>
      </c>
      <c r="E6" s="217" t="s">
        <v>34</v>
      </c>
      <c r="F6" s="218"/>
      <c r="G6" s="218"/>
      <c r="H6" s="217" t="s">
        <v>35</v>
      </c>
      <c r="I6" s="218"/>
      <c r="J6" s="218"/>
    </row>
    <row r="7" spans="1:10" x14ac:dyDescent="0.25">
      <c r="A7" s="215"/>
      <c r="B7" s="216"/>
      <c r="C7" s="216"/>
      <c r="D7" s="216"/>
      <c r="E7" s="11" t="s">
        <v>36</v>
      </c>
      <c r="F7" s="1" t="s">
        <v>37</v>
      </c>
      <c r="G7" s="1" t="s">
        <v>38</v>
      </c>
      <c r="H7" s="11" t="s">
        <v>36</v>
      </c>
      <c r="I7" s="1" t="s">
        <v>37</v>
      </c>
      <c r="J7" s="1" t="s">
        <v>38</v>
      </c>
    </row>
    <row r="8" spans="1:10" x14ac:dyDescent="0.25">
      <c r="A8" s="17" t="s">
        <v>39</v>
      </c>
      <c r="B8" s="18"/>
      <c r="C8" s="18"/>
      <c r="D8" s="18"/>
      <c r="E8" s="30"/>
      <c r="F8" s="18"/>
      <c r="G8" s="18"/>
      <c r="H8" s="31"/>
      <c r="I8" s="19"/>
      <c r="J8" s="19"/>
    </row>
    <row r="9" spans="1:10" x14ac:dyDescent="0.25">
      <c r="A9" s="12" t="s">
        <v>40</v>
      </c>
      <c r="B9" s="13"/>
      <c r="C9" s="13">
        <v>14937</v>
      </c>
      <c r="D9" s="13">
        <v>22250</v>
      </c>
      <c r="E9" s="26"/>
      <c r="F9" s="13"/>
      <c r="G9" s="13">
        <v>7313</v>
      </c>
      <c r="H9" s="27"/>
      <c r="I9" s="14"/>
      <c r="J9" s="14">
        <v>0.48958960969404802</v>
      </c>
    </row>
    <row r="10" spans="1:10" x14ac:dyDescent="0.25">
      <c r="A10" s="12" t="s">
        <v>41</v>
      </c>
      <c r="B10" s="13"/>
      <c r="C10" s="13">
        <v>14108</v>
      </c>
      <c r="D10" s="13">
        <v>52479</v>
      </c>
      <c r="E10" s="26"/>
      <c r="F10" s="13"/>
      <c r="G10" s="13">
        <v>38371</v>
      </c>
      <c r="H10" s="27"/>
      <c r="I10" s="14"/>
      <c r="J10" s="14">
        <v>2.7198043663169802</v>
      </c>
    </row>
    <row r="11" spans="1:10" x14ac:dyDescent="0.25">
      <c r="A11" s="12" t="s">
        <v>42</v>
      </c>
      <c r="B11" s="13">
        <v>25297</v>
      </c>
      <c r="C11" s="13">
        <v>24854</v>
      </c>
      <c r="D11" s="13">
        <v>55258</v>
      </c>
      <c r="E11" s="26">
        <v>-443</v>
      </c>
      <c r="F11" s="13">
        <v>29961</v>
      </c>
      <c r="G11" s="13">
        <v>30404</v>
      </c>
      <c r="H11" s="27">
        <v>-1.7511957939676599E-2</v>
      </c>
      <c r="I11" s="14">
        <v>1.1843696881053101</v>
      </c>
      <c r="J11" s="14">
        <v>1.22330409592017</v>
      </c>
    </row>
    <row r="12" spans="1:10" x14ac:dyDescent="0.25">
      <c r="A12" s="12" t="s">
        <v>43</v>
      </c>
      <c r="B12" s="13">
        <v>15690</v>
      </c>
      <c r="C12" s="13">
        <v>80407</v>
      </c>
      <c r="D12" s="13">
        <v>38918</v>
      </c>
      <c r="E12" s="26">
        <v>64717</v>
      </c>
      <c r="F12" s="13">
        <v>23228</v>
      </c>
      <c r="G12" s="13">
        <v>-41489</v>
      </c>
      <c r="H12" s="27">
        <v>4.1247291268323796</v>
      </c>
      <c r="I12" s="14">
        <v>1.4804333970682</v>
      </c>
      <c r="J12" s="14">
        <v>-0.51598741403111703</v>
      </c>
    </row>
    <row r="13" spans="1:10" x14ac:dyDescent="0.25">
      <c r="A13" s="12" t="s">
        <v>44</v>
      </c>
      <c r="B13" s="13">
        <v>13918</v>
      </c>
      <c r="C13" s="13">
        <v>149855</v>
      </c>
      <c r="D13" s="13"/>
      <c r="E13" s="26">
        <v>135937</v>
      </c>
      <c r="F13" s="13"/>
      <c r="G13" s="13"/>
      <c r="H13" s="27">
        <v>9.7669923839632098</v>
      </c>
      <c r="I13" s="14"/>
      <c r="J13" s="14"/>
    </row>
    <row r="14" spans="1:10" x14ac:dyDescent="0.25">
      <c r="A14" s="12" t="s">
        <v>45</v>
      </c>
      <c r="B14" s="13">
        <v>13477</v>
      </c>
      <c r="C14" s="13">
        <v>131851</v>
      </c>
      <c r="D14" s="13"/>
      <c r="E14" s="26">
        <v>118374</v>
      </c>
      <c r="F14" s="13"/>
      <c r="G14" s="13"/>
      <c r="H14" s="27">
        <v>8.7834087704978892</v>
      </c>
      <c r="I14" s="14"/>
      <c r="J14" s="14"/>
    </row>
    <row r="15" spans="1:10" x14ac:dyDescent="0.25">
      <c r="A15" s="12" t="s">
        <v>46</v>
      </c>
      <c r="B15" s="13">
        <v>13015</v>
      </c>
      <c r="C15" s="13">
        <v>56264</v>
      </c>
      <c r="D15" s="13"/>
      <c r="E15" s="26">
        <v>43249</v>
      </c>
      <c r="F15" s="13"/>
      <c r="G15" s="13"/>
      <c r="H15" s="27">
        <v>3.32301190933538</v>
      </c>
      <c r="I15" s="14"/>
      <c r="J15" s="14"/>
    </row>
    <row r="16" spans="1:10" x14ac:dyDescent="0.25">
      <c r="A16" s="12" t="s">
        <v>47</v>
      </c>
      <c r="B16" s="13">
        <v>10350</v>
      </c>
      <c r="C16" s="13">
        <v>26217</v>
      </c>
      <c r="D16" s="13"/>
      <c r="E16" s="26">
        <v>15867</v>
      </c>
      <c r="F16" s="13"/>
      <c r="G16" s="13"/>
      <c r="H16" s="27">
        <v>1.53304347826087</v>
      </c>
      <c r="I16" s="14"/>
      <c r="J16" s="14"/>
    </row>
    <row r="17" spans="1:10" x14ac:dyDescent="0.25">
      <c r="A17" s="12" t="s">
        <v>48</v>
      </c>
      <c r="B17" s="13">
        <v>10170</v>
      </c>
      <c r="C17" s="13">
        <v>24060</v>
      </c>
      <c r="D17" s="13"/>
      <c r="E17" s="26">
        <v>13890</v>
      </c>
      <c r="F17" s="13"/>
      <c r="G17" s="13"/>
      <c r="H17" s="27">
        <v>1.3657817109144501</v>
      </c>
      <c r="I17" s="14"/>
      <c r="J17" s="14"/>
    </row>
    <row r="18" spans="1:10" x14ac:dyDescent="0.25">
      <c r="A18" s="12" t="s">
        <v>49</v>
      </c>
      <c r="B18" s="13">
        <v>12781</v>
      </c>
      <c r="C18" s="13">
        <v>15834</v>
      </c>
      <c r="D18" s="13"/>
      <c r="E18" s="26">
        <v>3053</v>
      </c>
      <c r="F18" s="13"/>
      <c r="G18" s="13"/>
      <c r="H18" s="27">
        <v>0.23887019795008199</v>
      </c>
      <c r="I18" s="14"/>
      <c r="J18" s="14"/>
    </row>
    <row r="19" spans="1:10" x14ac:dyDescent="0.25">
      <c r="A19" s="12" t="s">
        <v>50</v>
      </c>
      <c r="B19" s="13">
        <v>16495</v>
      </c>
      <c r="C19" s="13">
        <v>23692</v>
      </c>
      <c r="D19" s="13"/>
      <c r="E19" s="26">
        <v>7197</v>
      </c>
      <c r="F19" s="13"/>
      <c r="G19" s="13"/>
      <c r="H19" s="27">
        <v>0.43631403455592599</v>
      </c>
      <c r="I19" s="14"/>
      <c r="J19" s="14"/>
    </row>
    <row r="20" spans="1:10" x14ac:dyDescent="0.25">
      <c r="A20" s="21" t="s">
        <v>51</v>
      </c>
      <c r="B20" s="22">
        <v>14731</v>
      </c>
      <c r="C20" s="22">
        <v>20608</v>
      </c>
      <c r="D20" s="22"/>
      <c r="E20" s="33">
        <v>5877</v>
      </c>
      <c r="F20" s="22"/>
      <c r="G20" s="22"/>
      <c r="H20" s="34">
        <v>0.39895458556785002</v>
      </c>
      <c r="I20" s="23"/>
      <c r="J20" s="23"/>
    </row>
    <row r="21" spans="1:10" x14ac:dyDescent="0.25">
      <c r="A21" s="20" t="s">
        <v>52</v>
      </c>
      <c r="B21" s="20"/>
      <c r="C21" s="20"/>
      <c r="D21" s="20"/>
      <c r="E21" s="32"/>
      <c r="F21" s="20"/>
      <c r="G21" s="20"/>
      <c r="H21" s="32"/>
      <c r="I21" s="20"/>
      <c r="J21" s="20"/>
    </row>
    <row r="22" spans="1:10" x14ac:dyDescent="0.25">
      <c r="A22" s="12" t="s">
        <v>40</v>
      </c>
      <c r="B22" s="15"/>
      <c r="C22" s="15">
        <v>1709208.5</v>
      </c>
      <c r="D22" s="15">
        <v>3748938.7</v>
      </c>
      <c r="E22" s="28"/>
      <c r="F22" s="15"/>
      <c r="G22" s="15">
        <v>2039730.2</v>
      </c>
      <c r="H22" s="29"/>
      <c r="I22" s="16"/>
      <c r="J22" s="16">
        <v>1.19337705142468</v>
      </c>
    </row>
    <row r="23" spans="1:10" x14ac:dyDescent="0.25">
      <c r="A23" s="12" t="s">
        <v>41</v>
      </c>
      <c r="B23" s="15"/>
      <c r="C23" s="15">
        <v>1674390.59</v>
      </c>
      <c r="D23" s="15">
        <v>12237584.77</v>
      </c>
      <c r="E23" s="28"/>
      <c r="F23" s="15"/>
      <c r="G23" s="15">
        <v>10563194.18</v>
      </c>
      <c r="H23" s="29"/>
      <c r="I23" s="16"/>
      <c r="J23" s="16">
        <v>6.3086798522918102</v>
      </c>
    </row>
    <row r="24" spans="1:10" x14ac:dyDescent="0.25">
      <c r="A24" s="12" t="s">
        <v>42</v>
      </c>
      <c r="B24" s="15">
        <v>2725362.7</v>
      </c>
      <c r="C24" s="15">
        <v>3003815.5</v>
      </c>
      <c r="D24" s="15">
        <v>10743585.880000001</v>
      </c>
      <c r="E24" s="28">
        <v>278452.8</v>
      </c>
      <c r="F24" s="15">
        <v>8018223.1799999997</v>
      </c>
      <c r="G24" s="15">
        <v>7739770.3799999999</v>
      </c>
      <c r="H24" s="29">
        <v>0.102170914718984</v>
      </c>
      <c r="I24" s="16">
        <v>2.9420756290529702</v>
      </c>
      <c r="J24" s="16">
        <v>2.5766463952263399</v>
      </c>
    </row>
    <row r="25" spans="1:10" x14ac:dyDescent="0.25">
      <c r="A25" s="12" t="s">
        <v>43</v>
      </c>
      <c r="B25" s="15">
        <v>1704749.8</v>
      </c>
      <c r="C25" s="15">
        <v>15462513.039999999</v>
      </c>
      <c r="D25" s="15">
        <v>8470551.4900000002</v>
      </c>
      <c r="E25" s="28">
        <v>13757763.24</v>
      </c>
      <c r="F25" s="15">
        <v>6765801.6900000004</v>
      </c>
      <c r="G25" s="15">
        <v>-6991961.5500000026</v>
      </c>
      <c r="H25" s="29">
        <v>8.0702536172756805</v>
      </c>
      <c r="I25" s="16">
        <v>3.9687945351276799</v>
      </c>
      <c r="J25" s="16">
        <v>-0.45218791615001303</v>
      </c>
    </row>
    <row r="26" spans="1:10" x14ac:dyDescent="0.25">
      <c r="A26" s="12" t="s">
        <v>44</v>
      </c>
      <c r="B26" s="15">
        <v>1554373.6</v>
      </c>
      <c r="C26" s="15">
        <v>46755878.170000002</v>
      </c>
      <c r="D26" s="15"/>
      <c r="E26" s="28">
        <v>45201504.57</v>
      </c>
      <c r="F26" s="15"/>
      <c r="G26" s="15"/>
      <c r="H26" s="29">
        <v>29.080206052135701</v>
      </c>
      <c r="I26" s="16"/>
      <c r="J26" s="16"/>
    </row>
    <row r="27" spans="1:10" x14ac:dyDescent="0.25">
      <c r="A27" s="12" t="s">
        <v>45</v>
      </c>
      <c r="B27" s="15">
        <v>1475014</v>
      </c>
      <c r="C27" s="15">
        <v>45373924.079999998</v>
      </c>
      <c r="D27" s="15"/>
      <c r="E27" s="28">
        <v>43898910.079999998</v>
      </c>
      <c r="F27" s="15"/>
      <c r="G27" s="15"/>
      <c r="H27" s="29">
        <v>29.761690451751601</v>
      </c>
      <c r="I27" s="16"/>
      <c r="J27" s="16"/>
    </row>
    <row r="28" spans="1:10" x14ac:dyDescent="0.25">
      <c r="A28" s="12" t="s">
        <v>46</v>
      </c>
      <c r="B28" s="15">
        <v>1480207.1</v>
      </c>
      <c r="C28" s="15">
        <v>17747667.640000001</v>
      </c>
      <c r="D28" s="15"/>
      <c r="E28" s="28">
        <v>16267460.539999999</v>
      </c>
      <c r="F28" s="15"/>
      <c r="G28" s="15"/>
      <c r="H28" s="29">
        <v>10.9899895359237</v>
      </c>
      <c r="I28" s="16"/>
      <c r="J28" s="16"/>
    </row>
    <row r="29" spans="1:10" x14ac:dyDescent="0.25">
      <c r="A29" s="12" t="s">
        <v>47</v>
      </c>
      <c r="B29" s="15">
        <v>1286073.6599999999</v>
      </c>
      <c r="C29" s="15">
        <v>7569461.6500000004</v>
      </c>
      <c r="D29" s="15"/>
      <c r="E29" s="28">
        <v>6283387.9900000002</v>
      </c>
      <c r="F29" s="15"/>
      <c r="G29" s="15"/>
      <c r="H29" s="29">
        <v>4.8857139255927198</v>
      </c>
      <c r="I29" s="16"/>
      <c r="J29" s="16"/>
    </row>
    <row r="30" spans="1:10" x14ac:dyDescent="0.25">
      <c r="A30" s="12" t="s">
        <v>48</v>
      </c>
      <c r="B30" s="15">
        <v>1303945.8899999999</v>
      </c>
      <c r="C30" s="15">
        <v>7032176.9100000001</v>
      </c>
      <c r="D30" s="15"/>
      <c r="E30" s="28">
        <v>5728231.0199999996</v>
      </c>
      <c r="F30" s="15"/>
      <c r="G30" s="15"/>
      <c r="H30" s="29">
        <v>4.3929974885691001</v>
      </c>
      <c r="I30" s="16"/>
      <c r="J30" s="16"/>
    </row>
    <row r="31" spans="1:10" x14ac:dyDescent="0.25">
      <c r="A31" s="12" t="s">
        <v>49</v>
      </c>
      <c r="B31" s="15">
        <v>1454382.1</v>
      </c>
      <c r="C31" s="15">
        <v>2539028.0299999998</v>
      </c>
      <c r="D31" s="15"/>
      <c r="E31" s="28">
        <v>1084645.93</v>
      </c>
      <c r="F31" s="15"/>
      <c r="G31" s="15"/>
      <c r="H31" s="29">
        <v>0.74577783238668804</v>
      </c>
      <c r="I31" s="16"/>
      <c r="J31" s="16"/>
    </row>
    <row r="32" spans="1:10" x14ac:dyDescent="0.25">
      <c r="A32" s="12" t="s">
        <v>50</v>
      </c>
      <c r="B32" s="15">
        <v>1881466.66</v>
      </c>
      <c r="C32" s="15">
        <v>2937176.74</v>
      </c>
      <c r="D32" s="15"/>
      <c r="E32" s="28">
        <v>1055710.08</v>
      </c>
      <c r="F32" s="15"/>
      <c r="G32" s="15"/>
      <c r="H32" s="29">
        <v>0.56111017135961405</v>
      </c>
      <c r="I32" s="16"/>
      <c r="J32" s="16"/>
    </row>
    <row r="33" spans="1:10" x14ac:dyDescent="0.25">
      <c r="A33" s="21" t="s">
        <v>51</v>
      </c>
      <c r="B33" s="24">
        <v>1659273.44</v>
      </c>
      <c r="C33" s="24">
        <v>3054076.15</v>
      </c>
      <c r="D33" s="24"/>
      <c r="E33" s="35">
        <v>1394802.71</v>
      </c>
      <c r="F33" s="24"/>
      <c r="G33" s="24"/>
      <c r="H33" s="36">
        <v>0.84061052046972995</v>
      </c>
      <c r="I33" s="25"/>
      <c r="J33" s="25"/>
    </row>
    <row r="34" spans="1:10" x14ac:dyDescent="0.25">
      <c r="A34" s="210" t="s">
        <v>53</v>
      </c>
      <c r="B34" s="211"/>
      <c r="C34" s="211"/>
      <c r="D34" s="211"/>
      <c r="E34" s="211"/>
      <c r="F34" s="211"/>
      <c r="G34" s="211"/>
      <c r="H34" s="212"/>
      <c r="I34" s="212"/>
      <c r="J34" s="212"/>
    </row>
    <row r="35" spans="1:10" x14ac:dyDescent="0.25">
      <c r="A35" s="12"/>
      <c r="B35" s="15"/>
      <c r="C35" s="15"/>
      <c r="D35" s="15"/>
      <c r="E35" s="15"/>
      <c r="F35" s="15"/>
      <c r="G35" s="15"/>
      <c r="H35" s="16"/>
      <c r="I35" s="16"/>
      <c r="J35" s="16"/>
    </row>
    <row r="36" spans="1:10" x14ac:dyDescent="0.25">
      <c r="A36" s="208" t="str">
        <f>HYPERLINK("#'Obsah'!A1", "Späť na obsah dátovej prílohy")</f>
        <v>Späť na obsah dátovej prílohy</v>
      </c>
      <c r="B36" s="209"/>
    </row>
  </sheetData>
  <mergeCells count="10">
    <mergeCell ref="A34:J34"/>
    <mergeCell ref="A36:B36"/>
    <mergeCell ref="A2:J2"/>
    <mergeCell ref="A4:J4"/>
    <mergeCell ref="A6:A7"/>
    <mergeCell ref="B6:B7"/>
    <mergeCell ref="C6:C7"/>
    <mergeCell ref="D6:D7"/>
    <mergeCell ref="E6:G6"/>
    <mergeCell ref="H6:J6"/>
  </mergeCells>
  <pageMargins left="0.7" right="0.7" top="0.75" bottom="0.75" header="0.3" footer="0.3"/>
  <pageSetup paperSize="9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03" t="s">
        <v>203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</row>
    <row r="3" spans="1:24" x14ac:dyDescent="0.25">
      <c r="A3" s="224" t="s">
        <v>211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</row>
    <row r="5" spans="1:24" x14ac:dyDescent="0.25">
      <c r="A5" s="207" t="s">
        <v>2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7" spans="1:24" x14ac:dyDescent="0.25">
      <c r="A7" s="216" t="s">
        <v>4</v>
      </c>
      <c r="B7" s="216" t="s">
        <v>187</v>
      </c>
      <c r="C7" s="218" t="s">
        <v>212</v>
      </c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</row>
    <row r="8" spans="1:24" x14ac:dyDescent="0.25">
      <c r="A8" s="216"/>
      <c r="B8" s="216"/>
      <c r="C8" s="1" t="s">
        <v>213</v>
      </c>
      <c r="D8" s="1" t="s">
        <v>214</v>
      </c>
      <c r="E8" s="1" t="s">
        <v>215</v>
      </c>
      <c r="F8" s="1" t="s">
        <v>216</v>
      </c>
      <c r="G8" s="1" t="s">
        <v>217</v>
      </c>
      <c r="H8" s="1" t="s">
        <v>218</v>
      </c>
      <c r="I8" s="1" t="s">
        <v>219</v>
      </c>
      <c r="J8" s="1" t="s">
        <v>220</v>
      </c>
      <c r="K8" s="1" t="s">
        <v>221</v>
      </c>
      <c r="L8" s="1" t="s">
        <v>222</v>
      </c>
      <c r="M8" s="1" t="s">
        <v>223</v>
      </c>
      <c r="N8" s="1" t="s">
        <v>224</v>
      </c>
      <c r="O8" s="1" t="s">
        <v>225</v>
      </c>
      <c r="P8" s="1" t="s">
        <v>226</v>
      </c>
      <c r="Q8" s="1" t="s">
        <v>227</v>
      </c>
      <c r="R8" s="1" t="s">
        <v>228</v>
      </c>
      <c r="S8" s="1" t="s">
        <v>229</v>
      </c>
      <c r="T8" s="1" t="s">
        <v>230</v>
      </c>
      <c r="U8" s="1" t="s">
        <v>231</v>
      </c>
      <c r="V8" s="1" t="s">
        <v>232</v>
      </c>
      <c r="W8" s="1" t="s">
        <v>233</v>
      </c>
      <c r="X8" s="1" t="s">
        <v>234</v>
      </c>
    </row>
    <row r="9" spans="1:24" x14ac:dyDescent="0.25">
      <c r="A9" s="225" t="s">
        <v>194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</row>
    <row r="10" spans="1:24" x14ac:dyDescent="0.25">
      <c r="A10" s="2" t="s">
        <v>11</v>
      </c>
      <c r="B10" s="169">
        <v>72</v>
      </c>
      <c r="C10" s="169">
        <v>0</v>
      </c>
      <c r="D10" s="169">
        <v>0</v>
      </c>
      <c r="E10" s="169">
        <v>7</v>
      </c>
      <c r="F10" s="169">
        <v>0</v>
      </c>
      <c r="G10" s="169">
        <v>0</v>
      </c>
      <c r="H10" s="169">
        <v>1</v>
      </c>
      <c r="I10" s="169">
        <v>14</v>
      </c>
      <c r="J10" s="169">
        <v>3</v>
      </c>
      <c r="K10" s="169">
        <v>17</v>
      </c>
      <c r="L10" s="169">
        <v>1</v>
      </c>
      <c r="M10" s="169">
        <v>0</v>
      </c>
      <c r="N10" s="169">
        <v>0</v>
      </c>
      <c r="O10" s="169">
        <v>6</v>
      </c>
      <c r="P10" s="169">
        <v>8</v>
      </c>
      <c r="Q10" s="169">
        <v>0</v>
      </c>
      <c r="R10" s="169">
        <v>2</v>
      </c>
      <c r="S10" s="169">
        <v>2</v>
      </c>
      <c r="T10" s="169">
        <v>6</v>
      </c>
      <c r="U10" s="169">
        <v>5</v>
      </c>
      <c r="V10" s="169">
        <v>0</v>
      </c>
      <c r="W10" s="169">
        <v>0</v>
      </c>
      <c r="X10" s="169">
        <v>0</v>
      </c>
    </row>
    <row r="11" spans="1:24" x14ac:dyDescent="0.25">
      <c r="A11" s="2" t="s">
        <v>12</v>
      </c>
      <c r="B11" s="169">
        <v>24114</v>
      </c>
      <c r="C11" s="169">
        <v>579</v>
      </c>
      <c r="D11" s="169">
        <v>0</v>
      </c>
      <c r="E11" s="169">
        <v>3410</v>
      </c>
      <c r="F11" s="169">
        <v>5</v>
      </c>
      <c r="G11" s="169">
        <v>16</v>
      </c>
      <c r="H11" s="169">
        <v>4951</v>
      </c>
      <c r="I11" s="169">
        <v>4267</v>
      </c>
      <c r="J11" s="169">
        <v>1065</v>
      </c>
      <c r="K11" s="169">
        <v>1400</v>
      </c>
      <c r="L11" s="169">
        <v>778</v>
      </c>
      <c r="M11" s="169">
        <v>475</v>
      </c>
      <c r="N11" s="169">
        <v>127</v>
      </c>
      <c r="O11" s="169">
        <v>3184</v>
      </c>
      <c r="P11" s="169">
        <v>1267</v>
      </c>
      <c r="Q11" s="169">
        <v>11</v>
      </c>
      <c r="R11" s="169">
        <v>524</v>
      </c>
      <c r="S11" s="169">
        <v>143</v>
      </c>
      <c r="T11" s="169">
        <v>650</v>
      </c>
      <c r="U11" s="169">
        <v>1213</v>
      </c>
      <c r="V11" s="169">
        <v>2</v>
      </c>
      <c r="W11" s="169">
        <v>1</v>
      </c>
      <c r="X11" s="169">
        <v>46</v>
      </c>
    </row>
    <row r="12" spans="1:24" x14ac:dyDescent="0.25">
      <c r="A12" s="2" t="s">
        <v>13</v>
      </c>
      <c r="B12" s="169">
        <v>2615</v>
      </c>
      <c r="C12" s="169">
        <v>38</v>
      </c>
      <c r="D12" s="169">
        <v>0</v>
      </c>
      <c r="E12" s="169">
        <v>400</v>
      </c>
      <c r="F12" s="169">
        <v>5</v>
      </c>
      <c r="G12" s="169">
        <v>6</v>
      </c>
      <c r="H12" s="169">
        <v>158</v>
      </c>
      <c r="I12" s="169">
        <v>608</v>
      </c>
      <c r="J12" s="169">
        <v>132</v>
      </c>
      <c r="K12" s="169">
        <v>297</v>
      </c>
      <c r="L12" s="169">
        <v>84</v>
      </c>
      <c r="M12" s="169">
        <v>13</v>
      </c>
      <c r="N12" s="169">
        <v>62</v>
      </c>
      <c r="O12" s="169">
        <v>337</v>
      </c>
      <c r="P12" s="169">
        <v>236</v>
      </c>
      <c r="Q12" s="169">
        <v>1</v>
      </c>
      <c r="R12" s="169">
        <v>53</v>
      </c>
      <c r="S12" s="169">
        <v>52</v>
      </c>
      <c r="T12" s="169">
        <v>54</v>
      </c>
      <c r="U12" s="169">
        <v>78</v>
      </c>
      <c r="V12" s="169">
        <v>0</v>
      </c>
      <c r="W12" s="169">
        <v>0</v>
      </c>
      <c r="X12" s="169">
        <v>1</v>
      </c>
    </row>
    <row r="13" spans="1:24" x14ac:dyDescent="0.25">
      <c r="A13" s="2" t="s">
        <v>14</v>
      </c>
      <c r="B13" s="169">
        <v>10897</v>
      </c>
      <c r="C13" s="169">
        <v>180</v>
      </c>
      <c r="D13" s="169">
        <v>13</v>
      </c>
      <c r="E13" s="169">
        <v>1594</v>
      </c>
      <c r="F13" s="169">
        <v>4</v>
      </c>
      <c r="G13" s="169">
        <v>43</v>
      </c>
      <c r="H13" s="169">
        <v>1060</v>
      </c>
      <c r="I13" s="169">
        <v>2561</v>
      </c>
      <c r="J13" s="169">
        <v>580</v>
      </c>
      <c r="K13" s="169">
        <v>1283</v>
      </c>
      <c r="L13" s="169">
        <v>411</v>
      </c>
      <c r="M13" s="169">
        <v>56</v>
      </c>
      <c r="N13" s="169">
        <v>213</v>
      </c>
      <c r="O13" s="169">
        <v>1295</v>
      </c>
      <c r="P13" s="169">
        <v>735</v>
      </c>
      <c r="Q13" s="169">
        <v>7</v>
      </c>
      <c r="R13" s="169">
        <v>141</v>
      </c>
      <c r="S13" s="169">
        <v>220</v>
      </c>
      <c r="T13" s="169">
        <v>239</v>
      </c>
      <c r="U13" s="169">
        <v>257</v>
      </c>
      <c r="V13" s="169">
        <v>0</v>
      </c>
      <c r="W13" s="169">
        <v>1</v>
      </c>
      <c r="X13" s="169">
        <v>4</v>
      </c>
    </row>
    <row r="14" spans="1:24" x14ac:dyDescent="0.25">
      <c r="A14" s="2" t="s">
        <v>15</v>
      </c>
      <c r="B14" s="169">
        <v>4662</v>
      </c>
      <c r="C14" s="169">
        <v>133</v>
      </c>
      <c r="D14" s="169">
        <v>0</v>
      </c>
      <c r="E14" s="169">
        <v>464</v>
      </c>
      <c r="F14" s="169">
        <v>1</v>
      </c>
      <c r="G14" s="169">
        <v>6</v>
      </c>
      <c r="H14" s="169">
        <v>1395</v>
      </c>
      <c r="I14" s="169">
        <v>607</v>
      </c>
      <c r="J14" s="169">
        <v>218</v>
      </c>
      <c r="K14" s="169">
        <v>111</v>
      </c>
      <c r="L14" s="169">
        <v>153</v>
      </c>
      <c r="M14" s="169">
        <v>56</v>
      </c>
      <c r="N14" s="169">
        <v>27</v>
      </c>
      <c r="O14" s="169">
        <v>539</v>
      </c>
      <c r="P14" s="169">
        <v>249</v>
      </c>
      <c r="Q14" s="169">
        <v>1</v>
      </c>
      <c r="R14" s="169">
        <v>107</v>
      </c>
      <c r="S14" s="169">
        <v>13</v>
      </c>
      <c r="T14" s="169">
        <v>239</v>
      </c>
      <c r="U14" s="169">
        <v>333</v>
      </c>
      <c r="V14" s="169">
        <v>0</v>
      </c>
      <c r="W14" s="169">
        <v>0</v>
      </c>
      <c r="X14" s="169">
        <v>10</v>
      </c>
    </row>
    <row r="15" spans="1:24" x14ac:dyDescent="0.25">
      <c r="A15" s="2" t="s">
        <v>16</v>
      </c>
      <c r="B15" s="169">
        <v>583</v>
      </c>
      <c r="C15" s="169">
        <v>2</v>
      </c>
      <c r="D15" s="169">
        <v>0</v>
      </c>
      <c r="E15" s="169">
        <v>19</v>
      </c>
      <c r="F15" s="169">
        <v>2</v>
      </c>
      <c r="G15" s="169">
        <v>0</v>
      </c>
      <c r="H15" s="169">
        <v>17</v>
      </c>
      <c r="I15" s="169">
        <v>56</v>
      </c>
      <c r="J15" s="169">
        <v>13</v>
      </c>
      <c r="K15" s="169">
        <v>15</v>
      </c>
      <c r="L15" s="169">
        <v>16</v>
      </c>
      <c r="M15" s="169">
        <v>0</v>
      </c>
      <c r="N15" s="169">
        <v>14</v>
      </c>
      <c r="O15" s="169">
        <v>42</v>
      </c>
      <c r="P15" s="169">
        <v>39</v>
      </c>
      <c r="Q15" s="169">
        <v>0</v>
      </c>
      <c r="R15" s="169">
        <v>6</v>
      </c>
      <c r="S15" s="169">
        <v>1</v>
      </c>
      <c r="T15" s="169">
        <v>7</v>
      </c>
      <c r="U15" s="169">
        <v>4</v>
      </c>
      <c r="V15" s="169">
        <v>0</v>
      </c>
      <c r="W15" s="169">
        <v>0</v>
      </c>
      <c r="X15" s="169">
        <v>330</v>
      </c>
    </row>
    <row r="16" spans="1:24" x14ac:dyDescent="0.25">
      <c r="A16" s="40" t="s">
        <v>195</v>
      </c>
      <c r="B16" s="171">
        <v>42943</v>
      </c>
      <c r="C16" s="171">
        <v>932</v>
      </c>
      <c r="D16" s="171">
        <v>13</v>
      </c>
      <c r="E16" s="171">
        <v>5894</v>
      </c>
      <c r="F16" s="171">
        <v>17</v>
      </c>
      <c r="G16" s="171">
        <v>71</v>
      </c>
      <c r="H16" s="171">
        <v>7582</v>
      </c>
      <c r="I16" s="171">
        <v>8113</v>
      </c>
      <c r="J16" s="171">
        <v>2011</v>
      </c>
      <c r="K16" s="171">
        <v>3123</v>
      </c>
      <c r="L16" s="171">
        <v>1443</v>
      </c>
      <c r="M16" s="171">
        <v>600</v>
      </c>
      <c r="N16" s="171">
        <v>443</v>
      </c>
      <c r="O16" s="171">
        <v>5403</v>
      </c>
      <c r="P16" s="171">
        <v>2534</v>
      </c>
      <c r="Q16" s="171">
        <v>20</v>
      </c>
      <c r="R16" s="171">
        <v>833</v>
      </c>
      <c r="S16" s="171">
        <v>431</v>
      </c>
      <c r="T16" s="171">
        <v>1195</v>
      </c>
      <c r="U16" s="171">
        <v>1890</v>
      </c>
      <c r="V16" s="171">
        <v>2</v>
      </c>
      <c r="W16" s="171">
        <v>2</v>
      </c>
      <c r="X16" s="171">
        <v>391</v>
      </c>
    </row>
    <row r="17" spans="1:24" x14ac:dyDescent="0.25">
      <c r="A17" s="225" t="s">
        <v>196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</row>
    <row r="18" spans="1:24" x14ac:dyDescent="0.25">
      <c r="A18" s="2" t="s">
        <v>11</v>
      </c>
      <c r="B18" s="169">
        <v>207</v>
      </c>
      <c r="C18" s="169">
        <v>0</v>
      </c>
      <c r="D18" s="169">
        <v>0</v>
      </c>
      <c r="E18" s="169">
        <v>19</v>
      </c>
      <c r="F18" s="169">
        <v>0</v>
      </c>
      <c r="G18" s="169">
        <v>0</v>
      </c>
      <c r="H18" s="169">
        <v>1</v>
      </c>
      <c r="I18" s="169">
        <v>33</v>
      </c>
      <c r="J18" s="169">
        <v>7</v>
      </c>
      <c r="K18" s="169">
        <v>63</v>
      </c>
      <c r="L18" s="169">
        <v>1</v>
      </c>
      <c r="M18" s="169">
        <v>0</v>
      </c>
      <c r="N18" s="169">
        <v>0</v>
      </c>
      <c r="O18" s="169">
        <v>17</v>
      </c>
      <c r="P18" s="169">
        <v>27</v>
      </c>
      <c r="Q18" s="169">
        <v>0</v>
      </c>
      <c r="R18" s="169">
        <v>9</v>
      </c>
      <c r="S18" s="169">
        <v>5</v>
      </c>
      <c r="T18" s="169">
        <v>14</v>
      </c>
      <c r="U18" s="169">
        <v>11</v>
      </c>
      <c r="V18" s="169">
        <v>0</v>
      </c>
      <c r="W18" s="169">
        <v>0</v>
      </c>
      <c r="X18" s="169">
        <v>0</v>
      </c>
    </row>
    <row r="19" spans="1:24" x14ac:dyDescent="0.25">
      <c r="A19" s="2" t="s">
        <v>12</v>
      </c>
      <c r="B19" s="169">
        <v>24093</v>
      </c>
      <c r="C19" s="169">
        <v>579</v>
      </c>
      <c r="D19" s="169">
        <v>0</v>
      </c>
      <c r="E19" s="169">
        <v>3413</v>
      </c>
      <c r="F19" s="169">
        <v>5</v>
      </c>
      <c r="G19" s="169">
        <v>16</v>
      </c>
      <c r="H19" s="169">
        <v>4939</v>
      </c>
      <c r="I19" s="169">
        <v>4257</v>
      </c>
      <c r="J19" s="169">
        <v>1063</v>
      </c>
      <c r="K19" s="169">
        <v>1407</v>
      </c>
      <c r="L19" s="169">
        <v>776</v>
      </c>
      <c r="M19" s="169">
        <v>474</v>
      </c>
      <c r="N19" s="169">
        <v>126</v>
      </c>
      <c r="O19" s="169">
        <v>3179</v>
      </c>
      <c r="P19" s="169">
        <v>1265</v>
      </c>
      <c r="Q19" s="169">
        <v>11</v>
      </c>
      <c r="R19" s="169">
        <v>523</v>
      </c>
      <c r="S19" s="169">
        <v>143</v>
      </c>
      <c r="T19" s="169">
        <v>649</v>
      </c>
      <c r="U19" s="169">
        <v>1219</v>
      </c>
      <c r="V19" s="169">
        <v>2</v>
      </c>
      <c r="W19" s="169">
        <v>1</v>
      </c>
      <c r="X19" s="169">
        <v>46</v>
      </c>
    </row>
    <row r="20" spans="1:24" x14ac:dyDescent="0.25">
      <c r="A20" s="2" t="s">
        <v>13</v>
      </c>
      <c r="B20" s="169">
        <v>43706</v>
      </c>
      <c r="C20" s="169">
        <v>195</v>
      </c>
      <c r="D20" s="169">
        <v>0</v>
      </c>
      <c r="E20" s="169">
        <v>29839</v>
      </c>
      <c r="F20" s="169">
        <v>281</v>
      </c>
      <c r="G20" s="169">
        <v>62</v>
      </c>
      <c r="H20" s="169">
        <v>519</v>
      </c>
      <c r="I20" s="169">
        <v>2717</v>
      </c>
      <c r="J20" s="169">
        <v>3753</v>
      </c>
      <c r="K20" s="169">
        <v>1647</v>
      </c>
      <c r="L20" s="169">
        <v>335</v>
      </c>
      <c r="M20" s="169">
        <v>46</v>
      </c>
      <c r="N20" s="169">
        <v>409</v>
      </c>
      <c r="O20" s="169">
        <v>1242</v>
      </c>
      <c r="P20" s="169">
        <v>1825</v>
      </c>
      <c r="Q20" s="169">
        <v>6</v>
      </c>
      <c r="R20" s="169">
        <v>188</v>
      </c>
      <c r="S20" s="169">
        <v>249</v>
      </c>
      <c r="T20" s="169">
        <v>160</v>
      </c>
      <c r="U20" s="169">
        <v>232</v>
      </c>
      <c r="V20" s="169">
        <v>0</v>
      </c>
      <c r="W20" s="169">
        <v>0</v>
      </c>
      <c r="X20" s="169">
        <v>1</v>
      </c>
    </row>
    <row r="21" spans="1:24" x14ac:dyDescent="0.25">
      <c r="A21" s="2" t="s">
        <v>14</v>
      </c>
      <c r="B21" s="169">
        <v>112848</v>
      </c>
      <c r="C21" s="169">
        <v>1529</v>
      </c>
      <c r="D21" s="169">
        <v>209</v>
      </c>
      <c r="E21" s="169">
        <v>47473</v>
      </c>
      <c r="F21" s="169">
        <v>147</v>
      </c>
      <c r="G21" s="169">
        <v>373</v>
      </c>
      <c r="H21" s="169">
        <v>8395</v>
      </c>
      <c r="I21" s="169">
        <v>17899</v>
      </c>
      <c r="J21" s="169">
        <v>6774</v>
      </c>
      <c r="K21" s="169">
        <v>10917</v>
      </c>
      <c r="L21" s="169">
        <v>2453</v>
      </c>
      <c r="M21" s="169">
        <v>182</v>
      </c>
      <c r="N21" s="169">
        <v>1018</v>
      </c>
      <c r="O21" s="169">
        <v>5363</v>
      </c>
      <c r="P21" s="169">
        <v>5627</v>
      </c>
      <c r="Q21" s="169">
        <v>21</v>
      </c>
      <c r="R21" s="169">
        <v>518</v>
      </c>
      <c r="S21" s="169">
        <v>1276</v>
      </c>
      <c r="T21" s="169">
        <v>1769</v>
      </c>
      <c r="U21" s="169">
        <v>889</v>
      </c>
      <c r="V21" s="169">
        <v>0</v>
      </c>
      <c r="W21" s="169">
        <v>1</v>
      </c>
      <c r="X21" s="169">
        <v>15</v>
      </c>
    </row>
    <row r="22" spans="1:24" x14ac:dyDescent="0.25">
      <c r="A22" s="2" t="s">
        <v>15</v>
      </c>
      <c r="B22" s="169">
        <v>4655</v>
      </c>
      <c r="C22" s="169">
        <v>133</v>
      </c>
      <c r="D22" s="169">
        <v>0</v>
      </c>
      <c r="E22" s="169">
        <v>463</v>
      </c>
      <c r="F22" s="169">
        <v>1</v>
      </c>
      <c r="G22" s="169">
        <v>6</v>
      </c>
      <c r="H22" s="169">
        <v>1393</v>
      </c>
      <c r="I22" s="169">
        <v>605</v>
      </c>
      <c r="J22" s="169">
        <v>218</v>
      </c>
      <c r="K22" s="169">
        <v>111</v>
      </c>
      <c r="L22" s="169">
        <v>153</v>
      </c>
      <c r="M22" s="169">
        <v>56</v>
      </c>
      <c r="N22" s="169">
        <v>27</v>
      </c>
      <c r="O22" s="169">
        <v>539</v>
      </c>
      <c r="P22" s="169">
        <v>247</v>
      </c>
      <c r="Q22" s="169">
        <v>1</v>
      </c>
      <c r="R22" s="169">
        <v>107</v>
      </c>
      <c r="S22" s="169">
        <v>13</v>
      </c>
      <c r="T22" s="169">
        <v>239</v>
      </c>
      <c r="U22" s="169">
        <v>333</v>
      </c>
      <c r="V22" s="169">
        <v>0</v>
      </c>
      <c r="W22" s="169">
        <v>0</v>
      </c>
      <c r="X22" s="169">
        <v>10</v>
      </c>
    </row>
    <row r="23" spans="1:24" x14ac:dyDescent="0.25">
      <c r="A23" s="2" t="s">
        <v>16</v>
      </c>
      <c r="B23" s="169">
        <v>583</v>
      </c>
      <c r="C23" s="169">
        <v>2</v>
      </c>
      <c r="D23" s="169">
        <v>0</v>
      </c>
      <c r="E23" s="169">
        <v>19</v>
      </c>
      <c r="F23" s="169">
        <v>2</v>
      </c>
      <c r="G23" s="169">
        <v>0</v>
      </c>
      <c r="H23" s="169">
        <v>17</v>
      </c>
      <c r="I23" s="169">
        <v>56</v>
      </c>
      <c r="J23" s="169">
        <v>13</v>
      </c>
      <c r="K23" s="169">
        <v>15</v>
      </c>
      <c r="L23" s="169">
        <v>16</v>
      </c>
      <c r="M23" s="169">
        <v>0</v>
      </c>
      <c r="N23" s="169">
        <v>14</v>
      </c>
      <c r="O23" s="169">
        <v>42</v>
      </c>
      <c r="P23" s="169">
        <v>39</v>
      </c>
      <c r="Q23" s="169">
        <v>0</v>
      </c>
      <c r="R23" s="169">
        <v>6</v>
      </c>
      <c r="S23" s="169">
        <v>1</v>
      </c>
      <c r="T23" s="169">
        <v>7</v>
      </c>
      <c r="U23" s="169">
        <v>4</v>
      </c>
      <c r="V23" s="169">
        <v>0</v>
      </c>
      <c r="W23" s="169">
        <v>0</v>
      </c>
      <c r="X23" s="169">
        <v>330</v>
      </c>
    </row>
    <row r="24" spans="1:24" x14ac:dyDescent="0.25">
      <c r="A24" s="40" t="s">
        <v>195</v>
      </c>
      <c r="B24" s="171">
        <v>186092</v>
      </c>
      <c r="C24" s="171">
        <v>2438</v>
      </c>
      <c r="D24" s="171">
        <v>209</v>
      </c>
      <c r="E24" s="171">
        <v>81226</v>
      </c>
      <c r="F24" s="171">
        <v>436</v>
      </c>
      <c r="G24" s="171">
        <v>457</v>
      </c>
      <c r="H24" s="171">
        <v>15264</v>
      </c>
      <c r="I24" s="171">
        <v>25567</v>
      </c>
      <c r="J24" s="171">
        <v>11828</v>
      </c>
      <c r="K24" s="171">
        <v>14160</v>
      </c>
      <c r="L24" s="171">
        <v>3734</v>
      </c>
      <c r="M24" s="171">
        <v>758</v>
      </c>
      <c r="N24" s="171">
        <v>1594</v>
      </c>
      <c r="O24" s="171">
        <v>10382</v>
      </c>
      <c r="P24" s="171">
        <v>9030</v>
      </c>
      <c r="Q24" s="171">
        <v>39</v>
      </c>
      <c r="R24" s="171">
        <v>1351</v>
      </c>
      <c r="S24" s="171">
        <v>1687</v>
      </c>
      <c r="T24" s="171">
        <v>2838</v>
      </c>
      <c r="U24" s="171">
        <v>2688</v>
      </c>
      <c r="V24" s="171">
        <v>2</v>
      </c>
      <c r="W24" s="171">
        <v>2</v>
      </c>
      <c r="X24" s="171">
        <v>402</v>
      </c>
    </row>
    <row r="25" spans="1:24" x14ac:dyDescent="0.25">
      <c r="A25" s="225" t="s">
        <v>197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</row>
    <row r="26" spans="1:24" x14ac:dyDescent="0.25">
      <c r="A26" s="2" t="s">
        <v>11</v>
      </c>
      <c r="B26" s="170">
        <v>79460.639999999999</v>
      </c>
      <c r="C26" s="170">
        <v>0</v>
      </c>
      <c r="D26" s="170">
        <v>0</v>
      </c>
      <c r="E26" s="170">
        <v>8200.18</v>
      </c>
      <c r="F26" s="170">
        <v>0</v>
      </c>
      <c r="G26" s="170">
        <v>0</v>
      </c>
      <c r="H26" s="170">
        <v>426.4</v>
      </c>
      <c r="I26" s="170">
        <v>9558.52</v>
      </c>
      <c r="J26" s="170">
        <v>3888.66</v>
      </c>
      <c r="K26" s="170">
        <v>19055.63</v>
      </c>
      <c r="L26" s="170">
        <v>299.89999999999998</v>
      </c>
      <c r="M26" s="170">
        <v>0</v>
      </c>
      <c r="N26" s="170">
        <v>0</v>
      </c>
      <c r="O26" s="170">
        <v>12393.83</v>
      </c>
      <c r="P26" s="170">
        <v>15508.09</v>
      </c>
      <c r="Q26" s="170">
        <v>0</v>
      </c>
      <c r="R26" s="170">
        <v>3205.5</v>
      </c>
      <c r="S26" s="170">
        <v>677.13</v>
      </c>
      <c r="T26" s="170">
        <v>3910.78</v>
      </c>
      <c r="U26" s="170">
        <v>2336.02</v>
      </c>
      <c r="V26" s="170">
        <v>0</v>
      </c>
      <c r="W26" s="170">
        <v>0</v>
      </c>
      <c r="X26" s="170">
        <v>0</v>
      </c>
    </row>
    <row r="27" spans="1:24" x14ac:dyDescent="0.25">
      <c r="A27" s="2" t="s">
        <v>12</v>
      </c>
      <c r="B27" s="170">
        <v>10369566.939999999</v>
      </c>
      <c r="C27" s="170">
        <v>264540</v>
      </c>
      <c r="D27" s="170">
        <v>0</v>
      </c>
      <c r="E27" s="170">
        <v>1470025.25</v>
      </c>
      <c r="F27" s="170">
        <v>2340</v>
      </c>
      <c r="G27" s="170">
        <v>6360</v>
      </c>
      <c r="H27" s="170">
        <v>2381250</v>
      </c>
      <c r="I27" s="170">
        <v>1671570</v>
      </c>
      <c r="J27" s="170">
        <v>455010</v>
      </c>
      <c r="K27" s="170">
        <v>493770</v>
      </c>
      <c r="L27" s="170">
        <v>334740</v>
      </c>
      <c r="M27" s="170">
        <v>190980</v>
      </c>
      <c r="N27" s="170">
        <v>59071.199999999997</v>
      </c>
      <c r="O27" s="170">
        <v>1379191.2</v>
      </c>
      <c r="P27" s="170">
        <v>585540</v>
      </c>
      <c r="Q27" s="170">
        <v>4140</v>
      </c>
      <c r="R27" s="170">
        <v>218100</v>
      </c>
      <c r="S27" s="170">
        <v>52260</v>
      </c>
      <c r="T27" s="170">
        <v>306510</v>
      </c>
      <c r="U27" s="170">
        <v>471429.29</v>
      </c>
      <c r="V27" s="170">
        <v>840</v>
      </c>
      <c r="W27" s="170">
        <v>540</v>
      </c>
      <c r="X27" s="170">
        <v>21360</v>
      </c>
    </row>
    <row r="28" spans="1:24" x14ac:dyDescent="0.25">
      <c r="A28" s="2" t="s">
        <v>13</v>
      </c>
      <c r="B28" s="170">
        <v>10312205.779999999</v>
      </c>
      <c r="C28" s="170">
        <v>60592.24</v>
      </c>
      <c r="D28" s="170">
        <v>0</v>
      </c>
      <c r="E28" s="170">
        <v>5771665.3300000001</v>
      </c>
      <c r="F28" s="170">
        <v>93199.34</v>
      </c>
      <c r="G28" s="170">
        <v>13476.95</v>
      </c>
      <c r="H28" s="170">
        <v>215840.45</v>
      </c>
      <c r="I28" s="170">
        <v>1096332.8999999999</v>
      </c>
      <c r="J28" s="170">
        <v>665729.86</v>
      </c>
      <c r="K28" s="170">
        <v>637719.93000000005</v>
      </c>
      <c r="L28" s="170">
        <v>182955.31</v>
      </c>
      <c r="M28" s="170">
        <v>16795.11</v>
      </c>
      <c r="N28" s="170">
        <v>100327.27</v>
      </c>
      <c r="O28" s="170">
        <v>568119.32999999996</v>
      </c>
      <c r="P28" s="170">
        <v>584476.09</v>
      </c>
      <c r="Q28" s="170">
        <v>2269.75</v>
      </c>
      <c r="R28" s="170">
        <v>84343.92</v>
      </c>
      <c r="S28" s="170">
        <v>72743.14</v>
      </c>
      <c r="T28" s="170">
        <v>57125.32</v>
      </c>
      <c r="U28" s="170">
        <v>87613.54</v>
      </c>
      <c r="V28" s="170">
        <v>0</v>
      </c>
      <c r="W28" s="170">
        <v>0</v>
      </c>
      <c r="X28" s="170">
        <v>880</v>
      </c>
    </row>
    <row r="29" spans="1:24" x14ac:dyDescent="0.25">
      <c r="A29" s="2" t="s">
        <v>14</v>
      </c>
      <c r="B29" s="170">
        <v>28590291.68</v>
      </c>
      <c r="C29" s="170">
        <v>463370.02</v>
      </c>
      <c r="D29" s="170">
        <v>52335.58</v>
      </c>
      <c r="E29" s="170">
        <v>11697793.84</v>
      </c>
      <c r="F29" s="170">
        <v>31422.69</v>
      </c>
      <c r="G29" s="170">
        <v>81273.52</v>
      </c>
      <c r="H29" s="170">
        <v>2616036.9</v>
      </c>
      <c r="I29" s="170">
        <v>4243786.8099999996</v>
      </c>
      <c r="J29" s="170">
        <v>1831844.28</v>
      </c>
      <c r="K29" s="170">
        <v>2426841.31</v>
      </c>
      <c r="L29" s="170">
        <v>737855.51</v>
      </c>
      <c r="M29" s="170">
        <v>54451.91</v>
      </c>
      <c r="N29" s="170">
        <v>285756.21999999997</v>
      </c>
      <c r="O29" s="170">
        <v>1553234.82</v>
      </c>
      <c r="P29" s="170">
        <v>1461493.64</v>
      </c>
      <c r="Q29" s="170">
        <v>6336</v>
      </c>
      <c r="R29" s="170">
        <v>135613.5</v>
      </c>
      <c r="S29" s="170">
        <v>259379.9</v>
      </c>
      <c r="T29" s="170">
        <v>404094.95</v>
      </c>
      <c r="U29" s="170">
        <v>243348.2</v>
      </c>
      <c r="V29" s="170">
        <v>0</v>
      </c>
      <c r="W29" s="170">
        <v>240.22</v>
      </c>
      <c r="X29" s="170">
        <v>3781.86</v>
      </c>
    </row>
    <row r="30" spans="1:24" x14ac:dyDescent="0.25">
      <c r="A30" s="2" t="s">
        <v>15</v>
      </c>
      <c r="B30" s="170">
        <v>979125</v>
      </c>
      <c r="C30" s="170">
        <v>27930</v>
      </c>
      <c r="D30" s="170">
        <v>0</v>
      </c>
      <c r="E30" s="170">
        <v>97440</v>
      </c>
      <c r="F30" s="170">
        <v>210</v>
      </c>
      <c r="G30" s="170">
        <v>1260</v>
      </c>
      <c r="H30" s="170">
        <v>293160</v>
      </c>
      <c r="I30" s="170">
        <v>127470</v>
      </c>
      <c r="J30" s="170">
        <v>45780</v>
      </c>
      <c r="K30" s="170">
        <v>23310</v>
      </c>
      <c r="L30" s="170">
        <v>32130</v>
      </c>
      <c r="M30" s="170">
        <v>11760</v>
      </c>
      <c r="N30" s="170">
        <v>5670</v>
      </c>
      <c r="O30" s="170">
        <v>113190</v>
      </c>
      <c r="P30" s="170">
        <v>52290</v>
      </c>
      <c r="Q30" s="170">
        <v>210</v>
      </c>
      <c r="R30" s="170">
        <v>22470</v>
      </c>
      <c r="S30" s="170">
        <v>2730</v>
      </c>
      <c r="T30" s="170">
        <v>50190</v>
      </c>
      <c r="U30" s="170">
        <v>69825</v>
      </c>
      <c r="V30" s="170">
        <v>0</v>
      </c>
      <c r="W30" s="170">
        <v>0</v>
      </c>
      <c r="X30" s="170">
        <v>2100</v>
      </c>
    </row>
    <row r="31" spans="1:24" x14ac:dyDescent="0.25">
      <c r="A31" s="2" t="s">
        <v>16</v>
      </c>
      <c r="B31" s="170">
        <v>122430</v>
      </c>
      <c r="C31" s="170">
        <v>420</v>
      </c>
      <c r="D31" s="170">
        <v>0</v>
      </c>
      <c r="E31" s="170">
        <v>3990</v>
      </c>
      <c r="F31" s="170">
        <v>420</v>
      </c>
      <c r="G31" s="170">
        <v>0</v>
      </c>
      <c r="H31" s="170">
        <v>3570</v>
      </c>
      <c r="I31" s="170">
        <v>11760</v>
      </c>
      <c r="J31" s="170">
        <v>2730</v>
      </c>
      <c r="K31" s="170">
        <v>3150</v>
      </c>
      <c r="L31" s="170">
        <v>3360</v>
      </c>
      <c r="M31" s="170">
        <v>0</v>
      </c>
      <c r="N31" s="170">
        <v>2940</v>
      </c>
      <c r="O31" s="170">
        <v>8820</v>
      </c>
      <c r="P31" s="170">
        <v>8190</v>
      </c>
      <c r="Q31" s="170">
        <v>0</v>
      </c>
      <c r="R31" s="170">
        <v>1260</v>
      </c>
      <c r="S31" s="170">
        <v>210</v>
      </c>
      <c r="T31" s="170">
        <v>1470</v>
      </c>
      <c r="U31" s="170">
        <v>840</v>
      </c>
      <c r="V31" s="170">
        <v>0</v>
      </c>
      <c r="W31" s="170">
        <v>0</v>
      </c>
      <c r="X31" s="170">
        <v>69300</v>
      </c>
    </row>
    <row r="32" spans="1:24" x14ac:dyDescent="0.25">
      <c r="A32" s="40" t="s">
        <v>195</v>
      </c>
      <c r="B32" s="172">
        <v>50453080.039999999</v>
      </c>
      <c r="C32" s="172">
        <v>816852.26</v>
      </c>
      <c r="D32" s="172">
        <v>52335.58</v>
      </c>
      <c r="E32" s="172">
        <v>19049114.600000001</v>
      </c>
      <c r="F32" s="172">
        <v>127592.03</v>
      </c>
      <c r="G32" s="172">
        <v>102370.47</v>
      </c>
      <c r="H32" s="172">
        <v>5510283.75</v>
      </c>
      <c r="I32" s="172">
        <v>7160478.2300000004</v>
      </c>
      <c r="J32" s="172">
        <v>3004982.8</v>
      </c>
      <c r="K32" s="172">
        <v>3603846.87</v>
      </c>
      <c r="L32" s="172">
        <v>1291340.72</v>
      </c>
      <c r="M32" s="172">
        <v>273987.02</v>
      </c>
      <c r="N32" s="172">
        <v>453764.69</v>
      </c>
      <c r="O32" s="172">
        <v>3634949.18</v>
      </c>
      <c r="P32" s="172">
        <v>2707497.82</v>
      </c>
      <c r="Q32" s="172">
        <v>12955.75</v>
      </c>
      <c r="R32" s="172">
        <v>464992.92</v>
      </c>
      <c r="S32" s="172">
        <v>388000.17</v>
      </c>
      <c r="T32" s="172">
        <v>823301.05</v>
      </c>
      <c r="U32" s="172">
        <v>875392.05</v>
      </c>
      <c r="V32" s="172">
        <v>840</v>
      </c>
      <c r="W32" s="172">
        <v>780.22</v>
      </c>
      <c r="X32" s="172">
        <v>97421.86</v>
      </c>
    </row>
    <row r="34" spans="1:3" x14ac:dyDescent="0.25">
      <c r="A34" s="208" t="str">
        <f>HYPERLINK("#'Vysvetlivky'!A15", "Vysvetlivky k sekciám SK-NACE")</f>
        <v>Vysvetlivky k sekciám SK-NACE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  <c r="C35" s="209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03" t="s">
        <v>204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</row>
    <row r="3" spans="1:24" x14ac:dyDescent="0.25">
      <c r="A3" s="224" t="s">
        <v>211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</row>
    <row r="5" spans="1:24" x14ac:dyDescent="0.25">
      <c r="A5" s="207" t="s">
        <v>2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7" spans="1:24" x14ac:dyDescent="0.25">
      <c r="A7" s="216" t="s">
        <v>4</v>
      </c>
      <c r="B7" s="216" t="s">
        <v>187</v>
      </c>
      <c r="C7" s="218" t="s">
        <v>212</v>
      </c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</row>
    <row r="8" spans="1:24" x14ac:dyDescent="0.25">
      <c r="A8" s="216"/>
      <c r="B8" s="216"/>
      <c r="C8" s="1" t="s">
        <v>213</v>
      </c>
      <c r="D8" s="1" t="s">
        <v>214</v>
      </c>
      <c r="E8" s="1" t="s">
        <v>215</v>
      </c>
      <c r="F8" s="1" t="s">
        <v>216</v>
      </c>
      <c r="G8" s="1" t="s">
        <v>217</v>
      </c>
      <c r="H8" s="1" t="s">
        <v>218</v>
      </c>
      <c r="I8" s="1" t="s">
        <v>219</v>
      </c>
      <c r="J8" s="1" t="s">
        <v>220</v>
      </c>
      <c r="K8" s="1" t="s">
        <v>221</v>
      </c>
      <c r="L8" s="1" t="s">
        <v>222</v>
      </c>
      <c r="M8" s="1" t="s">
        <v>223</v>
      </c>
      <c r="N8" s="1" t="s">
        <v>224</v>
      </c>
      <c r="O8" s="1" t="s">
        <v>225</v>
      </c>
      <c r="P8" s="1" t="s">
        <v>226</v>
      </c>
      <c r="Q8" s="1" t="s">
        <v>227</v>
      </c>
      <c r="R8" s="1" t="s">
        <v>228</v>
      </c>
      <c r="S8" s="1" t="s">
        <v>229</v>
      </c>
      <c r="T8" s="1" t="s">
        <v>230</v>
      </c>
      <c r="U8" s="1" t="s">
        <v>231</v>
      </c>
      <c r="V8" s="1" t="s">
        <v>232</v>
      </c>
      <c r="W8" s="1" t="s">
        <v>233</v>
      </c>
      <c r="X8" s="1" t="s">
        <v>234</v>
      </c>
    </row>
    <row r="9" spans="1:24" x14ac:dyDescent="0.25">
      <c r="A9" s="225" t="s">
        <v>194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</row>
    <row r="10" spans="1:24" x14ac:dyDescent="0.25">
      <c r="A10" s="2" t="s">
        <v>11</v>
      </c>
      <c r="B10" s="173">
        <v>1012</v>
      </c>
      <c r="C10" s="173">
        <v>10</v>
      </c>
      <c r="D10" s="173">
        <v>0</v>
      </c>
      <c r="E10" s="173">
        <v>30</v>
      </c>
      <c r="F10" s="173">
        <v>2</v>
      </c>
      <c r="G10" s="173">
        <v>1</v>
      </c>
      <c r="H10" s="173">
        <v>27</v>
      </c>
      <c r="I10" s="173">
        <v>215</v>
      </c>
      <c r="J10" s="173">
        <v>22</v>
      </c>
      <c r="K10" s="173">
        <v>393</v>
      </c>
      <c r="L10" s="173">
        <v>10</v>
      </c>
      <c r="M10" s="173">
        <v>2</v>
      </c>
      <c r="N10" s="173">
        <v>22</v>
      </c>
      <c r="O10" s="173">
        <v>34</v>
      </c>
      <c r="P10" s="173">
        <v>23</v>
      </c>
      <c r="Q10" s="173">
        <v>0</v>
      </c>
      <c r="R10" s="173">
        <v>40</v>
      </c>
      <c r="S10" s="173">
        <v>8</v>
      </c>
      <c r="T10" s="173">
        <v>101</v>
      </c>
      <c r="U10" s="173">
        <v>72</v>
      </c>
      <c r="V10" s="173">
        <v>0</v>
      </c>
      <c r="W10" s="173">
        <v>0</v>
      </c>
      <c r="X10" s="173">
        <v>0</v>
      </c>
    </row>
    <row r="11" spans="1:24" x14ac:dyDescent="0.25">
      <c r="A11" s="2" t="s">
        <v>12</v>
      </c>
      <c r="B11" s="173">
        <v>39826</v>
      </c>
      <c r="C11" s="173">
        <v>948</v>
      </c>
      <c r="D11" s="173">
        <v>2</v>
      </c>
      <c r="E11" s="173">
        <v>5057</v>
      </c>
      <c r="F11" s="173">
        <v>6</v>
      </c>
      <c r="G11" s="173">
        <v>24</v>
      </c>
      <c r="H11" s="173">
        <v>7899</v>
      </c>
      <c r="I11" s="173">
        <v>8187</v>
      </c>
      <c r="J11" s="173">
        <v>1406</v>
      </c>
      <c r="K11" s="173">
        <v>3863</v>
      </c>
      <c r="L11" s="173">
        <v>916</v>
      </c>
      <c r="M11" s="173">
        <v>651</v>
      </c>
      <c r="N11" s="173">
        <v>210</v>
      </c>
      <c r="O11" s="173">
        <v>3899</v>
      </c>
      <c r="P11" s="173">
        <v>1627</v>
      </c>
      <c r="Q11" s="173">
        <v>14</v>
      </c>
      <c r="R11" s="173">
        <v>773</v>
      </c>
      <c r="S11" s="173">
        <v>211</v>
      </c>
      <c r="T11" s="173">
        <v>964</v>
      </c>
      <c r="U11" s="173">
        <v>3106</v>
      </c>
      <c r="V11" s="173">
        <v>2</v>
      </c>
      <c r="W11" s="173">
        <v>1</v>
      </c>
      <c r="X11" s="173">
        <v>60</v>
      </c>
    </row>
    <row r="12" spans="1:24" x14ac:dyDescent="0.25">
      <c r="A12" s="2" t="s">
        <v>13</v>
      </c>
      <c r="B12" s="173">
        <v>4820</v>
      </c>
      <c r="C12" s="173">
        <v>62</v>
      </c>
      <c r="D12" s="173">
        <v>1</v>
      </c>
      <c r="E12" s="173">
        <v>537</v>
      </c>
      <c r="F12" s="173">
        <v>8</v>
      </c>
      <c r="G12" s="173">
        <v>10</v>
      </c>
      <c r="H12" s="173">
        <v>261</v>
      </c>
      <c r="I12" s="173">
        <v>1174</v>
      </c>
      <c r="J12" s="173">
        <v>185</v>
      </c>
      <c r="K12" s="173">
        <v>994</v>
      </c>
      <c r="L12" s="173">
        <v>121</v>
      </c>
      <c r="M12" s="173">
        <v>17</v>
      </c>
      <c r="N12" s="173">
        <v>120</v>
      </c>
      <c r="O12" s="173">
        <v>496</v>
      </c>
      <c r="P12" s="173">
        <v>320</v>
      </c>
      <c r="Q12" s="173">
        <v>1</v>
      </c>
      <c r="R12" s="173">
        <v>111</v>
      </c>
      <c r="S12" s="173">
        <v>78</v>
      </c>
      <c r="T12" s="173">
        <v>138</v>
      </c>
      <c r="U12" s="173">
        <v>183</v>
      </c>
      <c r="V12" s="173">
        <v>0</v>
      </c>
      <c r="W12" s="173">
        <v>0</v>
      </c>
      <c r="X12" s="173">
        <v>3</v>
      </c>
    </row>
    <row r="13" spans="1:24" x14ac:dyDescent="0.25">
      <c r="A13" s="2" t="s">
        <v>14</v>
      </c>
      <c r="B13" s="173">
        <v>17452</v>
      </c>
      <c r="C13" s="173">
        <v>253</v>
      </c>
      <c r="D13" s="173">
        <v>17</v>
      </c>
      <c r="E13" s="173">
        <v>2078</v>
      </c>
      <c r="F13" s="173">
        <v>4</v>
      </c>
      <c r="G13" s="173">
        <v>50</v>
      </c>
      <c r="H13" s="173">
        <v>1382</v>
      </c>
      <c r="I13" s="173">
        <v>4620</v>
      </c>
      <c r="J13" s="173">
        <v>711</v>
      </c>
      <c r="K13" s="173">
        <v>3294</v>
      </c>
      <c r="L13" s="173">
        <v>465</v>
      </c>
      <c r="M13" s="173">
        <v>70</v>
      </c>
      <c r="N13" s="173">
        <v>308</v>
      </c>
      <c r="O13" s="173">
        <v>1633</v>
      </c>
      <c r="P13" s="173">
        <v>968</v>
      </c>
      <c r="Q13" s="173">
        <v>8</v>
      </c>
      <c r="R13" s="173">
        <v>189</v>
      </c>
      <c r="S13" s="173">
        <v>361</v>
      </c>
      <c r="T13" s="173">
        <v>384</v>
      </c>
      <c r="U13" s="173">
        <v>650</v>
      </c>
      <c r="V13" s="173">
        <v>0</v>
      </c>
      <c r="W13" s="173">
        <v>1</v>
      </c>
      <c r="X13" s="173">
        <v>6</v>
      </c>
    </row>
    <row r="14" spans="1:24" x14ac:dyDescent="0.25">
      <c r="A14" s="2" t="s">
        <v>15</v>
      </c>
      <c r="B14" s="173">
        <v>8114</v>
      </c>
      <c r="C14" s="173">
        <v>192</v>
      </c>
      <c r="D14" s="173">
        <v>2</v>
      </c>
      <c r="E14" s="173">
        <v>781</v>
      </c>
      <c r="F14" s="173">
        <v>1</v>
      </c>
      <c r="G14" s="173">
        <v>2</v>
      </c>
      <c r="H14" s="173">
        <v>2190</v>
      </c>
      <c r="I14" s="173">
        <v>1035</v>
      </c>
      <c r="J14" s="173">
        <v>312</v>
      </c>
      <c r="K14" s="173">
        <v>271</v>
      </c>
      <c r="L14" s="173">
        <v>205</v>
      </c>
      <c r="M14" s="173">
        <v>90</v>
      </c>
      <c r="N14" s="173">
        <v>41</v>
      </c>
      <c r="O14" s="173">
        <v>756</v>
      </c>
      <c r="P14" s="173">
        <v>451</v>
      </c>
      <c r="Q14" s="173">
        <v>2</v>
      </c>
      <c r="R14" s="173">
        <v>188</v>
      </c>
      <c r="S14" s="173">
        <v>17</v>
      </c>
      <c r="T14" s="173">
        <v>461</v>
      </c>
      <c r="U14" s="173">
        <v>1092</v>
      </c>
      <c r="V14" s="173">
        <v>1</v>
      </c>
      <c r="W14" s="173">
        <v>0</v>
      </c>
      <c r="X14" s="173">
        <v>24</v>
      </c>
    </row>
    <row r="15" spans="1:24" x14ac:dyDescent="0.25">
      <c r="A15" s="2" t="s">
        <v>16</v>
      </c>
      <c r="B15" s="173">
        <v>883</v>
      </c>
      <c r="C15" s="173">
        <v>4</v>
      </c>
      <c r="D15" s="173">
        <v>0</v>
      </c>
      <c r="E15" s="173">
        <v>28</v>
      </c>
      <c r="F15" s="173">
        <v>1</v>
      </c>
      <c r="G15" s="173">
        <v>0</v>
      </c>
      <c r="H15" s="173">
        <v>26</v>
      </c>
      <c r="I15" s="173">
        <v>82</v>
      </c>
      <c r="J15" s="173">
        <v>17</v>
      </c>
      <c r="K15" s="173">
        <v>32</v>
      </c>
      <c r="L15" s="173">
        <v>15</v>
      </c>
      <c r="M15" s="173">
        <v>2</v>
      </c>
      <c r="N15" s="173">
        <v>14</v>
      </c>
      <c r="O15" s="173">
        <v>51</v>
      </c>
      <c r="P15" s="173">
        <v>50</v>
      </c>
      <c r="Q15" s="173">
        <v>0</v>
      </c>
      <c r="R15" s="173">
        <v>11</v>
      </c>
      <c r="S15" s="173">
        <v>0</v>
      </c>
      <c r="T15" s="173">
        <v>17</v>
      </c>
      <c r="U15" s="173">
        <v>16</v>
      </c>
      <c r="V15" s="173">
        <v>0</v>
      </c>
      <c r="W15" s="173">
        <v>0</v>
      </c>
      <c r="X15" s="173">
        <v>517</v>
      </c>
    </row>
    <row r="16" spans="1:24" x14ac:dyDescent="0.25">
      <c r="A16" s="40" t="s">
        <v>195</v>
      </c>
      <c r="B16" s="175">
        <v>72110</v>
      </c>
      <c r="C16" s="175">
        <v>1469</v>
      </c>
      <c r="D16" s="175">
        <v>22</v>
      </c>
      <c r="E16" s="175">
        <v>8511</v>
      </c>
      <c r="F16" s="175">
        <v>22</v>
      </c>
      <c r="G16" s="175">
        <v>87</v>
      </c>
      <c r="H16" s="175">
        <v>11785</v>
      </c>
      <c r="I16" s="175">
        <v>15314</v>
      </c>
      <c r="J16" s="175">
        <v>2653</v>
      </c>
      <c r="K16" s="175">
        <v>8848</v>
      </c>
      <c r="L16" s="175">
        <v>1732</v>
      </c>
      <c r="M16" s="175">
        <v>832</v>
      </c>
      <c r="N16" s="175">
        <v>715</v>
      </c>
      <c r="O16" s="175">
        <v>6869</v>
      </c>
      <c r="P16" s="175">
        <v>3440</v>
      </c>
      <c r="Q16" s="175">
        <v>25</v>
      </c>
      <c r="R16" s="175">
        <v>1312</v>
      </c>
      <c r="S16" s="175">
        <v>675</v>
      </c>
      <c r="T16" s="175">
        <v>2065</v>
      </c>
      <c r="U16" s="175">
        <v>5119</v>
      </c>
      <c r="V16" s="175">
        <v>3</v>
      </c>
      <c r="W16" s="175">
        <v>2</v>
      </c>
      <c r="X16" s="175">
        <v>610</v>
      </c>
    </row>
    <row r="17" spans="1:24" x14ac:dyDescent="0.25">
      <c r="A17" s="225" t="s">
        <v>196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</row>
    <row r="18" spans="1:24" x14ac:dyDescent="0.25">
      <c r="A18" s="2" t="s">
        <v>11</v>
      </c>
      <c r="B18" s="173">
        <v>3880</v>
      </c>
      <c r="C18" s="173">
        <v>63</v>
      </c>
      <c r="D18" s="173">
        <v>0</v>
      </c>
      <c r="E18" s="173">
        <v>86</v>
      </c>
      <c r="F18" s="173">
        <v>14</v>
      </c>
      <c r="G18" s="173">
        <v>2</v>
      </c>
      <c r="H18" s="173">
        <v>134</v>
      </c>
      <c r="I18" s="173">
        <v>892</v>
      </c>
      <c r="J18" s="173">
        <v>69</v>
      </c>
      <c r="K18" s="173">
        <v>1568</v>
      </c>
      <c r="L18" s="173">
        <v>37</v>
      </c>
      <c r="M18" s="173">
        <v>3</v>
      </c>
      <c r="N18" s="173">
        <v>85</v>
      </c>
      <c r="O18" s="173">
        <v>167</v>
      </c>
      <c r="P18" s="173">
        <v>107</v>
      </c>
      <c r="Q18" s="173">
        <v>0</v>
      </c>
      <c r="R18" s="173">
        <v>164</v>
      </c>
      <c r="S18" s="173">
        <v>23</v>
      </c>
      <c r="T18" s="173">
        <v>322</v>
      </c>
      <c r="U18" s="173">
        <v>144</v>
      </c>
      <c r="V18" s="173">
        <v>0</v>
      </c>
      <c r="W18" s="173">
        <v>0</v>
      </c>
      <c r="X18" s="173">
        <v>0</v>
      </c>
    </row>
    <row r="19" spans="1:24" x14ac:dyDescent="0.25">
      <c r="A19" s="2" t="s">
        <v>12</v>
      </c>
      <c r="B19" s="173">
        <v>39754</v>
      </c>
      <c r="C19" s="173">
        <v>948</v>
      </c>
      <c r="D19" s="173">
        <v>2</v>
      </c>
      <c r="E19" s="173">
        <v>5057</v>
      </c>
      <c r="F19" s="173">
        <v>6</v>
      </c>
      <c r="G19" s="173">
        <v>24</v>
      </c>
      <c r="H19" s="173">
        <v>7885</v>
      </c>
      <c r="I19" s="173">
        <v>8176</v>
      </c>
      <c r="J19" s="173">
        <v>1401</v>
      </c>
      <c r="K19" s="173">
        <v>3856</v>
      </c>
      <c r="L19" s="173">
        <v>913</v>
      </c>
      <c r="M19" s="173">
        <v>647</v>
      </c>
      <c r="N19" s="173">
        <v>209</v>
      </c>
      <c r="O19" s="173">
        <v>3889</v>
      </c>
      <c r="P19" s="173">
        <v>1625</v>
      </c>
      <c r="Q19" s="173">
        <v>14</v>
      </c>
      <c r="R19" s="173">
        <v>771</v>
      </c>
      <c r="S19" s="173">
        <v>210</v>
      </c>
      <c r="T19" s="173">
        <v>962</v>
      </c>
      <c r="U19" s="173">
        <v>3096</v>
      </c>
      <c r="V19" s="173">
        <v>2</v>
      </c>
      <c r="W19" s="173">
        <v>1</v>
      </c>
      <c r="X19" s="173">
        <v>60</v>
      </c>
    </row>
    <row r="20" spans="1:24" x14ac:dyDescent="0.25">
      <c r="A20" s="2" t="s">
        <v>13</v>
      </c>
      <c r="B20" s="173">
        <v>74451</v>
      </c>
      <c r="C20" s="173">
        <v>334</v>
      </c>
      <c r="D20" s="173">
        <v>2</v>
      </c>
      <c r="E20" s="173">
        <v>45528</v>
      </c>
      <c r="F20" s="173">
        <v>190</v>
      </c>
      <c r="G20" s="173">
        <v>173</v>
      </c>
      <c r="H20" s="173">
        <v>953</v>
      </c>
      <c r="I20" s="173">
        <v>8148</v>
      </c>
      <c r="J20" s="173">
        <v>5820</v>
      </c>
      <c r="K20" s="173">
        <v>4709</v>
      </c>
      <c r="L20" s="173">
        <v>885</v>
      </c>
      <c r="M20" s="173">
        <v>55</v>
      </c>
      <c r="N20" s="173">
        <v>705</v>
      </c>
      <c r="O20" s="173">
        <v>1845</v>
      </c>
      <c r="P20" s="173">
        <v>3080</v>
      </c>
      <c r="Q20" s="173">
        <v>2</v>
      </c>
      <c r="R20" s="173">
        <v>503</v>
      </c>
      <c r="S20" s="173">
        <v>302</v>
      </c>
      <c r="T20" s="173">
        <v>623</v>
      </c>
      <c r="U20" s="173">
        <v>589</v>
      </c>
      <c r="V20" s="173">
        <v>0</v>
      </c>
      <c r="W20" s="173">
        <v>0</v>
      </c>
      <c r="X20" s="173">
        <v>5</v>
      </c>
    </row>
    <row r="21" spans="1:24" x14ac:dyDescent="0.25">
      <c r="A21" s="2" t="s">
        <v>14</v>
      </c>
      <c r="B21" s="173">
        <v>147072</v>
      </c>
      <c r="C21" s="173">
        <v>2218</v>
      </c>
      <c r="D21" s="173">
        <v>2301</v>
      </c>
      <c r="E21" s="173">
        <v>48143</v>
      </c>
      <c r="F21" s="173">
        <v>18</v>
      </c>
      <c r="G21" s="173">
        <v>379</v>
      </c>
      <c r="H21" s="173">
        <v>11803</v>
      </c>
      <c r="I21" s="173">
        <v>27865</v>
      </c>
      <c r="J21" s="173">
        <v>8377</v>
      </c>
      <c r="K21" s="173">
        <v>18317</v>
      </c>
      <c r="L21" s="173">
        <v>3041</v>
      </c>
      <c r="M21" s="173">
        <v>171</v>
      </c>
      <c r="N21" s="173">
        <v>1989</v>
      </c>
      <c r="O21" s="173">
        <v>6652</v>
      </c>
      <c r="P21" s="173">
        <v>5581</v>
      </c>
      <c r="Q21" s="173">
        <v>31</v>
      </c>
      <c r="R21" s="173">
        <v>636</v>
      </c>
      <c r="S21" s="173">
        <v>3984</v>
      </c>
      <c r="T21" s="173">
        <v>3128</v>
      </c>
      <c r="U21" s="173">
        <v>2416</v>
      </c>
      <c r="V21" s="173">
        <v>0</v>
      </c>
      <c r="W21" s="173">
        <v>1</v>
      </c>
      <c r="X21" s="173">
        <v>21</v>
      </c>
    </row>
    <row r="22" spans="1:24" x14ac:dyDescent="0.25">
      <c r="A22" s="2" t="s">
        <v>15</v>
      </c>
      <c r="B22" s="173">
        <v>8097</v>
      </c>
      <c r="C22" s="173">
        <v>192</v>
      </c>
      <c r="D22" s="173">
        <v>2</v>
      </c>
      <c r="E22" s="173">
        <v>780</v>
      </c>
      <c r="F22" s="173">
        <v>1</v>
      </c>
      <c r="G22" s="173">
        <v>2</v>
      </c>
      <c r="H22" s="173">
        <v>2184</v>
      </c>
      <c r="I22" s="173">
        <v>1034</v>
      </c>
      <c r="J22" s="173">
        <v>312</v>
      </c>
      <c r="K22" s="173">
        <v>270</v>
      </c>
      <c r="L22" s="173">
        <v>204</v>
      </c>
      <c r="M22" s="173">
        <v>89</v>
      </c>
      <c r="N22" s="173">
        <v>41</v>
      </c>
      <c r="O22" s="173">
        <v>754</v>
      </c>
      <c r="P22" s="173">
        <v>450</v>
      </c>
      <c r="Q22" s="173">
        <v>2</v>
      </c>
      <c r="R22" s="173">
        <v>188</v>
      </c>
      <c r="S22" s="173">
        <v>17</v>
      </c>
      <c r="T22" s="173">
        <v>460</v>
      </c>
      <c r="U22" s="173">
        <v>1090</v>
      </c>
      <c r="V22" s="173">
        <v>1</v>
      </c>
      <c r="W22" s="173">
        <v>0</v>
      </c>
      <c r="X22" s="173">
        <v>24</v>
      </c>
    </row>
    <row r="23" spans="1:24" x14ac:dyDescent="0.25">
      <c r="A23" s="2" t="s">
        <v>16</v>
      </c>
      <c r="B23" s="173">
        <v>882</v>
      </c>
      <c r="C23" s="173">
        <v>4</v>
      </c>
      <c r="D23" s="173">
        <v>0</v>
      </c>
      <c r="E23" s="173">
        <v>28</v>
      </c>
      <c r="F23" s="173">
        <v>1</v>
      </c>
      <c r="G23" s="173">
        <v>0</v>
      </c>
      <c r="H23" s="173">
        <v>26</v>
      </c>
      <c r="I23" s="173">
        <v>82</v>
      </c>
      <c r="J23" s="173">
        <v>17</v>
      </c>
      <c r="K23" s="173">
        <v>32</v>
      </c>
      <c r="L23" s="173">
        <v>15</v>
      </c>
      <c r="M23" s="173">
        <v>2</v>
      </c>
      <c r="N23" s="173">
        <v>14</v>
      </c>
      <c r="O23" s="173">
        <v>51</v>
      </c>
      <c r="P23" s="173">
        <v>50</v>
      </c>
      <c r="Q23" s="173">
        <v>0</v>
      </c>
      <c r="R23" s="173">
        <v>11</v>
      </c>
      <c r="S23" s="173">
        <v>0</v>
      </c>
      <c r="T23" s="173">
        <v>17</v>
      </c>
      <c r="U23" s="173">
        <v>16</v>
      </c>
      <c r="V23" s="173">
        <v>0</v>
      </c>
      <c r="W23" s="173">
        <v>0</v>
      </c>
      <c r="X23" s="173">
        <v>516</v>
      </c>
    </row>
    <row r="24" spans="1:24" x14ac:dyDescent="0.25">
      <c r="A24" s="40" t="s">
        <v>195</v>
      </c>
      <c r="B24" s="175">
        <v>274147</v>
      </c>
      <c r="C24" s="175">
        <v>3759</v>
      </c>
      <c r="D24" s="175">
        <v>2307</v>
      </c>
      <c r="E24" s="175">
        <v>99622</v>
      </c>
      <c r="F24" s="175">
        <v>230</v>
      </c>
      <c r="G24" s="175">
        <v>580</v>
      </c>
      <c r="H24" s="175">
        <v>22985</v>
      </c>
      <c r="I24" s="175">
        <v>46199</v>
      </c>
      <c r="J24" s="175">
        <v>15996</v>
      </c>
      <c r="K24" s="175">
        <v>28758</v>
      </c>
      <c r="L24" s="175">
        <v>5095</v>
      </c>
      <c r="M24" s="175">
        <v>967</v>
      </c>
      <c r="N24" s="175">
        <v>3043</v>
      </c>
      <c r="O24" s="175">
        <v>13358</v>
      </c>
      <c r="P24" s="175">
        <v>10896</v>
      </c>
      <c r="Q24" s="175">
        <v>49</v>
      </c>
      <c r="R24" s="175">
        <v>2273</v>
      </c>
      <c r="S24" s="175">
        <v>4536</v>
      </c>
      <c r="T24" s="175">
        <v>5512</v>
      </c>
      <c r="U24" s="175">
        <v>7351</v>
      </c>
      <c r="V24" s="175">
        <v>3</v>
      </c>
      <c r="W24" s="175">
        <v>2</v>
      </c>
      <c r="X24" s="175">
        <v>626</v>
      </c>
    </row>
    <row r="25" spans="1:24" x14ac:dyDescent="0.25">
      <c r="A25" s="225" t="s">
        <v>197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</row>
    <row r="26" spans="1:24" x14ac:dyDescent="0.25">
      <c r="A26" s="2" t="s">
        <v>11</v>
      </c>
      <c r="B26" s="174">
        <v>1331929.8899999999</v>
      </c>
      <c r="C26" s="174">
        <v>24573.15</v>
      </c>
      <c r="D26" s="174">
        <v>0</v>
      </c>
      <c r="E26" s="174">
        <v>22012.66</v>
      </c>
      <c r="F26" s="174">
        <v>7472.91</v>
      </c>
      <c r="G26" s="174">
        <v>288.42</v>
      </c>
      <c r="H26" s="174">
        <v>23112.07</v>
      </c>
      <c r="I26" s="174">
        <v>223742.59</v>
      </c>
      <c r="J26" s="174">
        <v>19832.39</v>
      </c>
      <c r="K26" s="174">
        <v>584323.64</v>
      </c>
      <c r="L26" s="174">
        <v>17549.98</v>
      </c>
      <c r="M26" s="174">
        <v>1357.47</v>
      </c>
      <c r="N26" s="174">
        <v>46793.8</v>
      </c>
      <c r="O26" s="174">
        <v>56608.78</v>
      </c>
      <c r="P26" s="174">
        <v>50182.37</v>
      </c>
      <c r="Q26" s="174">
        <v>0</v>
      </c>
      <c r="R26" s="174">
        <v>66492.61</v>
      </c>
      <c r="S26" s="174">
        <v>8508.51</v>
      </c>
      <c r="T26" s="174">
        <v>127138.29</v>
      </c>
      <c r="U26" s="174">
        <v>51940.25</v>
      </c>
      <c r="V26" s="174">
        <v>0</v>
      </c>
      <c r="W26" s="174">
        <v>0</v>
      </c>
      <c r="X26" s="174">
        <v>0</v>
      </c>
    </row>
    <row r="27" spans="1:24" x14ac:dyDescent="0.25">
      <c r="A27" s="2" t="s">
        <v>12</v>
      </c>
      <c r="B27" s="174">
        <v>24823688.539999999</v>
      </c>
      <c r="C27" s="174">
        <v>636078.23</v>
      </c>
      <c r="D27" s="174">
        <v>1260</v>
      </c>
      <c r="E27" s="174">
        <v>3206758.06</v>
      </c>
      <c r="F27" s="174">
        <v>4320</v>
      </c>
      <c r="G27" s="174">
        <v>15300</v>
      </c>
      <c r="H27" s="174">
        <v>5598768.71</v>
      </c>
      <c r="I27" s="174">
        <v>4643306.66</v>
      </c>
      <c r="J27" s="174">
        <v>889017.97</v>
      </c>
      <c r="K27" s="174">
        <v>2242679.52</v>
      </c>
      <c r="L27" s="174">
        <v>592789.41</v>
      </c>
      <c r="M27" s="174">
        <v>373577.28</v>
      </c>
      <c r="N27" s="174">
        <v>134997.81</v>
      </c>
      <c r="O27" s="174">
        <v>2437086.2000000002</v>
      </c>
      <c r="P27" s="174">
        <v>1108909.1499999999</v>
      </c>
      <c r="Q27" s="174">
        <v>8966.7900000000009</v>
      </c>
      <c r="R27" s="174">
        <v>453923.45</v>
      </c>
      <c r="S27" s="174">
        <v>99074.06</v>
      </c>
      <c r="T27" s="174">
        <v>661358.03</v>
      </c>
      <c r="U27" s="174">
        <v>1673134.21</v>
      </c>
      <c r="V27" s="174">
        <v>1260</v>
      </c>
      <c r="W27" s="174">
        <v>810</v>
      </c>
      <c r="X27" s="174">
        <v>40313</v>
      </c>
    </row>
    <row r="28" spans="1:24" x14ac:dyDescent="0.25">
      <c r="A28" s="2" t="s">
        <v>13</v>
      </c>
      <c r="B28" s="174">
        <v>14025339.58</v>
      </c>
      <c r="C28" s="174">
        <v>163470.15</v>
      </c>
      <c r="D28" s="174">
        <v>1295.3399999999999</v>
      </c>
      <c r="E28" s="174">
        <v>4339634.99</v>
      </c>
      <c r="F28" s="174">
        <v>38086.61</v>
      </c>
      <c r="G28" s="174">
        <v>20877.009999999998</v>
      </c>
      <c r="H28" s="174">
        <v>381895.8</v>
      </c>
      <c r="I28" s="174">
        <v>2882393.31</v>
      </c>
      <c r="J28" s="174">
        <v>620789.21</v>
      </c>
      <c r="K28" s="174">
        <v>2517698.77</v>
      </c>
      <c r="L28" s="174">
        <v>316058.99</v>
      </c>
      <c r="M28" s="174">
        <v>28296.15</v>
      </c>
      <c r="N28" s="174">
        <v>315537.25</v>
      </c>
      <c r="O28" s="174">
        <v>795448.37</v>
      </c>
      <c r="P28" s="174">
        <v>816884.9</v>
      </c>
      <c r="Q28" s="174">
        <v>709.52</v>
      </c>
      <c r="R28" s="174">
        <v>188910.76</v>
      </c>
      <c r="S28" s="174">
        <v>120616.35</v>
      </c>
      <c r="T28" s="174">
        <v>263623.89</v>
      </c>
      <c r="U28" s="174">
        <v>210711.21</v>
      </c>
      <c r="V28" s="174">
        <v>0</v>
      </c>
      <c r="W28" s="174">
        <v>0</v>
      </c>
      <c r="X28" s="174">
        <v>2401</v>
      </c>
    </row>
    <row r="29" spans="1:24" x14ac:dyDescent="0.25">
      <c r="A29" s="2" t="s">
        <v>14</v>
      </c>
      <c r="B29" s="174">
        <v>63021100.82</v>
      </c>
      <c r="C29" s="174">
        <v>977116.46</v>
      </c>
      <c r="D29" s="174">
        <v>642672.96</v>
      </c>
      <c r="E29" s="174">
        <v>17990424.379999999</v>
      </c>
      <c r="F29" s="174">
        <v>7372.99</v>
      </c>
      <c r="G29" s="174">
        <v>138354.54</v>
      </c>
      <c r="H29" s="174">
        <v>5447668.7400000002</v>
      </c>
      <c r="I29" s="174">
        <v>11999147.77</v>
      </c>
      <c r="J29" s="174">
        <v>3632945.87</v>
      </c>
      <c r="K29" s="174">
        <v>9905490.3499999996</v>
      </c>
      <c r="L29" s="174">
        <v>1277012.58</v>
      </c>
      <c r="M29" s="174">
        <v>77252.56</v>
      </c>
      <c r="N29" s="174">
        <v>941796.2</v>
      </c>
      <c r="O29" s="174">
        <v>2987078.58</v>
      </c>
      <c r="P29" s="174">
        <v>2573287.86</v>
      </c>
      <c r="Q29" s="174">
        <v>11565.38</v>
      </c>
      <c r="R29" s="174">
        <v>263172.62</v>
      </c>
      <c r="S29" s="174">
        <v>1554695.7</v>
      </c>
      <c r="T29" s="174">
        <v>1611591.34</v>
      </c>
      <c r="U29" s="174">
        <v>974899.94</v>
      </c>
      <c r="V29" s="174">
        <v>0</v>
      </c>
      <c r="W29" s="174">
        <v>324.48</v>
      </c>
      <c r="X29" s="174">
        <v>7229.52</v>
      </c>
    </row>
    <row r="30" spans="1:24" x14ac:dyDescent="0.25">
      <c r="A30" s="2" t="s">
        <v>15</v>
      </c>
      <c r="B30" s="174">
        <v>2449078.7400000002</v>
      </c>
      <c r="C30" s="174">
        <v>59716.11</v>
      </c>
      <c r="D30" s="174">
        <v>630</v>
      </c>
      <c r="E30" s="174">
        <v>238384.5</v>
      </c>
      <c r="F30" s="174">
        <v>315</v>
      </c>
      <c r="G30" s="174">
        <v>630</v>
      </c>
      <c r="H30" s="174">
        <v>679103.9</v>
      </c>
      <c r="I30" s="174">
        <v>311099.38</v>
      </c>
      <c r="J30" s="174">
        <v>93291.59</v>
      </c>
      <c r="K30" s="174">
        <v>80869</v>
      </c>
      <c r="L30" s="174">
        <v>63318.13</v>
      </c>
      <c r="M30" s="174">
        <v>27049.09</v>
      </c>
      <c r="N30" s="174">
        <v>12815</v>
      </c>
      <c r="O30" s="174">
        <v>229642.89</v>
      </c>
      <c r="P30" s="174">
        <v>137995.04999999999</v>
      </c>
      <c r="Q30" s="174">
        <v>630</v>
      </c>
      <c r="R30" s="174">
        <v>56402.84</v>
      </c>
      <c r="S30" s="174">
        <v>4908.3999999999996</v>
      </c>
      <c r="T30" s="174">
        <v>137196.95000000001</v>
      </c>
      <c r="U30" s="174">
        <v>307915.15000000002</v>
      </c>
      <c r="V30" s="174">
        <v>315</v>
      </c>
      <c r="W30" s="174">
        <v>0</v>
      </c>
      <c r="X30" s="174">
        <v>6850.76</v>
      </c>
    </row>
    <row r="31" spans="1:24" x14ac:dyDescent="0.25">
      <c r="A31" s="2" t="s">
        <v>16</v>
      </c>
      <c r="B31" s="174">
        <v>269224.18</v>
      </c>
      <c r="C31" s="174">
        <v>1260</v>
      </c>
      <c r="D31" s="174">
        <v>0</v>
      </c>
      <c r="E31" s="174">
        <v>8671.2800000000007</v>
      </c>
      <c r="F31" s="174">
        <v>315</v>
      </c>
      <c r="G31" s="174">
        <v>0</v>
      </c>
      <c r="H31" s="174">
        <v>8154.15</v>
      </c>
      <c r="I31" s="174">
        <v>25064.07</v>
      </c>
      <c r="J31" s="174">
        <v>5355</v>
      </c>
      <c r="K31" s="174">
        <v>9788.7099999999991</v>
      </c>
      <c r="L31" s="174">
        <v>4693.4799999999996</v>
      </c>
      <c r="M31" s="174">
        <v>499.9</v>
      </c>
      <c r="N31" s="174">
        <v>4263.3</v>
      </c>
      <c r="O31" s="174">
        <v>15925.57</v>
      </c>
      <c r="P31" s="174">
        <v>14917.85</v>
      </c>
      <c r="Q31" s="174">
        <v>0</v>
      </c>
      <c r="R31" s="174">
        <v>3378.4</v>
      </c>
      <c r="S31" s="174">
        <v>0</v>
      </c>
      <c r="T31" s="174">
        <v>5073.78</v>
      </c>
      <c r="U31" s="174">
        <v>4514.96</v>
      </c>
      <c r="V31" s="174">
        <v>0</v>
      </c>
      <c r="W31" s="174">
        <v>0</v>
      </c>
      <c r="X31" s="174">
        <v>157348.73000000001</v>
      </c>
    </row>
    <row r="32" spans="1:24" x14ac:dyDescent="0.25">
      <c r="A32" s="40" t="s">
        <v>195</v>
      </c>
      <c r="B32" s="176">
        <v>105926999.69</v>
      </c>
      <c r="C32" s="176">
        <v>1862214.1</v>
      </c>
      <c r="D32" s="176">
        <v>645858.30000000005</v>
      </c>
      <c r="E32" s="176">
        <v>25805885.870000001</v>
      </c>
      <c r="F32" s="176">
        <v>57882.51</v>
      </c>
      <c r="G32" s="176">
        <v>175449.97</v>
      </c>
      <c r="H32" s="176">
        <v>12138703.369999999</v>
      </c>
      <c r="I32" s="176">
        <v>20085244</v>
      </c>
      <c r="J32" s="176">
        <v>5261232.03</v>
      </c>
      <c r="K32" s="176">
        <v>15344629.99</v>
      </c>
      <c r="L32" s="176">
        <v>2271422.5699999998</v>
      </c>
      <c r="M32" s="176">
        <v>508032.45</v>
      </c>
      <c r="N32" s="176">
        <v>1456203.36</v>
      </c>
      <c r="O32" s="176">
        <v>6521790.3899999997</v>
      </c>
      <c r="P32" s="176">
        <v>4704544.9000000004</v>
      </c>
      <c r="Q32" s="176">
        <v>21871.69</v>
      </c>
      <c r="R32" s="176">
        <v>1032280.68</v>
      </c>
      <c r="S32" s="176">
        <v>1787803.02</v>
      </c>
      <c r="T32" s="176">
        <v>2805982.28</v>
      </c>
      <c r="U32" s="176">
        <v>3223115.72</v>
      </c>
      <c r="V32" s="176">
        <v>1575</v>
      </c>
      <c r="W32" s="176">
        <v>1134.48</v>
      </c>
      <c r="X32" s="176">
        <v>214143.01</v>
      </c>
    </row>
    <row r="34" spans="1:3" x14ac:dyDescent="0.25">
      <c r="A34" s="208" t="str">
        <f>HYPERLINK("#'Vysvetlivky'!A15", "Vysvetlivky k sekciám SK-NACE")</f>
        <v>Vysvetlivky k sekciám SK-NACE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  <c r="C35" s="209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03" t="s">
        <v>205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</row>
    <row r="3" spans="1:24" x14ac:dyDescent="0.25">
      <c r="A3" s="224" t="s">
        <v>211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</row>
    <row r="5" spans="1:24" x14ac:dyDescent="0.25">
      <c r="A5" s="207" t="s">
        <v>2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7" spans="1:24" x14ac:dyDescent="0.25">
      <c r="A7" s="216" t="s">
        <v>4</v>
      </c>
      <c r="B7" s="216" t="s">
        <v>187</v>
      </c>
      <c r="C7" s="218" t="s">
        <v>212</v>
      </c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</row>
    <row r="8" spans="1:24" x14ac:dyDescent="0.25">
      <c r="A8" s="216"/>
      <c r="B8" s="216"/>
      <c r="C8" s="1" t="s">
        <v>213</v>
      </c>
      <c r="D8" s="1" t="s">
        <v>214</v>
      </c>
      <c r="E8" s="1" t="s">
        <v>215</v>
      </c>
      <c r="F8" s="1" t="s">
        <v>216</v>
      </c>
      <c r="G8" s="1" t="s">
        <v>217</v>
      </c>
      <c r="H8" s="1" t="s">
        <v>218</v>
      </c>
      <c r="I8" s="1" t="s">
        <v>219</v>
      </c>
      <c r="J8" s="1" t="s">
        <v>220</v>
      </c>
      <c r="K8" s="1" t="s">
        <v>221</v>
      </c>
      <c r="L8" s="1" t="s">
        <v>222</v>
      </c>
      <c r="M8" s="1" t="s">
        <v>223</v>
      </c>
      <c r="N8" s="1" t="s">
        <v>224</v>
      </c>
      <c r="O8" s="1" t="s">
        <v>225</v>
      </c>
      <c r="P8" s="1" t="s">
        <v>226</v>
      </c>
      <c r="Q8" s="1" t="s">
        <v>227</v>
      </c>
      <c r="R8" s="1" t="s">
        <v>228</v>
      </c>
      <c r="S8" s="1" t="s">
        <v>229</v>
      </c>
      <c r="T8" s="1" t="s">
        <v>230</v>
      </c>
      <c r="U8" s="1" t="s">
        <v>231</v>
      </c>
      <c r="V8" s="1" t="s">
        <v>232</v>
      </c>
      <c r="W8" s="1" t="s">
        <v>233</v>
      </c>
      <c r="X8" s="1" t="s">
        <v>234</v>
      </c>
    </row>
    <row r="9" spans="1:24" x14ac:dyDescent="0.25">
      <c r="A9" s="225" t="s">
        <v>194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</row>
    <row r="10" spans="1:24" x14ac:dyDescent="0.25">
      <c r="A10" s="2" t="s">
        <v>11</v>
      </c>
      <c r="B10" s="177">
        <v>1026</v>
      </c>
      <c r="C10" s="177">
        <v>15</v>
      </c>
      <c r="D10" s="177">
        <v>2</v>
      </c>
      <c r="E10" s="177">
        <v>43</v>
      </c>
      <c r="F10" s="177">
        <v>3</v>
      </c>
      <c r="G10" s="177">
        <v>0</v>
      </c>
      <c r="H10" s="177">
        <v>23</v>
      </c>
      <c r="I10" s="177">
        <v>189</v>
      </c>
      <c r="J10" s="177">
        <v>21</v>
      </c>
      <c r="K10" s="177">
        <v>413</v>
      </c>
      <c r="L10" s="177">
        <v>13</v>
      </c>
      <c r="M10" s="177">
        <v>1</v>
      </c>
      <c r="N10" s="177">
        <v>28</v>
      </c>
      <c r="O10" s="177">
        <v>33</v>
      </c>
      <c r="P10" s="177">
        <v>31</v>
      </c>
      <c r="Q10" s="177">
        <v>0</v>
      </c>
      <c r="R10" s="177">
        <v>43</v>
      </c>
      <c r="S10" s="177">
        <v>11</v>
      </c>
      <c r="T10" s="177">
        <v>99</v>
      </c>
      <c r="U10" s="177">
        <v>58</v>
      </c>
      <c r="V10" s="177">
        <v>0</v>
      </c>
      <c r="W10" s="177">
        <v>0</v>
      </c>
      <c r="X10" s="177">
        <v>0</v>
      </c>
    </row>
    <row r="11" spans="1:24" x14ac:dyDescent="0.25">
      <c r="A11" s="2" t="s">
        <v>12</v>
      </c>
      <c r="B11" s="177">
        <v>45601</v>
      </c>
      <c r="C11" s="177">
        <v>1100</v>
      </c>
      <c r="D11" s="177">
        <v>4</v>
      </c>
      <c r="E11" s="177">
        <v>5946</v>
      </c>
      <c r="F11" s="177">
        <v>7</v>
      </c>
      <c r="G11" s="177">
        <v>28</v>
      </c>
      <c r="H11" s="177">
        <v>9621</v>
      </c>
      <c r="I11" s="177">
        <v>8916</v>
      </c>
      <c r="J11" s="177">
        <v>1573</v>
      </c>
      <c r="K11" s="177">
        <v>4266</v>
      </c>
      <c r="L11" s="177">
        <v>1070</v>
      </c>
      <c r="M11" s="177">
        <v>723</v>
      </c>
      <c r="N11" s="177">
        <v>233</v>
      </c>
      <c r="O11" s="177">
        <v>4488</v>
      </c>
      <c r="P11" s="177">
        <v>1861</v>
      </c>
      <c r="Q11" s="177">
        <v>22</v>
      </c>
      <c r="R11" s="177">
        <v>851</v>
      </c>
      <c r="S11" s="177">
        <v>235</v>
      </c>
      <c r="T11" s="177">
        <v>1094</v>
      </c>
      <c r="U11" s="177">
        <v>3486</v>
      </c>
      <c r="V11" s="177">
        <v>3</v>
      </c>
      <c r="W11" s="177">
        <v>1</v>
      </c>
      <c r="X11" s="177">
        <v>73</v>
      </c>
    </row>
    <row r="12" spans="1:24" x14ac:dyDescent="0.25">
      <c r="A12" s="2" t="s">
        <v>13</v>
      </c>
      <c r="B12" s="177">
        <v>5102</v>
      </c>
      <c r="C12" s="177">
        <v>73</v>
      </c>
      <c r="D12" s="177">
        <v>0</v>
      </c>
      <c r="E12" s="177">
        <v>548</v>
      </c>
      <c r="F12" s="177">
        <v>7</v>
      </c>
      <c r="G12" s="177">
        <v>15</v>
      </c>
      <c r="H12" s="177">
        <v>294</v>
      </c>
      <c r="I12" s="177">
        <v>1192</v>
      </c>
      <c r="J12" s="177">
        <v>195</v>
      </c>
      <c r="K12" s="177">
        <v>1102</v>
      </c>
      <c r="L12" s="177">
        <v>130</v>
      </c>
      <c r="M12" s="177">
        <v>21</v>
      </c>
      <c r="N12" s="177">
        <v>125</v>
      </c>
      <c r="O12" s="177">
        <v>530</v>
      </c>
      <c r="P12" s="177">
        <v>338</v>
      </c>
      <c r="Q12" s="177">
        <v>2</v>
      </c>
      <c r="R12" s="177">
        <v>113</v>
      </c>
      <c r="S12" s="177">
        <v>79</v>
      </c>
      <c r="T12" s="177">
        <v>149</v>
      </c>
      <c r="U12" s="177">
        <v>182</v>
      </c>
      <c r="V12" s="177">
        <v>0</v>
      </c>
      <c r="W12" s="177">
        <v>0</v>
      </c>
      <c r="X12" s="177">
        <v>7</v>
      </c>
    </row>
    <row r="13" spans="1:24" x14ac:dyDescent="0.25">
      <c r="A13" s="2" t="s">
        <v>14</v>
      </c>
      <c r="B13" s="177">
        <v>18494</v>
      </c>
      <c r="C13" s="177">
        <v>259</v>
      </c>
      <c r="D13" s="177">
        <v>11</v>
      </c>
      <c r="E13" s="177">
        <v>2108</v>
      </c>
      <c r="F13" s="177">
        <v>3</v>
      </c>
      <c r="G13" s="177">
        <v>57</v>
      </c>
      <c r="H13" s="177">
        <v>1477</v>
      </c>
      <c r="I13" s="177">
        <v>4849</v>
      </c>
      <c r="J13" s="177">
        <v>737</v>
      </c>
      <c r="K13" s="177">
        <v>3462</v>
      </c>
      <c r="L13" s="177">
        <v>497</v>
      </c>
      <c r="M13" s="177">
        <v>79</v>
      </c>
      <c r="N13" s="177">
        <v>350</v>
      </c>
      <c r="O13" s="177">
        <v>1811</v>
      </c>
      <c r="P13" s="177">
        <v>1018</v>
      </c>
      <c r="Q13" s="177">
        <v>9</v>
      </c>
      <c r="R13" s="177">
        <v>228</v>
      </c>
      <c r="S13" s="177">
        <v>454</v>
      </c>
      <c r="T13" s="177">
        <v>406</v>
      </c>
      <c r="U13" s="177">
        <v>670</v>
      </c>
      <c r="V13" s="177">
        <v>0</v>
      </c>
      <c r="W13" s="177">
        <v>1</v>
      </c>
      <c r="X13" s="177">
        <v>8</v>
      </c>
    </row>
    <row r="14" spans="1:24" x14ac:dyDescent="0.25">
      <c r="A14" s="2" t="s">
        <v>15</v>
      </c>
      <c r="B14" s="177">
        <v>10764</v>
      </c>
      <c r="C14" s="177">
        <v>229</v>
      </c>
      <c r="D14" s="177">
        <v>2</v>
      </c>
      <c r="E14" s="177">
        <v>1001</v>
      </c>
      <c r="F14" s="177">
        <v>2</v>
      </c>
      <c r="G14" s="177">
        <v>4</v>
      </c>
      <c r="H14" s="177">
        <v>2779</v>
      </c>
      <c r="I14" s="177">
        <v>1406</v>
      </c>
      <c r="J14" s="177">
        <v>403</v>
      </c>
      <c r="K14" s="177">
        <v>382</v>
      </c>
      <c r="L14" s="177">
        <v>253</v>
      </c>
      <c r="M14" s="177">
        <v>102</v>
      </c>
      <c r="N14" s="177">
        <v>59</v>
      </c>
      <c r="O14" s="177">
        <v>927</v>
      </c>
      <c r="P14" s="177">
        <v>570</v>
      </c>
      <c r="Q14" s="177">
        <v>2</v>
      </c>
      <c r="R14" s="177">
        <v>243</v>
      </c>
      <c r="S14" s="177">
        <v>20</v>
      </c>
      <c r="T14" s="177">
        <v>568</v>
      </c>
      <c r="U14" s="177">
        <v>1777</v>
      </c>
      <c r="V14" s="177">
        <v>2</v>
      </c>
      <c r="W14" s="177">
        <v>0</v>
      </c>
      <c r="X14" s="177">
        <v>33</v>
      </c>
    </row>
    <row r="15" spans="1:24" x14ac:dyDescent="0.25">
      <c r="A15" s="2" t="s">
        <v>16</v>
      </c>
      <c r="B15" s="177">
        <v>1108</v>
      </c>
      <c r="C15" s="177">
        <v>5</v>
      </c>
      <c r="D15" s="177">
        <v>0</v>
      </c>
      <c r="E15" s="177">
        <v>34</v>
      </c>
      <c r="F15" s="177">
        <v>1</v>
      </c>
      <c r="G15" s="177">
        <v>0</v>
      </c>
      <c r="H15" s="177">
        <v>35</v>
      </c>
      <c r="I15" s="177">
        <v>97</v>
      </c>
      <c r="J15" s="177">
        <v>18</v>
      </c>
      <c r="K15" s="177">
        <v>40</v>
      </c>
      <c r="L15" s="177">
        <v>17</v>
      </c>
      <c r="M15" s="177">
        <v>1</v>
      </c>
      <c r="N15" s="177">
        <v>18</v>
      </c>
      <c r="O15" s="177">
        <v>58</v>
      </c>
      <c r="P15" s="177">
        <v>56</v>
      </c>
      <c r="Q15" s="177">
        <v>0</v>
      </c>
      <c r="R15" s="177">
        <v>12</v>
      </c>
      <c r="S15" s="177">
        <v>2</v>
      </c>
      <c r="T15" s="177">
        <v>18</v>
      </c>
      <c r="U15" s="177">
        <v>22</v>
      </c>
      <c r="V15" s="177">
        <v>0</v>
      </c>
      <c r="W15" s="177">
        <v>0</v>
      </c>
      <c r="X15" s="177">
        <v>674</v>
      </c>
    </row>
    <row r="16" spans="1:24" x14ac:dyDescent="0.25">
      <c r="A16" s="40" t="s">
        <v>195</v>
      </c>
      <c r="B16" s="179">
        <v>82095</v>
      </c>
      <c r="C16" s="179">
        <v>1681</v>
      </c>
      <c r="D16" s="179">
        <v>19</v>
      </c>
      <c r="E16" s="179">
        <v>9680</v>
      </c>
      <c r="F16" s="179">
        <v>23</v>
      </c>
      <c r="G16" s="179">
        <v>104</v>
      </c>
      <c r="H16" s="179">
        <v>14229</v>
      </c>
      <c r="I16" s="179">
        <v>16649</v>
      </c>
      <c r="J16" s="179">
        <v>2947</v>
      </c>
      <c r="K16" s="179">
        <v>9665</v>
      </c>
      <c r="L16" s="179">
        <v>1980</v>
      </c>
      <c r="M16" s="179">
        <v>927</v>
      </c>
      <c r="N16" s="179">
        <v>813</v>
      </c>
      <c r="O16" s="179">
        <v>7847</v>
      </c>
      <c r="P16" s="179">
        <v>3874</v>
      </c>
      <c r="Q16" s="179">
        <v>35</v>
      </c>
      <c r="R16" s="179">
        <v>1490</v>
      </c>
      <c r="S16" s="179">
        <v>801</v>
      </c>
      <c r="T16" s="179">
        <v>2334</v>
      </c>
      <c r="U16" s="179">
        <v>6195</v>
      </c>
      <c r="V16" s="179">
        <v>5</v>
      </c>
      <c r="W16" s="179">
        <v>2</v>
      </c>
      <c r="X16" s="179">
        <v>795</v>
      </c>
    </row>
    <row r="17" spans="1:24" x14ac:dyDescent="0.25">
      <c r="A17" s="225" t="s">
        <v>196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</row>
    <row r="18" spans="1:24" x14ac:dyDescent="0.25">
      <c r="A18" s="2" t="s">
        <v>11</v>
      </c>
      <c r="B18" s="177">
        <v>5535</v>
      </c>
      <c r="C18" s="177">
        <v>78</v>
      </c>
      <c r="D18" s="177">
        <v>1960</v>
      </c>
      <c r="E18" s="177">
        <v>113</v>
      </c>
      <c r="F18" s="177">
        <v>14</v>
      </c>
      <c r="G18" s="177">
        <v>0</v>
      </c>
      <c r="H18" s="177">
        <v>70</v>
      </c>
      <c r="I18" s="177">
        <v>528</v>
      </c>
      <c r="J18" s="177">
        <v>47</v>
      </c>
      <c r="K18" s="177">
        <v>1541</v>
      </c>
      <c r="L18" s="177">
        <v>62</v>
      </c>
      <c r="M18" s="177">
        <v>1</v>
      </c>
      <c r="N18" s="177">
        <v>124</v>
      </c>
      <c r="O18" s="177">
        <v>127</v>
      </c>
      <c r="P18" s="177">
        <v>109</v>
      </c>
      <c r="Q18" s="177">
        <v>0</v>
      </c>
      <c r="R18" s="177">
        <v>191</v>
      </c>
      <c r="S18" s="177">
        <v>32</v>
      </c>
      <c r="T18" s="177">
        <v>411</v>
      </c>
      <c r="U18" s="177">
        <v>127</v>
      </c>
      <c r="V18" s="177">
        <v>0</v>
      </c>
      <c r="W18" s="177">
        <v>0</v>
      </c>
      <c r="X18" s="177">
        <v>0</v>
      </c>
    </row>
    <row r="19" spans="1:24" x14ac:dyDescent="0.25">
      <c r="A19" s="2" t="s">
        <v>12</v>
      </c>
      <c r="B19" s="177">
        <v>45496</v>
      </c>
      <c r="C19" s="177">
        <v>1098</v>
      </c>
      <c r="D19" s="177">
        <v>4</v>
      </c>
      <c r="E19" s="177">
        <v>5935</v>
      </c>
      <c r="F19" s="177">
        <v>7</v>
      </c>
      <c r="G19" s="177">
        <v>28</v>
      </c>
      <c r="H19" s="177">
        <v>9605</v>
      </c>
      <c r="I19" s="177">
        <v>8896</v>
      </c>
      <c r="J19" s="177">
        <v>1569</v>
      </c>
      <c r="K19" s="177">
        <v>4255</v>
      </c>
      <c r="L19" s="177">
        <v>1069</v>
      </c>
      <c r="M19" s="177">
        <v>721</v>
      </c>
      <c r="N19" s="177">
        <v>233</v>
      </c>
      <c r="O19" s="177">
        <v>4477</v>
      </c>
      <c r="P19" s="177">
        <v>1854</v>
      </c>
      <c r="Q19" s="177">
        <v>22</v>
      </c>
      <c r="R19" s="177">
        <v>849</v>
      </c>
      <c r="S19" s="177">
        <v>234</v>
      </c>
      <c r="T19" s="177">
        <v>1088</v>
      </c>
      <c r="U19" s="177">
        <v>3475</v>
      </c>
      <c r="V19" s="177">
        <v>3</v>
      </c>
      <c r="W19" s="177">
        <v>1</v>
      </c>
      <c r="X19" s="177">
        <v>73</v>
      </c>
    </row>
    <row r="20" spans="1:24" x14ac:dyDescent="0.25">
      <c r="A20" s="2" t="s">
        <v>13</v>
      </c>
      <c r="B20" s="177">
        <v>73998</v>
      </c>
      <c r="C20" s="177">
        <v>362</v>
      </c>
      <c r="D20" s="177">
        <v>0</v>
      </c>
      <c r="E20" s="177">
        <v>40283</v>
      </c>
      <c r="F20" s="177">
        <v>156</v>
      </c>
      <c r="G20" s="177">
        <v>1534</v>
      </c>
      <c r="H20" s="177">
        <v>1085</v>
      </c>
      <c r="I20" s="177">
        <v>8350</v>
      </c>
      <c r="J20" s="177">
        <v>5878</v>
      </c>
      <c r="K20" s="177">
        <v>6136</v>
      </c>
      <c r="L20" s="177">
        <v>962</v>
      </c>
      <c r="M20" s="177">
        <v>60</v>
      </c>
      <c r="N20" s="177">
        <v>811</v>
      </c>
      <c r="O20" s="177">
        <v>2711</v>
      </c>
      <c r="P20" s="177">
        <v>3267</v>
      </c>
      <c r="Q20" s="177">
        <v>4</v>
      </c>
      <c r="R20" s="177">
        <v>598</v>
      </c>
      <c r="S20" s="177">
        <v>311</v>
      </c>
      <c r="T20" s="177">
        <v>899</v>
      </c>
      <c r="U20" s="177">
        <v>572</v>
      </c>
      <c r="V20" s="177">
        <v>0</v>
      </c>
      <c r="W20" s="177">
        <v>0</v>
      </c>
      <c r="X20" s="177">
        <v>19</v>
      </c>
    </row>
    <row r="21" spans="1:24" x14ac:dyDescent="0.25">
      <c r="A21" s="2" t="s">
        <v>14</v>
      </c>
      <c r="B21" s="177">
        <v>136543</v>
      </c>
      <c r="C21" s="177">
        <v>2449</v>
      </c>
      <c r="D21" s="177">
        <v>67</v>
      </c>
      <c r="E21" s="177">
        <v>40125</v>
      </c>
      <c r="F21" s="177">
        <v>11</v>
      </c>
      <c r="G21" s="177">
        <v>496</v>
      </c>
      <c r="H21" s="177">
        <v>10301</v>
      </c>
      <c r="I21" s="177">
        <v>28584</v>
      </c>
      <c r="J21" s="177">
        <v>8200</v>
      </c>
      <c r="K21" s="177">
        <v>17985</v>
      </c>
      <c r="L21" s="177">
        <v>2996</v>
      </c>
      <c r="M21" s="177">
        <v>255</v>
      </c>
      <c r="N21" s="177">
        <v>1850</v>
      </c>
      <c r="O21" s="177">
        <v>7111</v>
      </c>
      <c r="P21" s="177">
        <v>6055</v>
      </c>
      <c r="Q21" s="177">
        <v>32</v>
      </c>
      <c r="R21" s="177">
        <v>703</v>
      </c>
      <c r="S21" s="177">
        <v>4324</v>
      </c>
      <c r="T21" s="177">
        <v>2576</v>
      </c>
      <c r="U21" s="177">
        <v>2390</v>
      </c>
      <c r="V21" s="177">
        <v>0</v>
      </c>
      <c r="W21" s="177">
        <v>1</v>
      </c>
      <c r="X21" s="177">
        <v>32</v>
      </c>
    </row>
    <row r="22" spans="1:24" x14ac:dyDescent="0.25">
      <c r="A22" s="2" t="s">
        <v>15</v>
      </c>
      <c r="B22" s="177">
        <v>10754</v>
      </c>
      <c r="C22" s="177">
        <v>229</v>
      </c>
      <c r="D22" s="177">
        <v>2</v>
      </c>
      <c r="E22" s="177">
        <v>1001</v>
      </c>
      <c r="F22" s="177">
        <v>2</v>
      </c>
      <c r="G22" s="177">
        <v>4</v>
      </c>
      <c r="H22" s="177">
        <v>2777</v>
      </c>
      <c r="I22" s="177">
        <v>1405</v>
      </c>
      <c r="J22" s="177">
        <v>403</v>
      </c>
      <c r="K22" s="177">
        <v>382</v>
      </c>
      <c r="L22" s="177">
        <v>253</v>
      </c>
      <c r="M22" s="177">
        <v>102</v>
      </c>
      <c r="N22" s="177">
        <v>59</v>
      </c>
      <c r="O22" s="177">
        <v>926</v>
      </c>
      <c r="P22" s="177">
        <v>569</v>
      </c>
      <c r="Q22" s="177">
        <v>2</v>
      </c>
      <c r="R22" s="177">
        <v>242</v>
      </c>
      <c r="S22" s="177">
        <v>20</v>
      </c>
      <c r="T22" s="177">
        <v>567</v>
      </c>
      <c r="U22" s="177">
        <v>1774</v>
      </c>
      <c r="V22" s="177">
        <v>2</v>
      </c>
      <c r="W22" s="177">
        <v>0</v>
      </c>
      <c r="X22" s="177">
        <v>33</v>
      </c>
    </row>
    <row r="23" spans="1:24" x14ac:dyDescent="0.25">
      <c r="A23" s="2" t="s">
        <v>16</v>
      </c>
      <c r="B23" s="177">
        <v>1108</v>
      </c>
      <c r="C23" s="177">
        <v>5</v>
      </c>
      <c r="D23" s="177">
        <v>0</v>
      </c>
      <c r="E23" s="177">
        <v>34</v>
      </c>
      <c r="F23" s="177">
        <v>1</v>
      </c>
      <c r="G23" s="177">
        <v>0</v>
      </c>
      <c r="H23" s="177">
        <v>35</v>
      </c>
      <c r="I23" s="177">
        <v>97</v>
      </c>
      <c r="J23" s="177">
        <v>18</v>
      </c>
      <c r="K23" s="177">
        <v>40</v>
      </c>
      <c r="L23" s="177">
        <v>17</v>
      </c>
      <c r="M23" s="177">
        <v>1</v>
      </c>
      <c r="N23" s="177">
        <v>18</v>
      </c>
      <c r="O23" s="177">
        <v>58</v>
      </c>
      <c r="P23" s="177">
        <v>56</v>
      </c>
      <c r="Q23" s="177">
        <v>0</v>
      </c>
      <c r="R23" s="177">
        <v>12</v>
      </c>
      <c r="S23" s="177">
        <v>2</v>
      </c>
      <c r="T23" s="177">
        <v>18</v>
      </c>
      <c r="U23" s="177">
        <v>22</v>
      </c>
      <c r="V23" s="177">
        <v>0</v>
      </c>
      <c r="W23" s="177">
        <v>0</v>
      </c>
      <c r="X23" s="177">
        <v>674</v>
      </c>
    </row>
    <row r="24" spans="1:24" x14ac:dyDescent="0.25">
      <c r="A24" s="40" t="s">
        <v>195</v>
      </c>
      <c r="B24" s="179">
        <v>273434</v>
      </c>
      <c r="C24" s="179">
        <v>4221</v>
      </c>
      <c r="D24" s="179">
        <v>2033</v>
      </c>
      <c r="E24" s="179">
        <v>87491</v>
      </c>
      <c r="F24" s="179">
        <v>191</v>
      </c>
      <c r="G24" s="179">
        <v>2062</v>
      </c>
      <c r="H24" s="179">
        <v>23873</v>
      </c>
      <c r="I24" s="179">
        <v>47860</v>
      </c>
      <c r="J24" s="179">
        <v>16115</v>
      </c>
      <c r="K24" s="179">
        <v>30339</v>
      </c>
      <c r="L24" s="179">
        <v>5359</v>
      </c>
      <c r="M24" s="179">
        <v>1140</v>
      </c>
      <c r="N24" s="179">
        <v>3095</v>
      </c>
      <c r="O24" s="179">
        <v>15410</v>
      </c>
      <c r="P24" s="179">
        <v>11910</v>
      </c>
      <c r="Q24" s="179">
        <v>60</v>
      </c>
      <c r="R24" s="179">
        <v>2595</v>
      </c>
      <c r="S24" s="179">
        <v>4923</v>
      </c>
      <c r="T24" s="179">
        <v>5559</v>
      </c>
      <c r="U24" s="179">
        <v>8360</v>
      </c>
      <c r="V24" s="179">
        <v>5</v>
      </c>
      <c r="W24" s="179">
        <v>2</v>
      </c>
      <c r="X24" s="179">
        <v>831</v>
      </c>
    </row>
    <row r="25" spans="1:24" x14ac:dyDescent="0.25">
      <c r="A25" s="225" t="s">
        <v>197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</row>
    <row r="26" spans="1:24" x14ac:dyDescent="0.25">
      <c r="A26" s="2" t="s">
        <v>11</v>
      </c>
      <c r="B26" s="178">
        <v>1886249.66</v>
      </c>
      <c r="C26" s="178">
        <v>37323.67</v>
      </c>
      <c r="D26" s="178">
        <v>24819.56</v>
      </c>
      <c r="E26" s="178">
        <v>46284.01</v>
      </c>
      <c r="F26" s="178">
        <v>11531.95</v>
      </c>
      <c r="G26" s="178">
        <v>0</v>
      </c>
      <c r="H26" s="178">
        <v>44230.28</v>
      </c>
      <c r="I26" s="178">
        <v>240082.15</v>
      </c>
      <c r="J26" s="178">
        <v>26525.53</v>
      </c>
      <c r="K26" s="178">
        <v>817802.98</v>
      </c>
      <c r="L26" s="178">
        <v>38664.86</v>
      </c>
      <c r="M26" s="178">
        <v>603.16999999999996</v>
      </c>
      <c r="N26" s="178">
        <v>85771.86</v>
      </c>
      <c r="O26" s="178">
        <v>69370.77</v>
      </c>
      <c r="P26" s="178">
        <v>63004.6</v>
      </c>
      <c r="Q26" s="178">
        <v>0</v>
      </c>
      <c r="R26" s="178">
        <v>82467.8</v>
      </c>
      <c r="S26" s="178">
        <v>12146.73</v>
      </c>
      <c r="T26" s="178">
        <v>218612.9</v>
      </c>
      <c r="U26" s="178">
        <v>67006.84</v>
      </c>
      <c r="V26" s="178">
        <v>0</v>
      </c>
      <c r="W26" s="178">
        <v>0</v>
      </c>
      <c r="X26" s="178">
        <v>0</v>
      </c>
    </row>
    <row r="27" spans="1:24" x14ac:dyDescent="0.25">
      <c r="A27" s="2" t="s">
        <v>12</v>
      </c>
      <c r="B27" s="178">
        <v>30161767.199999999</v>
      </c>
      <c r="C27" s="178">
        <v>763216.43</v>
      </c>
      <c r="D27" s="178">
        <v>1800</v>
      </c>
      <c r="E27" s="178">
        <v>3933065.33</v>
      </c>
      <c r="F27" s="178">
        <v>4770</v>
      </c>
      <c r="G27" s="178">
        <v>17280</v>
      </c>
      <c r="H27" s="178">
        <v>6934972.8899999997</v>
      </c>
      <c r="I27" s="178">
        <v>5392984.6600000001</v>
      </c>
      <c r="J27" s="178">
        <v>1043636.33</v>
      </c>
      <c r="K27" s="178">
        <v>2961621.57</v>
      </c>
      <c r="L27" s="178">
        <v>706103.15</v>
      </c>
      <c r="M27" s="178">
        <v>420508.73</v>
      </c>
      <c r="N27" s="178">
        <v>160069.24</v>
      </c>
      <c r="O27" s="178">
        <v>2902335.74</v>
      </c>
      <c r="P27" s="178">
        <v>1312291.6299999999</v>
      </c>
      <c r="Q27" s="178">
        <v>12090.53</v>
      </c>
      <c r="R27" s="178">
        <v>542422.85</v>
      </c>
      <c r="S27" s="178">
        <v>123859.81</v>
      </c>
      <c r="T27" s="178">
        <v>781934.13</v>
      </c>
      <c r="U27" s="178">
        <v>2092715.18</v>
      </c>
      <c r="V27" s="178">
        <v>1710</v>
      </c>
      <c r="W27" s="178">
        <v>810</v>
      </c>
      <c r="X27" s="178">
        <v>51569</v>
      </c>
    </row>
    <row r="28" spans="1:24" x14ac:dyDescent="0.25">
      <c r="A28" s="2" t="s">
        <v>13</v>
      </c>
      <c r="B28" s="178">
        <v>14604584.23</v>
      </c>
      <c r="C28" s="178">
        <v>190099.89</v>
      </c>
      <c r="D28" s="178">
        <v>0</v>
      </c>
      <c r="E28" s="178">
        <v>2835395.4</v>
      </c>
      <c r="F28" s="178">
        <v>39232.6</v>
      </c>
      <c r="G28" s="178">
        <v>146816.82</v>
      </c>
      <c r="H28" s="178">
        <v>446756.36</v>
      </c>
      <c r="I28" s="178">
        <v>2938092.03</v>
      </c>
      <c r="J28" s="178">
        <v>455629.25</v>
      </c>
      <c r="K28" s="178">
        <v>3772256.2</v>
      </c>
      <c r="L28" s="178">
        <v>349292.74</v>
      </c>
      <c r="M28" s="178">
        <v>25211.41</v>
      </c>
      <c r="N28" s="178">
        <v>500059.74</v>
      </c>
      <c r="O28" s="178">
        <v>897807.93</v>
      </c>
      <c r="P28" s="178">
        <v>781477.49</v>
      </c>
      <c r="Q28" s="178">
        <v>2902.6</v>
      </c>
      <c r="R28" s="178">
        <v>263739.09000000003</v>
      </c>
      <c r="S28" s="178">
        <v>142761.46</v>
      </c>
      <c r="T28" s="178">
        <v>587152.73</v>
      </c>
      <c r="U28" s="178">
        <v>224567.67</v>
      </c>
      <c r="V28" s="178">
        <v>0</v>
      </c>
      <c r="W28" s="178">
        <v>0</v>
      </c>
      <c r="X28" s="178">
        <v>5332.82</v>
      </c>
    </row>
    <row r="29" spans="1:24" x14ac:dyDescent="0.25">
      <c r="A29" s="2" t="s">
        <v>14</v>
      </c>
      <c r="B29" s="178">
        <v>61055884.549999997</v>
      </c>
      <c r="C29" s="178">
        <v>977444.89</v>
      </c>
      <c r="D29" s="178">
        <v>550317.52</v>
      </c>
      <c r="E29" s="178">
        <v>15869632.960000001</v>
      </c>
      <c r="F29" s="178">
        <v>4280.0200000000004</v>
      </c>
      <c r="G29" s="178">
        <v>183450.89</v>
      </c>
      <c r="H29" s="178">
        <v>5019632.2</v>
      </c>
      <c r="I29" s="178">
        <v>11709893.199999999</v>
      </c>
      <c r="J29" s="178">
        <v>3595175.44</v>
      </c>
      <c r="K29" s="178">
        <v>10077052.42</v>
      </c>
      <c r="L29" s="178">
        <v>1453740.82</v>
      </c>
      <c r="M29" s="178">
        <v>118820.27</v>
      </c>
      <c r="N29" s="178">
        <v>818533.55</v>
      </c>
      <c r="O29" s="178">
        <v>3217307.83</v>
      </c>
      <c r="P29" s="178">
        <v>2677529.9500000002</v>
      </c>
      <c r="Q29" s="178">
        <v>17563.580000000002</v>
      </c>
      <c r="R29" s="178">
        <v>295065.03999999998</v>
      </c>
      <c r="S29" s="178">
        <v>2023295.45</v>
      </c>
      <c r="T29" s="178">
        <v>1428054.71</v>
      </c>
      <c r="U29" s="178">
        <v>1009556.29</v>
      </c>
      <c r="V29" s="178">
        <v>0</v>
      </c>
      <c r="W29" s="178">
        <v>270</v>
      </c>
      <c r="X29" s="178">
        <v>9267.52</v>
      </c>
    </row>
    <row r="30" spans="1:24" x14ac:dyDescent="0.25">
      <c r="A30" s="2" t="s">
        <v>15</v>
      </c>
      <c r="B30" s="178">
        <v>3275676.5</v>
      </c>
      <c r="C30" s="178">
        <v>71181.070000000007</v>
      </c>
      <c r="D30" s="178">
        <v>630</v>
      </c>
      <c r="E30" s="178">
        <v>305777.71999999997</v>
      </c>
      <c r="F30" s="178">
        <v>630</v>
      </c>
      <c r="G30" s="178">
        <v>1260</v>
      </c>
      <c r="H30" s="178">
        <v>862820</v>
      </c>
      <c r="I30" s="178">
        <v>426826.36</v>
      </c>
      <c r="J30" s="178">
        <v>122359.19</v>
      </c>
      <c r="K30" s="178">
        <v>114647.45</v>
      </c>
      <c r="L30" s="178">
        <v>77477.210000000006</v>
      </c>
      <c r="M30" s="178">
        <v>29775.15</v>
      </c>
      <c r="N30" s="178">
        <v>18485</v>
      </c>
      <c r="O30" s="178">
        <v>282942.77</v>
      </c>
      <c r="P30" s="178">
        <v>174105.7</v>
      </c>
      <c r="Q30" s="178">
        <v>630</v>
      </c>
      <c r="R30" s="178">
        <v>72544.89</v>
      </c>
      <c r="S30" s="178">
        <v>5628.4</v>
      </c>
      <c r="T30" s="178">
        <v>171147.45</v>
      </c>
      <c r="U30" s="178">
        <v>526000.24</v>
      </c>
      <c r="V30" s="178">
        <v>630</v>
      </c>
      <c r="W30" s="178">
        <v>0</v>
      </c>
      <c r="X30" s="178">
        <v>10177.9</v>
      </c>
    </row>
    <row r="31" spans="1:24" x14ac:dyDescent="0.25">
      <c r="A31" s="2" t="s">
        <v>16</v>
      </c>
      <c r="B31" s="178">
        <v>338502.8</v>
      </c>
      <c r="C31" s="178">
        <v>1575</v>
      </c>
      <c r="D31" s="178">
        <v>0</v>
      </c>
      <c r="E31" s="178">
        <v>10710</v>
      </c>
      <c r="F31" s="178">
        <v>315</v>
      </c>
      <c r="G31" s="178">
        <v>0</v>
      </c>
      <c r="H31" s="178">
        <v>10995.12</v>
      </c>
      <c r="I31" s="178">
        <v>29501.68</v>
      </c>
      <c r="J31" s="178">
        <v>5670</v>
      </c>
      <c r="K31" s="178">
        <v>12290.9</v>
      </c>
      <c r="L31" s="178">
        <v>5232.24</v>
      </c>
      <c r="M31" s="178">
        <v>315</v>
      </c>
      <c r="N31" s="178">
        <v>5583.4</v>
      </c>
      <c r="O31" s="178">
        <v>17726.61</v>
      </c>
      <c r="P31" s="178">
        <v>17007.48</v>
      </c>
      <c r="Q31" s="178">
        <v>0</v>
      </c>
      <c r="R31" s="178">
        <v>3693.4</v>
      </c>
      <c r="S31" s="178">
        <v>630</v>
      </c>
      <c r="T31" s="178">
        <v>5378.38</v>
      </c>
      <c r="U31" s="178">
        <v>6529.78</v>
      </c>
      <c r="V31" s="178">
        <v>0</v>
      </c>
      <c r="W31" s="178">
        <v>0</v>
      </c>
      <c r="X31" s="178">
        <v>205348.81</v>
      </c>
    </row>
    <row r="32" spans="1:24" x14ac:dyDescent="0.25">
      <c r="A32" s="40" t="s">
        <v>195</v>
      </c>
      <c r="B32" s="180">
        <v>111322664.94</v>
      </c>
      <c r="C32" s="180">
        <v>2040840.95</v>
      </c>
      <c r="D32" s="180">
        <v>577567.07999999996</v>
      </c>
      <c r="E32" s="180">
        <v>23000865.420000002</v>
      </c>
      <c r="F32" s="180">
        <v>60759.57</v>
      </c>
      <c r="G32" s="180">
        <v>348807.71</v>
      </c>
      <c r="H32" s="180">
        <v>13319406.85</v>
      </c>
      <c r="I32" s="180">
        <v>20737380.079999998</v>
      </c>
      <c r="J32" s="180">
        <v>5248995.74</v>
      </c>
      <c r="K32" s="180">
        <v>17755671.52</v>
      </c>
      <c r="L32" s="180">
        <v>2630511.02</v>
      </c>
      <c r="M32" s="180">
        <v>595233.73</v>
      </c>
      <c r="N32" s="180">
        <v>1588502.79</v>
      </c>
      <c r="O32" s="180">
        <v>7387491.6500000004</v>
      </c>
      <c r="P32" s="180">
        <v>5025416.8499999996</v>
      </c>
      <c r="Q32" s="180">
        <v>33186.71</v>
      </c>
      <c r="R32" s="180">
        <v>1259933.07</v>
      </c>
      <c r="S32" s="180">
        <v>2308321.85</v>
      </c>
      <c r="T32" s="180">
        <v>3192280.3</v>
      </c>
      <c r="U32" s="180">
        <v>3926376</v>
      </c>
      <c r="V32" s="180">
        <v>2340</v>
      </c>
      <c r="W32" s="180">
        <v>1080</v>
      </c>
      <c r="X32" s="180">
        <v>281696.05</v>
      </c>
    </row>
    <row r="34" spans="1:3" x14ac:dyDescent="0.25">
      <c r="A34" s="208" t="str">
        <f>HYPERLINK("#'Vysvetlivky'!A15", "Vysvetlivky k sekciám SK-NACE")</f>
        <v>Vysvetlivky k sekciám SK-NACE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  <c r="C35" s="209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03" t="s">
        <v>206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</row>
    <row r="3" spans="1:24" x14ac:dyDescent="0.25">
      <c r="A3" s="224" t="s">
        <v>211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</row>
    <row r="5" spans="1:24" x14ac:dyDescent="0.25">
      <c r="A5" s="207" t="s">
        <v>2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7" spans="1:24" x14ac:dyDescent="0.25">
      <c r="A7" s="216" t="s">
        <v>4</v>
      </c>
      <c r="B7" s="216" t="s">
        <v>187</v>
      </c>
      <c r="C7" s="218" t="s">
        <v>212</v>
      </c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</row>
    <row r="8" spans="1:24" x14ac:dyDescent="0.25">
      <c r="A8" s="216"/>
      <c r="B8" s="216"/>
      <c r="C8" s="1" t="s">
        <v>213</v>
      </c>
      <c r="D8" s="1" t="s">
        <v>214</v>
      </c>
      <c r="E8" s="1" t="s">
        <v>215</v>
      </c>
      <c r="F8" s="1" t="s">
        <v>216</v>
      </c>
      <c r="G8" s="1" t="s">
        <v>217</v>
      </c>
      <c r="H8" s="1" t="s">
        <v>218</v>
      </c>
      <c r="I8" s="1" t="s">
        <v>219</v>
      </c>
      <c r="J8" s="1" t="s">
        <v>220</v>
      </c>
      <c r="K8" s="1" t="s">
        <v>221</v>
      </c>
      <c r="L8" s="1" t="s">
        <v>222</v>
      </c>
      <c r="M8" s="1" t="s">
        <v>223</v>
      </c>
      <c r="N8" s="1" t="s">
        <v>224</v>
      </c>
      <c r="O8" s="1" t="s">
        <v>225</v>
      </c>
      <c r="P8" s="1" t="s">
        <v>226</v>
      </c>
      <c r="Q8" s="1" t="s">
        <v>227</v>
      </c>
      <c r="R8" s="1" t="s">
        <v>228</v>
      </c>
      <c r="S8" s="1" t="s">
        <v>229</v>
      </c>
      <c r="T8" s="1" t="s">
        <v>230</v>
      </c>
      <c r="U8" s="1" t="s">
        <v>231</v>
      </c>
      <c r="V8" s="1" t="s">
        <v>232</v>
      </c>
      <c r="W8" s="1" t="s">
        <v>233</v>
      </c>
      <c r="X8" s="1" t="s">
        <v>234</v>
      </c>
    </row>
    <row r="9" spans="1:24" x14ac:dyDescent="0.25">
      <c r="A9" s="225" t="s">
        <v>194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</row>
    <row r="10" spans="1:24" x14ac:dyDescent="0.25">
      <c r="A10" s="2" t="s">
        <v>11</v>
      </c>
      <c r="B10" s="181">
        <v>1993</v>
      </c>
      <c r="C10" s="181">
        <v>18</v>
      </c>
      <c r="D10" s="181">
        <v>2</v>
      </c>
      <c r="E10" s="181">
        <v>90</v>
      </c>
      <c r="F10" s="181">
        <v>2</v>
      </c>
      <c r="G10" s="181">
        <v>4</v>
      </c>
      <c r="H10" s="181">
        <v>65</v>
      </c>
      <c r="I10" s="181">
        <v>752</v>
      </c>
      <c r="J10" s="181">
        <v>33</v>
      </c>
      <c r="K10" s="181">
        <v>467</v>
      </c>
      <c r="L10" s="181">
        <v>18</v>
      </c>
      <c r="M10" s="181">
        <v>8</v>
      </c>
      <c r="N10" s="181">
        <v>38</v>
      </c>
      <c r="O10" s="181">
        <v>56</v>
      </c>
      <c r="P10" s="181">
        <v>61</v>
      </c>
      <c r="Q10" s="181">
        <v>0</v>
      </c>
      <c r="R10" s="181">
        <v>68</v>
      </c>
      <c r="S10" s="181">
        <v>11</v>
      </c>
      <c r="T10" s="181">
        <v>116</v>
      </c>
      <c r="U10" s="181">
        <v>184</v>
      </c>
      <c r="V10" s="181">
        <v>0</v>
      </c>
      <c r="W10" s="181">
        <v>0</v>
      </c>
      <c r="X10" s="181">
        <v>0</v>
      </c>
    </row>
    <row r="11" spans="1:24" x14ac:dyDescent="0.25">
      <c r="A11" s="2" t="s">
        <v>12</v>
      </c>
      <c r="B11" s="181">
        <v>46757</v>
      </c>
      <c r="C11" s="181">
        <v>1018</v>
      </c>
      <c r="D11" s="181">
        <v>2</v>
      </c>
      <c r="E11" s="181">
        <v>6017</v>
      </c>
      <c r="F11" s="181">
        <v>4</v>
      </c>
      <c r="G11" s="181">
        <v>26</v>
      </c>
      <c r="H11" s="181">
        <v>9909</v>
      </c>
      <c r="I11" s="181">
        <v>9054</v>
      </c>
      <c r="J11" s="181">
        <v>1653</v>
      </c>
      <c r="K11" s="181">
        <v>4314</v>
      </c>
      <c r="L11" s="181">
        <v>963</v>
      </c>
      <c r="M11" s="181">
        <v>725</v>
      </c>
      <c r="N11" s="181">
        <v>232</v>
      </c>
      <c r="O11" s="181">
        <v>4334</v>
      </c>
      <c r="P11" s="181">
        <v>1905</v>
      </c>
      <c r="Q11" s="181">
        <v>16</v>
      </c>
      <c r="R11" s="181">
        <v>901</v>
      </c>
      <c r="S11" s="181">
        <v>228</v>
      </c>
      <c r="T11" s="181">
        <v>1084</v>
      </c>
      <c r="U11" s="181">
        <v>4285</v>
      </c>
      <c r="V11" s="181">
        <v>1</v>
      </c>
      <c r="W11" s="181">
        <v>1</v>
      </c>
      <c r="X11" s="181">
        <v>85</v>
      </c>
    </row>
    <row r="12" spans="1:24" x14ac:dyDescent="0.25">
      <c r="A12" s="2" t="s">
        <v>13</v>
      </c>
      <c r="B12" s="181">
        <v>5865</v>
      </c>
      <c r="C12" s="181">
        <v>70</v>
      </c>
      <c r="D12" s="181">
        <v>0</v>
      </c>
      <c r="E12" s="181">
        <v>583</v>
      </c>
      <c r="F12" s="181">
        <v>9</v>
      </c>
      <c r="G12" s="181">
        <v>17</v>
      </c>
      <c r="H12" s="181">
        <v>315</v>
      </c>
      <c r="I12" s="181">
        <v>1642</v>
      </c>
      <c r="J12" s="181">
        <v>210</v>
      </c>
      <c r="K12" s="181">
        <v>1135</v>
      </c>
      <c r="L12" s="181">
        <v>137</v>
      </c>
      <c r="M12" s="181">
        <v>30</v>
      </c>
      <c r="N12" s="181">
        <v>141</v>
      </c>
      <c r="O12" s="181">
        <v>575</v>
      </c>
      <c r="P12" s="181">
        <v>370</v>
      </c>
      <c r="Q12" s="181">
        <v>1</v>
      </c>
      <c r="R12" s="181">
        <v>122</v>
      </c>
      <c r="S12" s="181">
        <v>83</v>
      </c>
      <c r="T12" s="181">
        <v>174</v>
      </c>
      <c r="U12" s="181">
        <v>245</v>
      </c>
      <c r="V12" s="181">
        <v>0</v>
      </c>
      <c r="W12" s="181">
        <v>0</v>
      </c>
      <c r="X12" s="181">
        <v>6</v>
      </c>
    </row>
    <row r="13" spans="1:24" x14ac:dyDescent="0.25">
      <c r="A13" s="2" t="s">
        <v>14</v>
      </c>
      <c r="B13" s="181">
        <v>17695</v>
      </c>
      <c r="C13" s="181">
        <v>239</v>
      </c>
      <c r="D13" s="181">
        <v>14</v>
      </c>
      <c r="E13" s="181">
        <v>2028</v>
      </c>
      <c r="F13" s="181">
        <v>3</v>
      </c>
      <c r="G13" s="181">
        <v>53</v>
      </c>
      <c r="H13" s="181">
        <v>1343</v>
      </c>
      <c r="I13" s="181">
        <v>4709</v>
      </c>
      <c r="J13" s="181">
        <v>785</v>
      </c>
      <c r="K13" s="181">
        <v>3397</v>
      </c>
      <c r="L13" s="181">
        <v>438</v>
      </c>
      <c r="M13" s="181">
        <v>73</v>
      </c>
      <c r="N13" s="181">
        <v>336</v>
      </c>
      <c r="O13" s="181">
        <v>1564</v>
      </c>
      <c r="P13" s="181">
        <v>1012</v>
      </c>
      <c r="Q13" s="181">
        <v>8</v>
      </c>
      <c r="R13" s="181">
        <v>223</v>
      </c>
      <c r="S13" s="181">
        <v>389</v>
      </c>
      <c r="T13" s="181">
        <v>378</v>
      </c>
      <c r="U13" s="181">
        <v>697</v>
      </c>
      <c r="V13" s="181">
        <v>0</v>
      </c>
      <c r="W13" s="181">
        <v>1</v>
      </c>
      <c r="X13" s="181">
        <v>5</v>
      </c>
    </row>
    <row r="14" spans="1:24" x14ac:dyDescent="0.25">
      <c r="A14" s="2" t="s">
        <v>15</v>
      </c>
      <c r="B14" s="181">
        <v>9816</v>
      </c>
      <c r="C14" s="181">
        <v>200</v>
      </c>
      <c r="D14" s="181">
        <v>2</v>
      </c>
      <c r="E14" s="181">
        <v>889</v>
      </c>
      <c r="F14" s="181">
        <v>1</v>
      </c>
      <c r="G14" s="181">
        <v>4</v>
      </c>
      <c r="H14" s="181">
        <v>2546</v>
      </c>
      <c r="I14" s="181">
        <v>1238</v>
      </c>
      <c r="J14" s="181">
        <v>359</v>
      </c>
      <c r="K14" s="181">
        <v>334</v>
      </c>
      <c r="L14" s="181">
        <v>201</v>
      </c>
      <c r="M14" s="181">
        <v>98</v>
      </c>
      <c r="N14" s="181">
        <v>49</v>
      </c>
      <c r="O14" s="181">
        <v>782</v>
      </c>
      <c r="P14" s="181">
        <v>481</v>
      </c>
      <c r="Q14" s="181">
        <v>2</v>
      </c>
      <c r="R14" s="181">
        <v>237</v>
      </c>
      <c r="S14" s="181">
        <v>18</v>
      </c>
      <c r="T14" s="181">
        <v>489</v>
      </c>
      <c r="U14" s="181">
        <v>1855</v>
      </c>
      <c r="V14" s="181">
        <v>2</v>
      </c>
      <c r="W14" s="181">
        <v>0</v>
      </c>
      <c r="X14" s="181">
        <v>29</v>
      </c>
    </row>
    <row r="15" spans="1:24" x14ac:dyDescent="0.25">
      <c r="A15" s="2" t="s">
        <v>16</v>
      </c>
      <c r="B15" s="181">
        <v>1072</v>
      </c>
      <c r="C15" s="181">
        <v>6</v>
      </c>
      <c r="D15" s="181">
        <v>0</v>
      </c>
      <c r="E15" s="181">
        <v>36</v>
      </c>
      <c r="F15" s="181">
        <v>1</v>
      </c>
      <c r="G15" s="181">
        <v>0</v>
      </c>
      <c r="H15" s="181">
        <v>36</v>
      </c>
      <c r="I15" s="181">
        <v>97</v>
      </c>
      <c r="J15" s="181">
        <v>18</v>
      </c>
      <c r="K15" s="181">
        <v>43</v>
      </c>
      <c r="L15" s="181">
        <v>17</v>
      </c>
      <c r="M15" s="181">
        <v>3</v>
      </c>
      <c r="N15" s="181">
        <v>19</v>
      </c>
      <c r="O15" s="181">
        <v>55</v>
      </c>
      <c r="P15" s="181">
        <v>56</v>
      </c>
      <c r="Q15" s="181">
        <v>0</v>
      </c>
      <c r="R15" s="181">
        <v>12</v>
      </c>
      <c r="S15" s="181">
        <v>2</v>
      </c>
      <c r="T15" s="181">
        <v>19</v>
      </c>
      <c r="U15" s="181">
        <v>21</v>
      </c>
      <c r="V15" s="181">
        <v>0</v>
      </c>
      <c r="W15" s="181">
        <v>0</v>
      </c>
      <c r="X15" s="181">
        <v>631</v>
      </c>
    </row>
    <row r="16" spans="1:24" x14ac:dyDescent="0.25">
      <c r="A16" s="40" t="s">
        <v>195</v>
      </c>
      <c r="B16" s="183">
        <v>83201</v>
      </c>
      <c r="C16" s="183">
        <v>1551</v>
      </c>
      <c r="D16" s="183">
        <v>20</v>
      </c>
      <c r="E16" s="183">
        <v>9643</v>
      </c>
      <c r="F16" s="183">
        <v>20</v>
      </c>
      <c r="G16" s="183">
        <v>104</v>
      </c>
      <c r="H16" s="183">
        <v>14214</v>
      </c>
      <c r="I16" s="183">
        <v>17492</v>
      </c>
      <c r="J16" s="183">
        <v>3058</v>
      </c>
      <c r="K16" s="183">
        <v>9691</v>
      </c>
      <c r="L16" s="183">
        <v>1774</v>
      </c>
      <c r="M16" s="183">
        <v>937</v>
      </c>
      <c r="N16" s="183">
        <v>815</v>
      </c>
      <c r="O16" s="183">
        <v>7366</v>
      </c>
      <c r="P16" s="183">
        <v>3886</v>
      </c>
      <c r="Q16" s="183">
        <v>27</v>
      </c>
      <c r="R16" s="183">
        <v>1563</v>
      </c>
      <c r="S16" s="183">
        <v>731</v>
      </c>
      <c r="T16" s="183">
        <v>2260</v>
      </c>
      <c r="U16" s="183">
        <v>7288</v>
      </c>
      <c r="V16" s="183">
        <v>3</v>
      </c>
      <c r="W16" s="183">
        <v>2</v>
      </c>
      <c r="X16" s="183">
        <v>756</v>
      </c>
    </row>
    <row r="17" spans="1:24" x14ac:dyDescent="0.25">
      <c r="A17" s="225" t="s">
        <v>196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</row>
    <row r="18" spans="1:24" x14ac:dyDescent="0.25">
      <c r="A18" s="2" t="s">
        <v>11</v>
      </c>
      <c r="B18" s="181">
        <v>10677</v>
      </c>
      <c r="C18" s="181">
        <v>66</v>
      </c>
      <c r="D18" s="181">
        <v>44</v>
      </c>
      <c r="E18" s="181">
        <v>366</v>
      </c>
      <c r="F18" s="181">
        <v>5</v>
      </c>
      <c r="G18" s="181">
        <v>11</v>
      </c>
      <c r="H18" s="181">
        <v>212</v>
      </c>
      <c r="I18" s="181">
        <v>5360</v>
      </c>
      <c r="J18" s="181">
        <v>88</v>
      </c>
      <c r="K18" s="181">
        <v>1845</v>
      </c>
      <c r="L18" s="181">
        <v>72</v>
      </c>
      <c r="M18" s="181">
        <v>124</v>
      </c>
      <c r="N18" s="181">
        <v>175</v>
      </c>
      <c r="O18" s="181">
        <v>232</v>
      </c>
      <c r="P18" s="181">
        <v>301</v>
      </c>
      <c r="Q18" s="181">
        <v>0</v>
      </c>
      <c r="R18" s="181">
        <v>267</v>
      </c>
      <c r="S18" s="181">
        <v>25</v>
      </c>
      <c r="T18" s="181">
        <v>1065</v>
      </c>
      <c r="U18" s="181">
        <v>419</v>
      </c>
      <c r="V18" s="181">
        <v>0</v>
      </c>
      <c r="W18" s="181">
        <v>0</v>
      </c>
      <c r="X18" s="181">
        <v>0</v>
      </c>
    </row>
    <row r="19" spans="1:24" x14ac:dyDescent="0.25">
      <c r="A19" s="2" t="s">
        <v>12</v>
      </c>
      <c r="B19" s="181">
        <v>46660</v>
      </c>
      <c r="C19" s="181">
        <v>1015</v>
      </c>
      <c r="D19" s="181">
        <v>2</v>
      </c>
      <c r="E19" s="181">
        <v>6003</v>
      </c>
      <c r="F19" s="181">
        <v>4</v>
      </c>
      <c r="G19" s="181">
        <v>26</v>
      </c>
      <c r="H19" s="181">
        <v>9889</v>
      </c>
      <c r="I19" s="181">
        <v>9038</v>
      </c>
      <c r="J19" s="181">
        <v>1647</v>
      </c>
      <c r="K19" s="181">
        <v>4305</v>
      </c>
      <c r="L19" s="181">
        <v>962</v>
      </c>
      <c r="M19" s="181">
        <v>721</v>
      </c>
      <c r="N19" s="181">
        <v>231</v>
      </c>
      <c r="O19" s="181">
        <v>4327</v>
      </c>
      <c r="P19" s="181">
        <v>1902</v>
      </c>
      <c r="Q19" s="181">
        <v>16</v>
      </c>
      <c r="R19" s="181">
        <v>900</v>
      </c>
      <c r="S19" s="181">
        <v>228</v>
      </c>
      <c r="T19" s="181">
        <v>1082</v>
      </c>
      <c r="U19" s="181">
        <v>4275</v>
      </c>
      <c r="V19" s="181">
        <v>1</v>
      </c>
      <c r="W19" s="181">
        <v>1</v>
      </c>
      <c r="X19" s="181">
        <v>85</v>
      </c>
    </row>
    <row r="20" spans="1:24" x14ac:dyDescent="0.25">
      <c r="A20" s="2" t="s">
        <v>13</v>
      </c>
      <c r="B20" s="181">
        <v>72173</v>
      </c>
      <c r="C20" s="181">
        <v>403</v>
      </c>
      <c r="D20" s="181">
        <v>0</v>
      </c>
      <c r="E20" s="181">
        <v>34878</v>
      </c>
      <c r="F20" s="181">
        <v>166</v>
      </c>
      <c r="G20" s="181">
        <v>349</v>
      </c>
      <c r="H20" s="181">
        <v>1216</v>
      </c>
      <c r="I20" s="181">
        <v>11933</v>
      </c>
      <c r="J20" s="181">
        <v>6219</v>
      </c>
      <c r="K20" s="181">
        <v>6025</v>
      </c>
      <c r="L20" s="181">
        <v>975</v>
      </c>
      <c r="M20" s="181">
        <v>85</v>
      </c>
      <c r="N20" s="181">
        <v>965</v>
      </c>
      <c r="O20" s="181">
        <v>2341</v>
      </c>
      <c r="P20" s="181">
        <v>3376</v>
      </c>
      <c r="Q20" s="181">
        <v>2</v>
      </c>
      <c r="R20" s="181">
        <v>559</v>
      </c>
      <c r="S20" s="181">
        <v>778</v>
      </c>
      <c r="T20" s="181">
        <v>1068</v>
      </c>
      <c r="U20" s="181">
        <v>821</v>
      </c>
      <c r="V20" s="181">
        <v>0</v>
      </c>
      <c r="W20" s="181">
        <v>0</v>
      </c>
      <c r="X20" s="181">
        <v>14</v>
      </c>
    </row>
    <row r="21" spans="1:24" x14ac:dyDescent="0.25">
      <c r="A21" s="2" t="s">
        <v>14</v>
      </c>
      <c r="B21" s="181">
        <v>150649</v>
      </c>
      <c r="C21" s="181">
        <v>1789</v>
      </c>
      <c r="D21" s="181">
        <v>248</v>
      </c>
      <c r="E21" s="181">
        <v>56059</v>
      </c>
      <c r="F21" s="181">
        <v>9</v>
      </c>
      <c r="G21" s="181">
        <v>620</v>
      </c>
      <c r="H21" s="181">
        <v>8924</v>
      </c>
      <c r="I21" s="181">
        <v>28979</v>
      </c>
      <c r="J21" s="181">
        <v>9094</v>
      </c>
      <c r="K21" s="181">
        <v>18227</v>
      </c>
      <c r="L21" s="181">
        <v>2386</v>
      </c>
      <c r="M21" s="181">
        <v>289</v>
      </c>
      <c r="N21" s="181">
        <v>1904</v>
      </c>
      <c r="O21" s="181">
        <v>6675</v>
      </c>
      <c r="P21" s="181">
        <v>5452</v>
      </c>
      <c r="Q21" s="181">
        <v>31</v>
      </c>
      <c r="R21" s="181">
        <v>722</v>
      </c>
      <c r="S21" s="181">
        <v>4286</v>
      </c>
      <c r="T21" s="181">
        <v>2650</v>
      </c>
      <c r="U21" s="181">
        <v>2279</v>
      </c>
      <c r="V21" s="181">
        <v>0</v>
      </c>
      <c r="W21" s="181">
        <v>1</v>
      </c>
      <c r="X21" s="181">
        <v>25</v>
      </c>
    </row>
    <row r="22" spans="1:24" x14ac:dyDescent="0.25">
      <c r="A22" s="2" t="s">
        <v>15</v>
      </c>
      <c r="B22" s="181">
        <v>9800</v>
      </c>
      <c r="C22" s="181">
        <v>200</v>
      </c>
      <c r="D22" s="181">
        <v>2</v>
      </c>
      <c r="E22" s="181">
        <v>887</v>
      </c>
      <c r="F22" s="181">
        <v>1</v>
      </c>
      <c r="G22" s="181">
        <v>4</v>
      </c>
      <c r="H22" s="181">
        <v>2544</v>
      </c>
      <c r="I22" s="181">
        <v>1237</v>
      </c>
      <c r="J22" s="181">
        <v>359</v>
      </c>
      <c r="K22" s="181">
        <v>332</v>
      </c>
      <c r="L22" s="181">
        <v>200</v>
      </c>
      <c r="M22" s="181">
        <v>98</v>
      </c>
      <c r="N22" s="181">
        <v>48</v>
      </c>
      <c r="O22" s="181">
        <v>780</v>
      </c>
      <c r="P22" s="181">
        <v>480</v>
      </c>
      <c r="Q22" s="181">
        <v>2</v>
      </c>
      <c r="R22" s="181">
        <v>236</v>
      </c>
      <c r="S22" s="181">
        <v>18</v>
      </c>
      <c r="T22" s="181">
        <v>488</v>
      </c>
      <c r="U22" s="181">
        <v>1853</v>
      </c>
      <c r="V22" s="181">
        <v>2</v>
      </c>
      <c r="W22" s="181">
        <v>0</v>
      </c>
      <c r="X22" s="181">
        <v>29</v>
      </c>
    </row>
    <row r="23" spans="1:24" x14ac:dyDescent="0.25">
      <c r="A23" s="2" t="s">
        <v>16</v>
      </c>
      <c r="B23" s="181">
        <v>1071</v>
      </c>
      <c r="C23" s="181">
        <v>6</v>
      </c>
      <c r="D23" s="181">
        <v>0</v>
      </c>
      <c r="E23" s="181">
        <v>36</v>
      </c>
      <c r="F23" s="181">
        <v>1</v>
      </c>
      <c r="G23" s="181">
        <v>0</v>
      </c>
      <c r="H23" s="181">
        <v>36</v>
      </c>
      <c r="I23" s="181">
        <v>97</v>
      </c>
      <c r="J23" s="181">
        <v>18</v>
      </c>
      <c r="K23" s="181">
        <v>43</v>
      </c>
      <c r="L23" s="181">
        <v>17</v>
      </c>
      <c r="M23" s="181">
        <v>3</v>
      </c>
      <c r="N23" s="181">
        <v>19</v>
      </c>
      <c r="O23" s="181">
        <v>55</v>
      </c>
      <c r="P23" s="181">
        <v>56</v>
      </c>
      <c r="Q23" s="181">
        <v>0</v>
      </c>
      <c r="R23" s="181">
        <v>12</v>
      </c>
      <c r="S23" s="181">
        <v>2</v>
      </c>
      <c r="T23" s="181">
        <v>19</v>
      </c>
      <c r="U23" s="181">
        <v>21</v>
      </c>
      <c r="V23" s="181">
        <v>0</v>
      </c>
      <c r="W23" s="181">
        <v>0</v>
      </c>
      <c r="X23" s="181">
        <v>630</v>
      </c>
    </row>
    <row r="24" spans="1:24" x14ac:dyDescent="0.25">
      <c r="A24" s="40" t="s">
        <v>195</v>
      </c>
      <c r="B24" s="183">
        <v>291035</v>
      </c>
      <c r="C24" s="183">
        <v>3479</v>
      </c>
      <c r="D24" s="183">
        <v>296</v>
      </c>
      <c r="E24" s="183">
        <v>98229</v>
      </c>
      <c r="F24" s="183">
        <v>186</v>
      </c>
      <c r="G24" s="183">
        <v>1010</v>
      </c>
      <c r="H24" s="183">
        <v>22821</v>
      </c>
      <c r="I24" s="183">
        <v>56644</v>
      </c>
      <c r="J24" s="183">
        <v>17425</v>
      </c>
      <c r="K24" s="183">
        <v>30779</v>
      </c>
      <c r="L24" s="183">
        <v>4612</v>
      </c>
      <c r="M24" s="183">
        <v>1320</v>
      </c>
      <c r="N24" s="183">
        <v>3342</v>
      </c>
      <c r="O24" s="183">
        <v>14410</v>
      </c>
      <c r="P24" s="183">
        <v>11570</v>
      </c>
      <c r="Q24" s="183">
        <v>51</v>
      </c>
      <c r="R24" s="183">
        <v>2696</v>
      </c>
      <c r="S24" s="183">
        <v>5337</v>
      </c>
      <c r="T24" s="183">
        <v>6372</v>
      </c>
      <c r="U24" s="183">
        <v>9668</v>
      </c>
      <c r="V24" s="183">
        <v>3</v>
      </c>
      <c r="W24" s="183">
        <v>2</v>
      </c>
      <c r="X24" s="183">
        <v>783</v>
      </c>
    </row>
    <row r="25" spans="1:24" x14ac:dyDescent="0.25">
      <c r="A25" s="225" t="s">
        <v>197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</row>
    <row r="26" spans="1:24" x14ac:dyDescent="0.25">
      <c r="A26" s="2" t="s">
        <v>11</v>
      </c>
      <c r="B26" s="182">
        <v>3476785.27</v>
      </c>
      <c r="C26" s="182">
        <v>38428.730000000003</v>
      </c>
      <c r="D26" s="182">
        <v>36648.21</v>
      </c>
      <c r="E26" s="182">
        <v>103973.3</v>
      </c>
      <c r="F26" s="182">
        <v>412.66</v>
      </c>
      <c r="G26" s="182">
        <v>2623.67</v>
      </c>
      <c r="H26" s="182">
        <v>82369.84</v>
      </c>
      <c r="I26" s="182">
        <v>1280710.4099999999</v>
      </c>
      <c r="J26" s="182">
        <v>27566.29</v>
      </c>
      <c r="K26" s="182">
        <v>975110.95</v>
      </c>
      <c r="L26" s="182">
        <v>32629.9</v>
      </c>
      <c r="M26" s="182">
        <v>42109.14</v>
      </c>
      <c r="N26" s="182">
        <v>98380.68</v>
      </c>
      <c r="O26" s="182">
        <v>86468.32</v>
      </c>
      <c r="P26" s="182">
        <v>104132.47</v>
      </c>
      <c r="Q26" s="182">
        <v>0</v>
      </c>
      <c r="R26" s="182">
        <v>90134.68</v>
      </c>
      <c r="S26" s="182">
        <v>13748.19</v>
      </c>
      <c r="T26" s="182">
        <v>349043.24</v>
      </c>
      <c r="U26" s="182">
        <v>112294.59</v>
      </c>
      <c r="V26" s="182">
        <v>0</v>
      </c>
      <c r="W26" s="182">
        <v>0</v>
      </c>
      <c r="X26" s="182">
        <v>0</v>
      </c>
    </row>
    <row r="27" spans="1:24" x14ac:dyDescent="0.25">
      <c r="A27" s="2" t="s">
        <v>12</v>
      </c>
      <c r="B27" s="182">
        <v>31107852.59</v>
      </c>
      <c r="C27" s="182">
        <v>695403.74</v>
      </c>
      <c r="D27" s="182">
        <v>1080</v>
      </c>
      <c r="E27" s="182">
        <v>3964930.01</v>
      </c>
      <c r="F27" s="182">
        <v>2880</v>
      </c>
      <c r="G27" s="182">
        <v>16302.84</v>
      </c>
      <c r="H27" s="182">
        <v>7167813.8899999997</v>
      </c>
      <c r="I27" s="182">
        <v>5499512.6799999997</v>
      </c>
      <c r="J27" s="182">
        <v>1107389.52</v>
      </c>
      <c r="K27" s="182">
        <v>3119749.59</v>
      </c>
      <c r="L27" s="182">
        <v>635459.94999999995</v>
      </c>
      <c r="M27" s="182">
        <v>433817.85</v>
      </c>
      <c r="N27" s="182">
        <v>155460.89000000001</v>
      </c>
      <c r="O27" s="182">
        <v>2812274</v>
      </c>
      <c r="P27" s="182">
        <v>1329032.02</v>
      </c>
      <c r="Q27" s="182">
        <v>8002.64</v>
      </c>
      <c r="R27" s="182">
        <v>575870.51</v>
      </c>
      <c r="S27" s="182">
        <v>123150.28</v>
      </c>
      <c r="T27" s="182">
        <v>778525.27</v>
      </c>
      <c r="U27" s="182">
        <v>2620639.9500000002</v>
      </c>
      <c r="V27" s="182">
        <v>630</v>
      </c>
      <c r="W27" s="182">
        <v>630</v>
      </c>
      <c r="X27" s="182">
        <v>59296.959999999999</v>
      </c>
    </row>
    <row r="28" spans="1:24" x14ac:dyDescent="0.25">
      <c r="A28" s="2" t="s">
        <v>13</v>
      </c>
      <c r="B28" s="182">
        <v>16154804.029999999</v>
      </c>
      <c r="C28" s="182">
        <v>204570.15</v>
      </c>
      <c r="D28" s="182">
        <v>0</v>
      </c>
      <c r="E28" s="182">
        <v>2962206.68</v>
      </c>
      <c r="F28" s="182">
        <v>85124.27</v>
      </c>
      <c r="G28" s="182">
        <v>38826.18</v>
      </c>
      <c r="H28" s="182">
        <v>475935.74</v>
      </c>
      <c r="I28" s="182">
        <v>4164798.59</v>
      </c>
      <c r="J28" s="182">
        <v>496071.71</v>
      </c>
      <c r="K28" s="182">
        <v>3735163.78</v>
      </c>
      <c r="L28" s="182">
        <v>290309.03999999998</v>
      </c>
      <c r="M28" s="182">
        <v>36388.26</v>
      </c>
      <c r="N28" s="182">
        <v>522577.15</v>
      </c>
      <c r="O28" s="182">
        <v>894561.59</v>
      </c>
      <c r="P28" s="182">
        <v>834906.41</v>
      </c>
      <c r="Q28" s="182">
        <v>1966.52</v>
      </c>
      <c r="R28" s="182">
        <v>212274.45</v>
      </c>
      <c r="S28" s="182">
        <v>217150.18</v>
      </c>
      <c r="T28" s="182">
        <v>701465.51</v>
      </c>
      <c r="U28" s="182">
        <v>275908.37</v>
      </c>
      <c r="V28" s="182">
        <v>0</v>
      </c>
      <c r="W28" s="182">
        <v>0</v>
      </c>
      <c r="X28" s="182">
        <v>4599.45</v>
      </c>
    </row>
    <row r="29" spans="1:24" x14ac:dyDescent="0.25">
      <c r="A29" s="2" t="s">
        <v>14</v>
      </c>
      <c r="B29" s="182">
        <v>65268089.380000003</v>
      </c>
      <c r="C29" s="182">
        <v>776083.24</v>
      </c>
      <c r="D29" s="182">
        <v>103842.76</v>
      </c>
      <c r="E29" s="182">
        <v>21000818.420000002</v>
      </c>
      <c r="F29" s="182">
        <v>5017.99</v>
      </c>
      <c r="G29" s="182">
        <v>230279.34</v>
      </c>
      <c r="H29" s="182">
        <v>4111349.02</v>
      </c>
      <c r="I29" s="182">
        <v>12269397.07</v>
      </c>
      <c r="J29" s="182">
        <v>3859024.91</v>
      </c>
      <c r="K29" s="182">
        <v>10406395.939999999</v>
      </c>
      <c r="L29" s="182">
        <v>978923.71</v>
      </c>
      <c r="M29" s="182">
        <v>138480.15</v>
      </c>
      <c r="N29" s="182">
        <v>760012.51</v>
      </c>
      <c r="O29" s="182">
        <v>2900489.43</v>
      </c>
      <c r="P29" s="182">
        <v>2506640.4700000002</v>
      </c>
      <c r="Q29" s="182">
        <v>17483.84</v>
      </c>
      <c r="R29" s="182">
        <v>299388.05</v>
      </c>
      <c r="S29" s="182">
        <v>2224844.7000000002</v>
      </c>
      <c r="T29" s="182">
        <v>1632732.73</v>
      </c>
      <c r="U29" s="182">
        <v>1039881.05</v>
      </c>
      <c r="V29" s="182">
        <v>0</v>
      </c>
      <c r="W29" s="182">
        <v>331.7</v>
      </c>
      <c r="X29" s="182">
        <v>6672.35</v>
      </c>
    </row>
    <row r="30" spans="1:24" x14ac:dyDescent="0.25">
      <c r="A30" s="2" t="s">
        <v>15</v>
      </c>
      <c r="B30" s="182">
        <v>2994502.76</v>
      </c>
      <c r="C30" s="182">
        <v>61859.68</v>
      </c>
      <c r="D30" s="182">
        <v>630</v>
      </c>
      <c r="E30" s="182">
        <v>272916.68</v>
      </c>
      <c r="F30" s="182">
        <v>315</v>
      </c>
      <c r="G30" s="182">
        <v>1260</v>
      </c>
      <c r="H30" s="182">
        <v>792848.22</v>
      </c>
      <c r="I30" s="182">
        <v>377320.31</v>
      </c>
      <c r="J30" s="182">
        <v>108891.1</v>
      </c>
      <c r="K30" s="182">
        <v>101228.21</v>
      </c>
      <c r="L30" s="182">
        <v>61900.160000000003</v>
      </c>
      <c r="M30" s="182">
        <v>28929.61</v>
      </c>
      <c r="N30" s="182">
        <v>15120</v>
      </c>
      <c r="O30" s="182">
        <v>237570.76</v>
      </c>
      <c r="P30" s="182">
        <v>148377.12</v>
      </c>
      <c r="Q30" s="182">
        <v>630</v>
      </c>
      <c r="R30" s="182">
        <v>70447.72</v>
      </c>
      <c r="S30" s="182">
        <v>5107.3999999999996</v>
      </c>
      <c r="T30" s="182">
        <v>147949.16</v>
      </c>
      <c r="U30" s="182">
        <v>551436.63</v>
      </c>
      <c r="V30" s="182">
        <v>630</v>
      </c>
      <c r="W30" s="182">
        <v>0</v>
      </c>
      <c r="X30" s="182">
        <v>9135</v>
      </c>
    </row>
    <row r="31" spans="1:24" x14ac:dyDescent="0.25">
      <c r="A31" s="2" t="s">
        <v>16</v>
      </c>
      <c r="B31" s="182">
        <v>327516.59000000003</v>
      </c>
      <c r="C31" s="182">
        <v>1890</v>
      </c>
      <c r="D31" s="182">
        <v>0</v>
      </c>
      <c r="E31" s="182">
        <v>11318.24</v>
      </c>
      <c r="F31" s="182">
        <v>315</v>
      </c>
      <c r="G31" s="182">
        <v>0</v>
      </c>
      <c r="H31" s="182">
        <v>11340</v>
      </c>
      <c r="I31" s="182">
        <v>29493.43</v>
      </c>
      <c r="J31" s="182">
        <v>5670</v>
      </c>
      <c r="K31" s="182">
        <v>13226.01</v>
      </c>
      <c r="L31" s="182">
        <v>5140.43</v>
      </c>
      <c r="M31" s="182">
        <v>843.25</v>
      </c>
      <c r="N31" s="182">
        <v>5884.07</v>
      </c>
      <c r="O31" s="182">
        <v>16802.79</v>
      </c>
      <c r="P31" s="182">
        <v>17121.810000000001</v>
      </c>
      <c r="Q31" s="182">
        <v>0</v>
      </c>
      <c r="R31" s="182">
        <v>3754.02</v>
      </c>
      <c r="S31" s="182">
        <v>630</v>
      </c>
      <c r="T31" s="182">
        <v>5738.38</v>
      </c>
      <c r="U31" s="182">
        <v>6345</v>
      </c>
      <c r="V31" s="182">
        <v>0</v>
      </c>
      <c r="W31" s="182">
        <v>0</v>
      </c>
      <c r="X31" s="182">
        <v>192004.16</v>
      </c>
    </row>
    <row r="32" spans="1:24" x14ac:dyDescent="0.25">
      <c r="A32" s="40" t="s">
        <v>195</v>
      </c>
      <c r="B32" s="184">
        <v>119330307.73</v>
      </c>
      <c r="C32" s="184">
        <v>1778235.54</v>
      </c>
      <c r="D32" s="184">
        <v>142200.97</v>
      </c>
      <c r="E32" s="184">
        <v>28316163.329999998</v>
      </c>
      <c r="F32" s="184">
        <v>94064.92</v>
      </c>
      <c r="G32" s="184">
        <v>289292.03000000003</v>
      </c>
      <c r="H32" s="184">
        <v>12641656.710000001</v>
      </c>
      <c r="I32" s="184">
        <v>23621232.489999998</v>
      </c>
      <c r="J32" s="184">
        <v>5604613.5300000003</v>
      </c>
      <c r="K32" s="184">
        <v>18351025.899999999</v>
      </c>
      <c r="L32" s="184">
        <v>2004363.19</v>
      </c>
      <c r="M32" s="184">
        <v>680568.26</v>
      </c>
      <c r="N32" s="184">
        <v>1557435.3</v>
      </c>
      <c r="O32" s="184">
        <v>6948166.8899999997</v>
      </c>
      <c r="P32" s="184">
        <v>4940815.99</v>
      </c>
      <c r="Q32" s="184">
        <v>28083</v>
      </c>
      <c r="R32" s="184">
        <v>1251869.43</v>
      </c>
      <c r="S32" s="184">
        <v>2584630.75</v>
      </c>
      <c r="T32" s="184">
        <v>3615454.29</v>
      </c>
      <c r="U32" s="184">
        <v>4606505.59</v>
      </c>
      <c r="V32" s="184">
        <v>1260</v>
      </c>
      <c r="W32" s="184">
        <v>961.7</v>
      </c>
      <c r="X32" s="184">
        <v>271707.92</v>
      </c>
    </row>
    <row r="34" spans="1:3" x14ac:dyDescent="0.25">
      <c r="A34" s="208" t="str">
        <f>HYPERLINK("#'Vysvetlivky'!A15", "Vysvetlivky k sekciám SK-NACE")</f>
        <v>Vysvetlivky k sekciám SK-NACE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  <c r="C35" s="209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03" t="s">
        <v>207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</row>
    <row r="3" spans="1:24" x14ac:dyDescent="0.25">
      <c r="A3" s="224" t="s">
        <v>211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</row>
    <row r="5" spans="1:24" x14ac:dyDescent="0.25">
      <c r="A5" s="207" t="s">
        <v>2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7" spans="1:24" x14ac:dyDescent="0.25">
      <c r="A7" s="216" t="s">
        <v>4</v>
      </c>
      <c r="B7" s="216" t="s">
        <v>187</v>
      </c>
      <c r="C7" s="218" t="s">
        <v>212</v>
      </c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</row>
    <row r="8" spans="1:24" x14ac:dyDescent="0.25">
      <c r="A8" s="216"/>
      <c r="B8" s="216"/>
      <c r="C8" s="1" t="s">
        <v>213</v>
      </c>
      <c r="D8" s="1" t="s">
        <v>214</v>
      </c>
      <c r="E8" s="1" t="s">
        <v>215</v>
      </c>
      <c r="F8" s="1" t="s">
        <v>216</v>
      </c>
      <c r="G8" s="1" t="s">
        <v>217</v>
      </c>
      <c r="H8" s="1" t="s">
        <v>218</v>
      </c>
      <c r="I8" s="1" t="s">
        <v>219</v>
      </c>
      <c r="J8" s="1" t="s">
        <v>220</v>
      </c>
      <c r="K8" s="1" t="s">
        <v>221</v>
      </c>
      <c r="L8" s="1" t="s">
        <v>222</v>
      </c>
      <c r="M8" s="1" t="s">
        <v>223</v>
      </c>
      <c r="N8" s="1" t="s">
        <v>224</v>
      </c>
      <c r="O8" s="1" t="s">
        <v>225</v>
      </c>
      <c r="P8" s="1" t="s">
        <v>226</v>
      </c>
      <c r="Q8" s="1" t="s">
        <v>227</v>
      </c>
      <c r="R8" s="1" t="s">
        <v>228</v>
      </c>
      <c r="S8" s="1" t="s">
        <v>229</v>
      </c>
      <c r="T8" s="1" t="s">
        <v>230</v>
      </c>
      <c r="U8" s="1" t="s">
        <v>231</v>
      </c>
      <c r="V8" s="1" t="s">
        <v>232</v>
      </c>
      <c r="W8" s="1" t="s">
        <v>233</v>
      </c>
      <c r="X8" s="1" t="s">
        <v>234</v>
      </c>
    </row>
    <row r="9" spans="1:24" x14ac:dyDescent="0.25">
      <c r="A9" s="225" t="s">
        <v>194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</row>
    <row r="10" spans="1:24" x14ac:dyDescent="0.25">
      <c r="A10" s="2" t="s">
        <v>11</v>
      </c>
      <c r="B10" s="185">
        <v>3281</v>
      </c>
      <c r="C10" s="185">
        <v>20</v>
      </c>
      <c r="D10" s="185">
        <v>1</v>
      </c>
      <c r="E10" s="185">
        <v>169</v>
      </c>
      <c r="F10" s="185">
        <v>4</v>
      </c>
      <c r="G10" s="185">
        <v>7</v>
      </c>
      <c r="H10" s="185">
        <v>117</v>
      </c>
      <c r="I10" s="185">
        <v>1347</v>
      </c>
      <c r="J10" s="185">
        <v>36</v>
      </c>
      <c r="K10" s="185">
        <v>625</v>
      </c>
      <c r="L10" s="185">
        <v>29</v>
      </c>
      <c r="M10" s="185">
        <v>7</v>
      </c>
      <c r="N10" s="185">
        <v>61</v>
      </c>
      <c r="O10" s="185">
        <v>107</v>
      </c>
      <c r="P10" s="185">
        <v>96</v>
      </c>
      <c r="Q10" s="185">
        <v>1</v>
      </c>
      <c r="R10" s="185">
        <v>135</v>
      </c>
      <c r="S10" s="185">
        <v>18</v>
      </c>
      <c r="T10" s="185">
        <v>175</v>
      </c>
      <c r="U10" s="185">
        <v>325</v>
      </c>
      <c r="V10" s="185">
        <v>0</v>
      </c>
      <c r="W10" s="185">
        <v>0</v>
      </c>
      <c r="X10" s="185">
        <v>1</v>
      </c>
    </row>
    <row r="11" spans="1:24" x14ac:dyDescent="0.25">
      <c r="A11" s="2" t="s">
        <v>12</v>
      </c>
      <c r="B11" s="185">
        <v>64377</v>
      </c>
      <c r="C11" s="185">
        <v>1694</v>
      </c>
      <c r="D11" s="185">
        <v>4</v>
      </c>
      <c r="E11" s="185">
        <v>8416</v>
      </c>
      <c r="F11" s="185">
        <v>9</v>
      </c>
      <c r="G11" s="185">
        <v>40</v>
      </c>
      <c r="H11" s="185">
        <v>14887</v>
      </c>
      <c r="I11" s="185">
        <v>12782</v>
      </c>
      <c r="J11" s="185">
        <v>2007</v>
      </c>
      <c r="K11" s="185">
        <v>4655</v>
      </c>
      <c r="L11" s="185">
        <v>1302</v>
      </c>
      <c r="M11" s="185">
        <v>834</v>
      </c>
      <c r="N11" s="185">
        <v>297</v>
      </c>
      <c r="O11" s="185">
        <v>5851</v>
      </c>
      <c r="P11" s="185">
        <v>2448</v>
      </c>
      <c r="Q11" s="185">
        <v>28</v>
      </c>
      <c r="R11" s="185">
        <v>1200</v>
      </c>
      <c r="S11" s="185">
        <v>385</v>
      </c>
      <c r="T11" s="185">
        <v>1374</v>
      </c>
      <c r="U11" s="185">
        <v>6045</v>
      </c>
      <c r="V11" s="185">
        <v>2</v>
      </c>
      <c r="W11" s="185">
        <v>1</v>
      </c>
      <c r="X11" s="185">
        <v>116</v>
      </c>
    </row>
    <row r="12" spans="1:24" x14ac:dyDescent="0.25">
      <c r="A12" s="2" t="s">
        <v>13</v>
      </c>
      <c r="B12" s="185">
        <v>7464</v>
      </c>
      <c r="C12" s="185">
        <v>93</v>
      </c>
      <c r="D12" s="185">
        <v>4</v>
      </c>
      <c r="E12" s="185">
        <v>742</v>
      </c>
      <c r="F12" s="185">
        <v>13</v>
      </c>
      <c r="G12" s="185">
        <v>18</v>
      </c>
      <c r="H12" s="185">
        <v>476</v>
      </c>
      <c r="I12" s="185">
        <v>2101</v>
      </c>
      <c r="J12" s="185">
        <v>253</v>
      </c>
      <c r="K12" s="185">
        <v>1321</v>
      </c>
      <c r="L12" s="185">
        <v>168</v>
      </c>
      <c r="M12" s="185">
        <v>39</v>
      </c>
      <c r="N12" s="185">
        <v>181</v>
      </c>
      <c r="O12" s="185">
        <v>746</v>
      </c>
      <c r="P12" s="185">
        <v>467</v>
      </c>
      <c r="Q12" s="185">
        <v>1</v>
      </c>
      <c r="R12" s="185">
        <v>173</v>
      </c>
      <c r="S12" s="185">
        <v>118</v>
      </c>
      <c r="T12" s="185">
        <v>207</v>
      </c>
      <c r="U12" s="185">
        <v>334</v>
      </c>
      <c r="V12" s="185">
        <v>0</v>
      </c>
      <c r="W12" s="185">
        <v>0</v>
      </c>
      <c r="X12" s="185">
        <v>9</v>
      </c>
    </row>
    <row r="13" spans="1:24" x14ac:dyDescent="0.25">
      <c r="A13" s="2" t="s">
        <v>14</v>
      </c>
      <c r="B13" s="185">
        <v>23804</v>
      </c>
      <c r="C13" s="185">
        <v>354</v>
      </c>
      <c r="D13" s="185">
        <v>21</v>
      </c>
      <c r="E13" s="185">
        <v>2901</v>
      </c>
      <c r="F13" s="185">
        <v>9</v>
      </c>
      <c r="G13" s="185">
        <v>79</v>
      </c>
      <c r="H13" s="185">
        <v>2158</v>
      </c>
      <c r="I13" s="185">
        <v>6995</v>
      </c>
      <c r="J13" s="185">
        <v>1084</v>
      </c>
      <c r="K13" s="185">
        <v>3527</v>
      </c>
      <c r="L13" s="185">
        <v>573</v>
      </c>
      <c r="M13" s="185">
        <v>94</v>
      </c>
      <c r="N13" s="185">
        <v>428</v>
      </c>
      <c r="O13" s="185">
        <v>2280</v>
      </c>
      <c r="P13" s="185">
        <v>1203</v>
      </c>
      <c r="Q13" s="185">
        <v>12</v>
      </c>
      <c r="R13" s="185">
        <v>270</v>
      </c>
      <c r="S13" s="185">
        <v>574</v>
      </c>
      <c r="T13" s="185">
        <v>408</v>
      </c>
      <c r="U13" s="185">
        <v>821</v>
      </c>
      <c r="V13" s="185">
        <v>0</v>
      </c>
      <c r="W13" s="185">
        <v>1</v>
      </c>
      <c r="X13" s="185">
        <v>12</v>
      </c>
    </row>
    <row r="14" spans="1:24" x14ac:dyDescent="0.25">
      <c r="A14" s="2" t="s">
        <v>15</v>
      </c>
      <c r="B14" s="185">
        <v>15457</v>
      </c>
      <c r="C14" s="185">
        <v>322</v>
      </c>
      <c r="D14" s="185">
        <v>3</v>
      </c>
      <c r="E14" s="185">
        <v>1309</v>
      </c>
      <c r="F14" s="185">
        <v>1</v>
      </c>
      <c r="G14" s="185">
        <v>6</v>
      </c>
      <c r="H14" s="185">
        <v>3499</v>
      </c>
      <c r="I14" s="185">
        <v>1945</v>
      </c>
      <c r="J14" s="185">
        <v>441</v>
      </c>
      <c r="K14" s="185">
        <v>402</v>
      </c>
      <c r="L14" s="185">
        <v>259</v>
      </c>
      <c r="M14" s="185">
        <v>118</v>
      </c>
      <c r="N14" s="185">
        <v>58</v>
      </c>
      <c r="O14" s="185">
        <v>1049</v>
      </c>
      <c r="P14" s="185">
        <v>603</v>
      </c>
      <c r="Q14" s="185">
        <v>2</v>
      </c>
      <c r="R14" s="185">
        <v>302</v>
      </c>
      <c r="S14" s="185">
        <v>35</v>
      </c>
      <c r="T14" s="185">
        <v>664</v>
      </c>
      <c r="U14" s="185">
        <v>4381</v>
      </c>
      <c r="V14" s="185">
        <v>2</v>
      </c>
      <c r="W14" s="185">
        <v>0</v>
      </c>
      <c r="X14" s="185">
        <v>56</v>
      </c>
    </row>
    <row r="15" spans="1:24" x14ac:dyDescent="0.25">
      <c r="A15" s="2" t="s">
        <v>16</v>
      </c>
      <c r="B15" s="185">
        <v>1354</v>
      </c>
      <c r="C15" s="185">
        <v>8</v>
      </c>
      <c r="D15" s="185">
        <v>0</v>
      </c>
      <c r="E15" s="185">
        <v>44</v>
      </c>
      <c r="F15" s="185">
        <v>1</v>
      </c>
      <c r="G15" s="185">
        <v>1</v>
      </c>
      <c r="H15" s="185">
        <v>42</v>
      </c>
      <c r="I15" s="185">
        <v>105</v>
      </c>
      <c r="J15" s="185">
        <v>19</v>
      </c>
      <c r="K15" s="185">
        <v>44</v>
      </c>
      <c r="L15" s="185">
        <v>25</v>
      </c>
      <c r="M15" s="185">
        <v>1</v>
      </c>
      <c r="N15" s="185">
        <v>22</v>
      </c>
      <c r="O15" s="185">
        <v>70</v>
      </c>
      <c r="P15" s="185">
        <v>61</v>
      </c>
      <c r="Q15" s="185">
        <v>0</v>
      </c>
      <c r="R15" s="185">
        <v>16</v>
      </c>
      <c r="S15" s="185">
        <v>1</v>
      </c>
      <c r="T15" s="185">
        <v>21</v>
      </c>
      <c r="U15" s="185">
        <v>30</v>
      </c>
      <c r="V15" s="185">
        <v>0</v>
      </c>
      <c r="W15" s="185">
        <v>0</v>
      </c>
      <c r="X15" s="185">
        <v>843</v>
      </c>
    </row>
    <row r="16" spans="1:24" x14ac:dyDescent="0.25">
      <c r="A16" s="40" t="s">
        <v>195</v>
      </c>
      <c r="B16" s="187">
        <v>115740</v>
      </c>
      <c r="C16" s="187">
        <v>2491</v>
      </c>
      <c r="D16" s="187">
        <v>33</v>
      </c>
      <c r="E16" s="187">
        <v>13581</v>
      </c>
      <c r="F16" s="187">
        <v>37</v>
      </c>
      <c r="G16" s="187">
        <v>151</v>
      </c>
      <c r="H16" s="187">
        <v>21179</v>
      </c>
      <c r="I16" s="187">
        <v>25275</v>
      </c>
      <c r="J16" s="187">
        <v>3841</v>
      </c>
      <c r="K16" s="187">
        <v>10576</v>
      </c>
      <c r="L16" s="187">
        <v>2356</v>
      </c>
      <c r="M16" s="187">
        <v>1093</v>
      </c>
      <c r="N16" s="187">
        <v>1047</v>
      </c>
      <c r="O16" s="187">
        <v>10103</v>
      </c>
      <c r="P16" s="187">
        <v>4878</v>
      </c>
      <c r="Q16" s="187">
        <v>44</v>
      </c>
      <c r="R16" s="187">
        <v>2096</v>
      </c>
      <c r="S16" s="187">
        <v>1131</v>
      </c>
      <c r="T16" s="187">
        <v>2849</v>
      </c>
      <c r="U16" s="187">
        <v>11936</v>
      </c>
      <c r="V16" s="187">
        <v>4</v>
      </c>
      <c r="W16" s="187">
        <v>2</v>
      </c>
      <c r="X16" s="187">
        <v>1037</v>
      </c>
    </row>
    <row r="17" spans="1:24" x14ac:dyDescent="0.25">
      <c r="A17" s="225" t="s">
        <v>196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</row>
    <row r="18" spans="1:24" x14ac:dyDescent="0.25">
      <c r="A18" s="2" t="s">
        <v>11</v>
      </c>
      <c r="B18" s="185">
        <v>16294</v>
      </c>
      <c r="C18" s="185">
        <v>47</v>
      </c>
      <c r="D18" s="185">
        <v>0</v>
      </c>
      <c r="E18" s="185">
        <v>1463</v>
      </c>
      <c r="F18" s="185">
        <v>10</v>
      </c>
      <c r="G18" s="185">
        <v>12</v>
      </c>
      <c r="H18" s="185">
        <v>331</v>
      </c>
      <c r="I18" s="185">
        <v>6946</v>
      </c>
      <c r="J18" s="185">
        <v>1045</v>
      </c>
      <c r="K18" s="185">
        <v>2096</v>
      </c>
      <c r="L18" s="185">
        <v>181</v>
      </c>
      <c r="M18" s="185">
        <v>122</v>
      </c>
      <c r="N18" s="185">
        <v>218</v>
      </c>
      <c r="O18" s="185">
        <v>387</v>
      </c>
      <c r="P18" s="185">
        <v>372</v>
      </c>
      <c r="Q18" s="185">
        <v>9</v>
      </c>
      <c r="R18" s="185">
        <v>618</v>
      </c>
      <c r="S18" s="185">
        <v>45</v>
      </c>
      <c r="T18" s="185">
        <v>1559</v>
      </c>
      <c r="U18" s="185">
        <v>829</v>
      </c>
      <c r="V18" s="185">
        <v>0</v>
      </c>
      <c r="W18" s="185">
        <v>0</v>
      </c>
      <c r="X18" s="185">
        <v>4</v>
      </c>
    </row>
    <row r="19" spans="1:24" x14ac:dyDescent="0.25">
      <c r="A19" s="2" t="s">
        <v>12</v>
      </c>
      <c r="B19" s="185">
        <v>64237</v>
      </c>
      <c r="C19" s="185">
        <v>1691</v>
      </c>
      <c r="D19" s="185">
        <v>4</v>
      </c>
      <c r="E19" s="185">
        <v>8394</v>
      </c>
      <c r="F19" s="185">
        <v>9</v>
      </c>
      <c r="G19" s="185">
        <v>40</v>
      </c>
      <c r="H19" s="185">
        <v>14864</v>
      </c>
      <c r="I19" s="185">
        <v>12754</v>
      </c>
      <c r="J19" s="185">
        <v>2000</v>
      </c>
      <c r="K19" s="185">
        <v>4646</v>
      </c>
      <c r="L19" s="185">
        <v>1296</v>
      </c>
      <c r="M19" s="185">
        <v>833</v>
      </c>
      <c r="N19" s="185">
        <v>297</v>
      </c>
      <c r="O19" s="185">
        <v>5836</v>
      </c>
      <c r="P19" s="185">
        <v>2440</v>
      </c>
      <c r="Q19" s="185">
        <v>28</v>
      </c>
      <c r="R19" s="185">
        <v>1197</v>
      </c>
      <c r="S19" s="185">
        <v>382</v>
      </c>
      <c r="T19" s="185">
        <v>1373</v>
      </c>
      <c r="U19" s="185">
        <v>6034</v>
      </c>
      <c r="V19" s="185">
        <v>2</v>
      </c>
      <c r="W19" s="185">
        <v>1</v>
      </c>
      <c r="X19" s="185">
        <v>116</v>
      </c>
    </row>
    <row r="20" spans="1:24" x14ac:dyDescent="0.25">
      <c r="A20" s="2" t="s">
        <v>13</v>
      </c>
      <c r="B20" s="185">
        <v>71187</v>
      </c>
      <c r="C20" s="185">
        <v>534</v>
      </c>
      <c r="D20" s="185">
        <v>27</v>
      </c>
      <c r="E20" s="185">
        <v>31649</v>
      </c>
      <c r="F20" s="185">
        <v>387</v>
      </c>
      <c r="G20" s="185">
        <v>1401</v>
      </c>
      <c r="H20" s="185">
        <v>1845</v>
      </c>
      <c r="I20" s="185">
        <v>10936</v>
      </c>
      <c r="J20" s="185">
        <v>6097</v>
      </c>
      <c r="K20" s="185">
        <v>5879</v>
      </c>
      <c r="L20" s="185">
        <v>1061</v>
      </c>
      <c r="M20" s="185">
        <v>126</v>
      </c>
      <c r="N20" s="185">
        <v>1179</v>
      </c>
      <c r="O20" s="185">
        <v>3011</v>
      </c>
      <c r="P20" s="185">
        <v>3292</v>
      </c>
      <c r="Q20" s="185">
        <v>2</v>
      </c>
      <c r="R20" s="185">
        <v>834</v>
      </c>
      <c r="S20" s="185">
        <v>909</v>
      </c>
      <c r="T20" s="185">
        <v>1117</v>
      </c>
      <c r="U20" s="185">
        <v>880</v>
      </c>
      <c r="V20" s="185">
        <v>0</v>
      </c>
      <c r="W20" s="185">
        <v>0</v>
      </c>
      <c r="X20" s="185">
        <v>21</v>
      </c>
    </row>
    <row r="21" spans="1:24" x14ac:dyDescent="0.25">
      <c r="A21" s="2" t="s">
        <v>14</v>
      </c>
      <c r="B21" s="185">
        <v>199302</v>
      </c>
      <c r="C21" s="185">
        <v>3305</v>
      </c>
      <c r="D21" s="185">
        <v>362</v>
      </c>
      <c r="E21" s="185">
        <v>64342</v>
      </c>
      <c r="F21" s="185">
        <v>157</v>
      </c>
      <c r="G21" s="185">
        <v>846</v>
      </c>
      <c r="H21" s="185">
        <v>16995</v>
      </c>
      <c r="I21" s="185">
        <v>45582</v>
      </c>
      <c r="J21" s="185">
        <v>13523</v>
      </c>
      <c r="K21" s="185">
        <v>18968</v>
      </c>
      <c r="L21" s="185">
        <v>3497</v>
      </c>
      <c r="M21" s="185">
        <v>406</v>
      </c>
      <c r="N21" s="185">
        <v>2192</v>
      </c>
      <c r="O21" s="185">
        <v>10662</v>
      </c>
      <c r="P21" s="185">
        <v>7442</v>
      </c>
      <c r="Q21" s="185">
        <v>38</v>
      </c>
      <c r="R21" s="185">
        <v>958</v>
      </c>
      <c r="S21" s="185">
        <v>4916</v>
      </c>
      <c r="T21" s="185">
        <v>2525</v>
      </c>
      <c r="U21" s="185">
        <v>2545</v>
      </c>
      <c r="V21" s="185">
        <v>0</v>
      </c>
      <c r="W21" s="185">
        <v>1</v>
      </c>
      <c r="X21" s="185">
        <v>40</v>
      </c>
    </row>
    <row r="22" spans="1:24" x14ac:dyDescent="0.25">
      <c r="A22" s="2" t="s">
        <v>15</v>
      </c>
      <c r="B22" s="185">
        <v>15448</v>
      </c>
      <c r="C22" s="185">
        <v>322</v>
      </c>
      <c r="D22" s="185">
        <v>3</v>
      </c>
      <c r="E22" s="185">
        <v>1308</v>
      </c>
      <c r="F22" s="185">
        <v>1</v>
      </c>
      <c r="G22" s="185">
        <v>6</v>
      </c>
      <c r="H22" s="185">
        <v>3497</v>
      </c>
      <c r="I22" s="185">
        <v>1944</v>
      </c>
      <c r="J22" s="185">
        <v>441</v>
      </c>
      <c r="K22" s="185">
        <v>402</v>
      </c>
      <c r="L22" s="185">
        <v>259</v>
      </c>
      <c r="M22" s="185">
        <v>117</v>
      </c>
      <c r="N22" s="185">
        <v>58</v>
      </c>
      <c r="O22" s="185">
        <v>1048</v>
      </c>
      <c r="P22" s="185">
        <v>602</v>
      </c>
      <c r="Q22" s="185">
        <v>2</v>
      </c>
      <c r="R22" s="185">
        <v>302</v>
      </c>
      <c r="S22" s="185">
        <v>35</v>
      </c>
      <c r="T22" s="185">
        <v>664</v>
      </c>
      <c r="U22" s="185">
        <v>4379</v>
      </c>
      <c r="V22" s="185">
        <v>2</v>
      </c>
      <c r="W22" s="185">
        <v>0</v>
      </c>
      <c r="X22" s="185">
        <v>56</v>
      </c>
    </row>
    <row r="23" spans="1:24" x14ac:dyDescent="0.25">
      <c r="A23" s="2" t="s">
        <v>16</v>
      </c>
      <c r="B23" s="185">
        <v>1354</v>
      </c>
      <c r="C23" s="185">
        <v>8</v>
      </c>
      <c r="D23" s="185">
        <v>0</v>
      </c>
      <c r="E23" s="185">
        <v>44</v>
      </c>
      <c r="F23" s="185">
        <v>1</v>
      </c>
      <c r="G23" s="185">
        <v>1</v>
      </c>
      <c r="H23" s="185">
        <v>42</v>
      </c>
      <c r="I23" s="185">
        <v>105</v>
      </c>
      <c r="J23" s="185">
        <v>19</v>
      </c>
      <c r="K23" s="185">
        <v>44</v>
      </c>
      <c r="L23" s="185">
        <v>25</v>
      </c>
      <c r="M23" s="185">
        <v>1</v>
      </c>
      <c r="N23" s="185">
        <v>22</v>
      </c>
      <c r="O23" s="185">
        <v>70</v>
      </c>
      <c r="P23" s="185">
        <v>61</v>
      </c>
      <c r="Q23" s="185">
        <v>0</v>
      </c>
      <c r="R23" s="185">
        <v>16</v>
      </c>
      <c r="S23" s="185">
        <v>1</v>
      </c>
      <c r="T23" s="185">
        <v>21</v>
      </c>
      <c r="U23" s="185">
        <v>30</v>
      </c>
      <c r="V23" s="185">
        <v>0</v>
      </c>
      <c r="W23" s="185">
        <v>0</v>
      </c>
      <c r="X23" s="185">
        <v>843</v>
      </c>
    </row>
    <row r="24" spans="1:24" x14ac:dyDescent="0.25">
      <c r="A24" s="40" t="s">
        <v>195</v>
      </c>
      <c r="B24" s="187">
        <v>367829</v>
      </c>
      <c r="C24" s="187">
        <v>5907</v>
      </c>
      <c r="D24" s="187">
        <v>396</v>
      </c>
      <c r="E24" s="187">
        <v>107200</v>
      </c>
      <c r="F24" s="187">
        <v>565</v>
      </c>
      <c r="G24" s="187">
        <v>2306</v>
      </c>
      <c r="H24" s="187">
        <v>37574</v>
      </c>
      <c r="I24" s="187">
        <v>78267</v>
      </c>
      <c r="J24" s="187">
        <v>23125</v>
      </c>
      <c r="K24" s="187">
        <v>32042</v>
      </c>
      <c r="L24" s="187">
        <v>6319</v>
      </c>
      <c r="M24" s="187">
        <v>1605</v>
      </c>
      <c r="N24" s="187">
        <v>3966</v>
      </c>
      <c r="O24" s="187">
        <v>21014</v>
      </c>
      <c r="P24" s="187">
        <v>14209</v>
      </c>
      <c r="Q24" s="187">
        <v>79</v>
      </c>
      <c r="R24" s="187">
        <v>3925</v>
      </c>
      <c r="S24" s="187">
        <v>6288</v>
      </c>
      <c r="T24" s="187">
        <v>7259</v>
      </c>
      <c r="U24" s="187">
        <v>14697</v>
      </c>
      <c r="V24" s="187">
        <v>4</v>
      </c>
      <c r="W24" s="187">
        <v>2</v>
      </c>
      <c r="X24" s="187">
        <v>1080</v>
      </c>
    </row>
    <row r="25" spans="1:24" x14ac:dyDescent="0.25">
      <c r="A25" s="225" t="s">
        <v>197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</row>
    <row r="26" spans="1:24" x14ac:dyDescent="0.25">
      <c r="A26" s="2" t="s">
        <v>11</v>
      </c>
      <c r="B26" s="186">
        <v>11065548.300000001</v>
      </c>
      <c r="C26" s="186">
        <v>38109.75</v>
      </c>
      <c r="D26" s="186">
        <v>27957.62</v>
      </c>
      <c r="E26" s="186">
        <v>310877.78999999998</v>
      </c>
      <c r="F26" s="186">
        <v>5484.08</v>
      </c>
      <c r="G26" s="186">
        <v>9835.74</v>
      </c>
      <c r="H26" s="186">
        <v>195272.35</v>
      </c>
      <c r="I26" s="186">
        <v>5284901.24</v>
      </c>
      <c r="J26" s="186">
        <v>450343.47</v>
      </c>
      <c r="K26" s="186">
        <v>1173362.3999999999</v>
      </c>
      <c r="L26" s="186">
        <v>131081.59</v>
      </c>
      <c r="M26" s="186">
        <v>105204.5</v>
      </c>
      <c r="N26" s="186">
        <v>145447.46</v>
      </c>
      <c r="O26" s="186">
        <v>248209.89</v>
      </c>
      <c r="P26" s="186">
        <v>225009.71</v>
      </c>
      <c r="Q26" s="186">
        <v>2418.8000000000002</v>
      </c>
      <c r="R26" s="186">
        <v>252976.19</v>
      </c>
      <c r="S26" s="186">
        <v>22425.59</v>
      </c>
      <c r="T26" s="186">
        <v>1989820.45</v>
      </c>
      <c r="U26" s="186">
        <v>445870.75</v>
      </c>
      <c r="V26" s="186">
        <v>0</v>
      </c>
      <c r="W26" s="186">
        <v>0</v>
      </c>
      <c r="X26" s="186">
        <v>938.93</v>
      </c>
    </row>
    <row r="27" spans="1:24" x14ac:dyDescent="0.25">
      <c r="A27" s="2" t="s">
        <v>12</v>
      </c>
      <c r="B27" s="186">
        <v>47149901.130000003</v>
      </c>
      <c r="C27" s="186">
        <v>1262535.19</v>
      </c>
      <c r="D27" s="186">
        <v>2700</v>
      </c>
      <c r="E27" s="186">
        <v>6031194.5300000003</v>
      </c>
      <c r="F27" s="186">
        <v>5850</v>
      </c>
      <c r="G27" s="186">
        <v>28411.8</v>
      </c>
      <c r="H27" s="186">
        <v>11239149.23</v>
      </c>
      <c r="I27" s="186">
        <v>9253512.2300000004</v>
      </c>
      <c r="J27" s="186">
        <v>1398321.79</v>
      </c>
      <c r="K27" s="186">
        <v>3512604.6</v>
      </c>
      <c r="L27" s="186">
        <v>906080.58</v>
      </c>
      <c r="M27" s="186">
        <v>531547.09</v>
      </c>
      <c r="N27" s="186">
        <v>206014.01</v>
      </c>
      <c r="O27" s="186">
        <v>3998977.52</v>
      </c>
      <c r="P27" s="186">
        <v>1775717.47</v>
      </c>
      <c r="Q27" s="186">
        <v>17629.93</v>
      </c>
      <c r="R27" s="186">
        <v>851419.33</v>
      </c>
      <c r="S27" s="186">
        <v>236971.88</v>
      </c>
      <c r="T27" s="186">
        <v>1043147.45</v>
      </c>
      <c r="U27" s="186">
        <v>4757885.55</v>
      </c>
      <c r="V27" s="186">
        <v>1620</v>
      </c>
      <c r="W27" s="186">
        <v>810</v>
      </c>
      <c r="X27" s="186">
        <v>87800.95</v>
      </c>
    </row>
    <row r="28" spans="1:24" x14ac:dyDescent="0.25">
      <c r="A28" s="2" t="s">
        <v>13</v>
      </c>
      <c r="B28" s="186">
        <v>20856132.309999999</v>
      </c>
      <c r="C28" s="186">
        <v>246374.8</v>
      </c>
      <c r="D28" s="186">
        <v>7109.52</v>
      </c>
      <c r="E28" s="186">
        <v>3002552.78</v>
      </c>
      <c r="F28" s="186">
        <v>188906.45</v>
      </c>
      <c r="G28" s="186">
        <v>212281.62</v>
      </c>
      <c r="H28" s="186">
        <v>829502.64</v>
      </c>
      <c r="I28" s="186">
        <v>7028258.1100000003</v>
      </c>
      <c r="J28" s="186">
        <v>622322.42000000004</v>
      </c>
      <c r="K28" s="186">
        <v>3633076.53</v>
      </c>
      <c r="L28" s="186">
        <v>355100.66</v>
      </c>
      <c r="M28" s="186">
        <v>56462.9</v>
      </c>
      <c r="N28" s="186">
        <v>592149.63</v>
      </c>
      <c r="O28" s="186">
        <v>1200555.69</v>
      </c>
      <c r="P28" s="186">
        <v>1108801.55</v>
      </c>
      <c r="Q28" s="186">
        <v>1885.08</v>
      </c>
      <c r="R28" s="186">
        <v>387805.73</v>
      </c>
      <c r="S28" s="186">
        <v>270711.48</v>
      </c>
      <c r="T28" s="186">
        <v>681022.23</v>
      </c>
      <c r="U28" s="186">
        <v>424128.77</v>
      </c>
      <c r="V28" s="186">
        <v>0</v>
      </c>
      <c r="W28" s="186">
        <v>0</v>
      </c>
      <c r="X28" s="186">
        <v>7123.72</v>
      </c>
    </row>
    <row r="29" spans="1:24" x14ac:dyDescent="0.25">
      <c r="A29" s="2" t="s">
        <v>14</v>
      </c>
      <c r="B29" s="186">
        <v>100133979.84999999</v>
      </c>
      <c r="C29" s="186">
        <v>1527368.02</v>
      </c>
      <c r="D29" s="186">
        <v>731469.57</v>
      </c>
      <c r="E29" s="186">
        <v>28330558.460000001</v>
      </c>
      <c r="F29" s="186">
        <v>48761.66</v>
      </c>
      <c r="G29" s="186">
        <v>343674.3</v>
      </c>
      <c r="H29" s="186">
        <v>8902525.3599999994</v>
      </c>
      <c r="I29" s="186">
        <v>24578103.129999999</v>
      </c>
      <c r="J29" s="186">
        <v>6056280.2999999998</v>
      </c>
      <c r="K29" s="186">
        <v>11323475.16</v>
      </c>
      <c r="L29" s="186">
        <v>1700247.69</v>
      </c>
      <c r="M29" s="186">
        <v>231868.47</v>
      </c>
      <c r="N29" s="186">
        <v>1041660.42</v>
      </c>
      <c r="O29" s="186">
        <v>5465086.6200000001</v>
      </c>
      <c r="P29" s="186">
        <v>3697472.28</v>
      </c>
      <c r="Q29" s="186">
        <v>21450.17</v>
      </c>
      <c r="R29" s="186">
        <v>488426.81</v>
      </c>
      <c r="S29" s="186">
        <v>2688615.89</v>
      </c>
      <c r="T29" s="186">
        <v>1638132.83</v>
      </c>
      <c r="U29" s="186">
        <v>1302411.07</v>
      </c>
      <c r="V29" s="186">
        <v>0</v>
      </c>
      <c r="W29" s="186">
        <v>378.55</v>
      </c>
      <c r="X29" s="186">
        <v>16013.09</v>
      </c>
    </row>
    <row r="30" spans="1:24" x14ac:dyDescent="0.25">
      <c r="A30" s="2" t="s">
        <v>15</v>
      </c>
      <c r="B30" s="186">
        <v>4764160.68</v>
      </c>
      <c r="C30" s="186">
        <v>99973.74</v>
      </c>
      <c r="D30" s="186">
        <v>945</v>
      </c>
      <c r="E30" s="186">
        <v>401820.43</v>
      </c>
      <c r="F30" s="186">
        <v>315</v>
      </c>
      <c r="G30" s="186">
        <v>1752.38</v>
      </c>
      <c r="H30" s="186">
        <v>1086223.25</v>
      </c>
      <c r="I30" s="186">
        <v>595021.47</v>
      </c>
      <c r="J30" s="186">
        <v>136327.37</v>
      </c>
      <c r="K30" s="186">
        <v>120802.55</v>
      </c>
      <c r="L30" s="186">
        <v>80204.13</v>
      </c>
      <c r="M30" s="186">
        <v>35312.75</v>
      </c>
      <c r="N30" s="186">
        <v>18270</v>
      </c>
      <c r="O30" s="186">
        <v>322236.65000000002</v>
      </c>
      <c r="P30" s="186">
        <v>185672.65</v>
      </c>
      <c r="Q30" s="186">
        <v>630</v>
      </c>
      <c r="R30" s="186">
        <v>93326.52</v>
      </c>
      <c r="S30" s="186">
        <v>10384.08</v>
      </c>
      <c r="T30" s="186">
        <v>202941.69</v>
      </c>
      <c r="U30" s="186">
        <v>1354156.35</v>
      </c>
      <c r="V30" s="186">
        <v>630</v>
      </c>
      <c r="W30" s="186">
        <v>0</v>
      </c>
      <c r="X30" s="186">
        <v>17214.669999999998</v>
      </c>
    </row>
    <row r="31" spans="1:24" x14ac:dyDescent="0.25">
      <c r="A31" s="2" t="s">
        <v>16</v>
      </c>
      <c r="B31" s="186">
        <v>415921.22</v>
      </c>
      <c r="C31" s="186">
        <v>2520</v>
      </c>
      <c r="D31" s="186">
        <v>0</v>
      </c>
      <c r="E31" s="186">
        <v>13831.78</v>
      </c>
      <c r="F31" s="186">
        <v>315</v>
      </c>
      <c r="G31" s="186">
        <v>315</v>
      </c>
      <c r="H31" s="186">
        <v>13130.78</v>
      </c>
      <c r="I31" s="186">
        <v>32264.02</v>
      </c>
      <c r="J31" s="186">
        <v>5944.81</v>
      </c>
      <c r="K31" s="186">
        <v>13675.23</v>
      </c>
      <c r="L31" s="186">
        <v>7494.37</v>
      </c>
      <c r="M31" s="186">
        <v>315</v>
      </c>
      <c r="N31" s="186">
        <v>6781.83</v>
      </c>
      <c r="O31" s="186">
        <v>21476.959999999999</v>
      </c>
      <c r="P31" s="186">
        <v>19137.2</v>
      </c>
      <c r="Q31" s="186">
        <v>0</v>
      </c>
      <c r="R31" s="186">
        <v>5031.34</v>
      </c>
      <c r="S31" s="186">
        <v>315</v>
      </c>
      <c r="T31" s="186">
        <v>6566.22</v>
      </c>
      <c r="U31" s="186">
        <v>9275.1299999999992</v>
      </c>
      <c r="V31" s="186">
        <v>0</v>
      </c>
      <c r="W31" s="186">
        <v>0</v>
      </c>
      <c r="X31" s="186">
        <v>257531.55</v>
      </c>
    </row>
    <row r="32" spans="1:24" x14ac:dyDescent="0.25">
      <c r="A32" s="40" t="s">
        <v>195</v>
      </c>
      <c r="B32" s="188">
        <v>184386783.44999999</v>
      </c>
      <c r="C32" s="188">
        <v>3176881.5</v>
      </c>
      <c r="D32" s="188">
        <v>770181.71</v>
      </c>
      <c r="E32" s="188">
        <v>38090835.770000003</v>
      </c>
      <c r="F32" s="188">
        <v>249632.19</v>
      </c>
      <c r="G32" s="188">
        <v>596270.84</v>
      </c>
      <c r="H32" s="188">
        <v>22265803.609999999</v>
      </c>
      <c r="I32" s="188">
        <v>46772060.200000003</v>
      </c>
      <c r="J32" s="188">
        <v>8669540.1600000001</v>
      </c>
      <c r="K32" s="188">
        <v>19778136.43</v>
      </c>
      <c r="L32" s="188">
        <v>3180209.02</v>
      </c>
      <c r="M32" s="188">
        <v>960710.71</v>
      </c>
      <c r="N32" s="188">
        <v>2010323.35</v>
      </c>
      <c r="O32" s="188">
        <v>11256543.33</v>
      </c>
      <c r="P32" s="188">
        <v>7011810.8600000003</v>
      </c>
      <c r="Q32" s="188">
        <v>44013.98</v>
      </c>
      <c r="R32" s="188">
        <v>2078985.92</v>
      </c>
      <c r="S32" s="188">
        <v>3229423.92</v>
      </c>
      <c r="T32" s="188">
        <v>5561630.8700000001</v>
      </c>
      <c r="U32" s="188">
        <v>8293727.6200000001</v>
      </c>
      <c r="V32" s="188">
        <v>2250</v>
      </c>
      <c r="W32" s="188">
        <v>1188.55</v>
      </c>
      <c r="X32" s="188">
        <v>386622.91</v>
      </c>
    </row>
    <row r="34" spans="1:3" x14ac:dyDescent="0.25">
      <c r="A34" s="208" t="str">
        <f>HYPERLINK("#'Vysvetlivky'!A15", "Vysvetlivky k sekciám SK-NACE")</f>
        <v>Vysvetlivky k sekciám SK-NACE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  <c r="C35" s="209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03" t="s">
        <v>208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</row>
    <row r="3" spans="1:24" x14ac:dyDescent="0.25">
      <c r="A3" s="224" t="s">
        <v>211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</row>
    <row r="5" spans="1:24" x14ac:dyDescent="0.25">
      <c r="A5" s="207" t="s">
        <v>2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7" spans="1:24" x14ac:dyDescent="0.25">
      <c r="A7" s="216" t="s">
        <v>4</v>
      </c>
      <c r="B7" s="216" t="s">
        <v>187</v>
      </c>
      <c r="C7" s="218" t="s">
        <v>212</v>
      </c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</row>
    <row r="8" spans="1:24" x14ac:dyDescent="0.25">
      <c r="A8" s="216"/>
      <c r="B8" s="216"/>
      <c r="C8" s="1" t="s">
        <v>213</v>
      </c>
      <c r="D8" s="1" t="s">
        <v>214</v>
      </c>
      <c r="E8" s="1" t="s">
        <v>215</v>
      </c>
      <c r="F8" s="1" t="s">
        <v>216</v>
      </c>
      <c r="G8" s="1" t="s">
        <v>217</v>
      </c>
      <c r="H8" s="1" t="s">
        <v>218</v>
      </c>
      <c r="I8" s="1" t="s">
        <v>219</v>
      </c>
      <c r="J8" s="1" t="s">
        <v>220</v>
      </c>
      <c r="K8" s="1" t="s">
        <v>221</v>
      </c>
      <c r="L8" s="1" t="s">
        <v>222</v>
      </c>
      <c r="M8" s="1" t="s">
        <v>223</v>
      </c>
      <c r="N8" s="1" t="s">
        <v>224</v>
      </c>
      <c r="O8" s="1" t="s">
        <v>225</v>
      </c>
      <c r="P8" s="1" t="s">
        <v>226</v>
      </c>
      <c r="Q8" s="1" t="s">
        <v>227</v>
      </c>
      <c r="R8" s="1" t="s">
        <v>228</v>
      </c>
      <c r="S8" s="1" t="s">
        <v>229</v>
      </c>
      <c r="T8" s="1" t="s">
        <v>230</v>
      </c>
      <c r="U8" s="1" t="s">
        <v>231</v>
      </c>
      <c r="V8" s="1" t="s">
        <v>232</v>
      </c>
      <c r="W8" s="1" t="s">
        <v>233</v>
      </c>
      <c r="X8" s="1" t="s">
        <v>234</v>
      </c>
    </row>
    <row r="9" spans="1:24" x14ac:dyDescent="0.25">
      <c r="A9" s="225" t="s">
        <v>194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</row>
    <row r="10" spans="1:24" x14ac:dyDescent="0.25">
      <c r="A10" s="2" t="s">
        <v>11</v>
      </c>
      <c r="B10" s="189">
        <v>2843</v>
      </c>
      <c r="C10" s="189">
        <v>15</v>
      </c>
      <c r="D10" s="189">
        <v>1</v>
      </c>
      <c r="E10" s="189">
        <v>131</v>
      </c>
      <c r="F10" s="189">
        <v>4</v>
      </c>
      <c r="G10" s="189">
        <v>6</v>
      </c>
      <c r="H10" s="189">
        <v>100</v>
      </c>
      <c r="I10" s="189">
        <v>1180</v>
      </c>
      <c r="J10" s="189">
        <v>33</v>
      </c>
      <c r="K10" s="189">
        <v>523</v>
      </c>
      <c r="L10" s="189">
        <v>26</v>
      </c>
      <c r="M10" s="189">
        <v>8</v>
      </c>
      <c r="N10" s="189">
        <v>57</v>
      </c>
      <c r="O10" s="189">
        <v>97</v>
      </c>
      <c r="P10" s="189">
        <v>80</v>
      </c>
      <c r="Q10" s="189">
        <v>0</v>
      </c>
      <c r="R10" s="189">
        <v>110</v>
      </c>
      <c r="S10" s="189">
        <v>17</v>
      </c>
      <c r="T10" s="189">
        <v>160</v>
      </c>
      <c r="U10" s="189">
        <v>292</v>
      </c>
      <c r="V10" s="189">
        <v>0</v>
      </c>
      <c r="W10" s="189">
        <v>0</v>
      </c>
      <c r="X10" s="189">
        <v>3</v>
      </c>
    </row>
    <row r="11" spans="1:24" x14ac:dyDescent="0.25">
      <c r="A11" s="2" t="s">
        <v>12</v>
      </c>
      <c r="B11" s="189">
        <v>66469</v>
      </c>
      <c r="C11" s="189">
        <v>1697</v>
      </c>
      <c r="D11" s="189">
        <v>4</v>
      </c>
      <c r="E11" s="189">
        <v>8486</v>
      </c>
      <c r="F11" s="189">
        <v>12</v>
      </c>
      <c r="G11" s="189">
        <v>35</v>
      </c>
      <c r="H11" s="189">
        <v>15306</v>
      </c>
      <c r="I11" s="189">
        <v>12926</v>
      </c>
      <c r="J11" s="189">
        <v>2053</v>
      </c>
      <c r="K11" s="189">
        <v>4693</v>
      </c>
      <c r="L11" s="189">
        <v>1337</v>
      </c>
      <c r="M11" s="189">
        <v>936</v>
      </c>
      <c r="N11" s="189">
        <v>300</v>
      </c>
      <c r="O11" s="189">
        <v>6007</v>
      </c>
      <c r="P11" s="189">
        <v>2610</v>
      </c>
      <c r="Q11" s="189">
        <v>34</v>
      </c>
      <c r="R11" s="189">
        <v>1236</v>
      </c>
      <c r="S11" s="189">
        <v>334</v>
      </c>
      <c r="T11" s="189">
        <v>1484</v>
      </c>
      <c r="U11" s="189">
        <v>6844</v>
      </c>
      <c r="V11" s="189">
        <v>4</v>
      </c>
      <c r="W11" s="189">
        <v>1</v>
      </c>
      <c r="X11" s="189">
        <v>130</v>
      </c>
    </row>
    <row r="12" spans="1:24" x14ac:dyDescent="0.25">
      <c r="A12" s="2" t="s">
        <v>13</v>
      </c>
      <c r="B12" s="189">
        <v>7215</v>
      </c>
      <c r="C12" s="189">
        <v>91</v>
      </c>
      <c r="D12" s="189">
        <v>4</v>
      </c>
      <c r="E12" s="189">
        <v>670</v>
      </c>
      <c r="F12" s="189">
        <v>14</v>
      </c>
      <c r="G12" s="189">
        <v>19</v>
      </c>
      <c r="H12" s="189">
        <v>443</v>
      </c>
      <c r="I12" s="189">
        <v>2116</v>
      </c>
      <c r="J12" s="189">
        <v>227</v>
      </c>
      <c r="K12" s="189">
        <v>1251</v>
      </c>
      <c r="L12" s="189">
        <v>153</v>
      </c>
      <c r="M12" s="189">
        <v>36</v>
      </c>
      <c r="N12" s="189">
        <v>190</v>
      </c>
      <c r="O12" s="189">
        <v>722</v>
      </c>
      <c r="P12" s="189">
        <v>459</v>
      </c>
      <c r="Q12" s="189">
        <v>3</v>
      </c>
      <c r="R12" s="189">
        <v>166</v>
      </c>
      <c r="S12" s="189">
        <v>102</v>
      </c>
      <c r="T12" s="189">
        <v>218</v>
      </c>
      <c r="U12" s="189">
        <v>323</v>
      </c>
      <c r="V12" s="189">
        <v>0</v>
      </c>
      <c r="W12" s="189">
        <v>0</v>
      </c>
      <c r="X12" s="189">
        <v>8</v>
      </c>
    </row>
    <row r="13" spans="1:24" x14ac:dyDescent="0.25">
      <c r="A13" s="2" t="s">
        <v>14</v>
      </c>
      <c r="B13" s="189">
        <v>20113</v>
      </c>
      <c r="C13" s="189">
        <v>308</v>
      </c>
      <c r="D13" s="189">
        <v>18</v>
      </c>
      <c r="E13" s="189">
        <v>2430</v>
      </c>
      <c r="F13" s="189">
        <v>5</v>
      </c>
      <c r="G13" s="189">
        <v>60</v>
      </c>
      <c r="H13" s="189">
        <v>1867</v>
      </c>
      <c r="I13" s="189">
        <v>5687</v>
      </c>
      <c r="J13" s="189">
        <v>901</v>
      </c>
      <c r="K13" s="189">
        <v>3273</v>
      </c>
      <c r="L13" s="189">
        <v>498</v>
      </c>
      <c r="M13" s="189">
        <v>67</v>
      </c>
      <c r="N13" s="189">
        <v>358</v>
      </c>
      <c r="O13" s="189">
        <v>1901</v>
      </c>
      <c r="P13" s="189">
        <v>1046</v>
      </c>
      <c r="Q13" s="189">
        <v>10</v>
      </c>
      <c r="R13" s="189">
        <v>235</v>
      </c>
      <c r="S13" s="189">
        <v>360</v>
      </c>
      <c r="T13" s="189">
        <v>354</v>
      </c>
      <c r="U13" s="189">
        <v>726</v>
      </c>
      <c r="V13" s="189">
        <v>0</v>
      </c>
      <c r="W13" s="189">
        <v>0</v>
      </c>
      <c r="X13" s="189">
        <v>9</v>
      </c>
    </row>
    <row r="14" spans="1:24" x14ac:dyDescent="0.25">
      <c r="A14" s="2" t="s">
        <v>15</v>
      </c>
      <c r="B14" s="189">
        <v>12292</v>
      </c>
      <c r="C14" s="189">
        <v>259</v>
      </c>
      <c r="D14" s="189">
        <v>2</v>
      </c>
      <c r="E14" s="189">
        <v>1039</v>
      </c>
      <c r="F14" s="189">
        <v>1</v>
      </c>
      <c r="G14" s="189">
        <v>4</v>
      </c>
      <c r="H14" s="189">
        <v>2796</v>
      </c>
      <c r="I14" s="189">
        <v>1518</v>
      </c>
      <c r="J14" s="189">
        <v>347</v>
      </c>
      <c r="K14" s="189">
        <v>311</v>
      </c>
      <c r="L14" s="189">
        <v>205</v>
      </c>
      <c r="M14" s="189">
        <v>124</v>
      </c>
      <c r="N14" s="189">
        <v>45</v>
      </c>
      <c r="O14" s="189">
        <v>873</v>
      </c>
      <c r="P14" s="189">
        <v>484</v>
      </c>
      <c r="Q14" s="189">
        <v>2</v>
      </c>
      <c r="R14" s="189">
        <v>242</v>
      </c>
      <c r="S14" s="189">
        <v>33</v>
      </c>
      <c r="T14" s="189">
        <v>495</v>
      </c>
      <c r="U14" s="189">
        <v>3469</v>
      </c>
      <c r="V14" s="189">
        <v>0</v>
      </c>
      <c r="W14" s="189">
        <v>0</v>
      </c>
      <c r="X14" s="189">
        <v>43</v>
      </c>
    </row>
    <row r="15" spans="1:24" x14ac:dyDescent="0.25">
      <c r="A15" s="2" t="s">
        <v>16</v>
      </c>
      <c r="B15" s="189">
        <v>1307</v>
      </c>
      <c r="C15" s="189">
        <v>12</v>
      </c>
      <c r="D15" s="189">
        <v>0</v>
      </c>
      <c r="E15" s="189">
        <v>41</v>
      </c>
      <c r="F15" s="189">
        <v>1</v>
      </c>
      <c r="G15" s="189">
        <v>1</v>
      </c>
      <c r="H15" s="189">
        <v>37</v>
      </c>
      <c r="I15" s="189">
        <v>104</v>
      </c>
      <c r="J15" s="189">
        <v>18</v>
      </c>
      <c r="K15" s="189">
        <v>44</v>
      </c>
      <c r="L15" s="189">
        <v>25</v>
      </c>
      <c r="M15" s="189">
        <v>1</v>
      </c>
      <c r="N15" s="189">
        <v>19</v>
      </c>
      <c r="O15" s="189">
        <v>63</v>
      </c>
      <c r="P15" s="189">
        <v>57</v>
      </c>
      <c r="Q15" s="189">
        <v>0</v>
      </c>
      <c r="R15" s="189">
        <v>15</v>
      </c>
      <c r="S15" s="189">
        <v>1</v>
      </c>
      <c r="T15" s="189">
        <v>22</v>
      </c>
      <c r="U15" s="189">
        <v>25</v>
      </c>
      <c r="V15" s="189">
        <v>0</v>
      </c>
      <c r="W15" s="189">
        <v>0</v>
      </c>
      <c r="X15" s="189">
        <v>821</v>
      </c>
    </row>
    <row r="16" spans="1:24" x14ac:dyDescent="0.25">
      <c r="A16" s="40" t="s">
        <v>195</v>
      </c>
      <c r="B16" s="191">
        <v>110247</v>
      </c>
      <c r="C16" s="191">
        <v>2382</v>
      </c>
      <c r="D16" s="191">
        <v>29</v>
      </c>
      <c r="E16" s="191">
        <v>12797</v>
      </c>
      <c r="F16" s="191">
        <v>37</v>
      </c>
      <c r="G16" s="191">
        <v>125</v>
      </c>
      <c r="H16" s="191">
        <v>20551</v>
      </c>
      <c r="I16" s="191">
        <v>23534</v>
      </c>
      <c r="J16" s="191">
        <v>3580</v>
      </c>
      <c r="K16" s="191">
        <v>10095</v>
      </c>
      <c r="L16" s="191">
        <v>2244</v>
      </c>
      <c r="M16" s="191">
        <v>1172</v>
      </c>
      <c r="N16" s="191">
        <v>969</v>
      </c>
      <c r="O16" s="191">
        <v>9663</v>
      </c>
      <c r="P16" s="191">
        <v>4736</v>
      </c>
      <c r="Q16" s="191">
        <v>49</v>
      </c>
      <c r="R16" s="191">
        <v>2005</v>
      </c>
      <c r="S16" s="191">
        <v>847</v>
      </c>
      <c r="T16" s="191">
        <v>2733</v>
      </c>
      <c r="U16" s="191">
        <v>11680</v>
      </c>
      <c r="V16" s="191">
        <v>4</v>
      </c>
      <c r="W16" s="191">
        <v>1</v>
      </c>
      <c r="X16" s="191">
        <v>1014</v>
      </c>
    </row>
    <row r="17" spans="1:24" x14ac:dyDescent="0.25">
      <c r="A17" s="225" t="s">
        <v>196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</row>
    <row r="18" spans="1:24" x14ac:dyDescent="0.25">
      <c r="A18" s="2" t="s">
        <v>11</v>
      </c>
      <c r="B18" s="189">
        <v>16407</v>
      </c>
      <c r="C18" s="189">
        <v>43</v>
      </c>
      <c r="D18" s="189">
        <v>1</v>
      </c>
      <c r="E18" s="189">
        <v>1370</v>
      </c>
      <c r="F18" s="189">
        <v>86</v>
      </c>
      <c r="G18" s="189">
        <v>15</v>
      </c>
      <c r="H18" s="189">
        <v>325</v>
      </c>
      <c r="I18" s="189">
        <v>7950</v>
      </c>
      <c r="J18" s="189">
        <v>212</v>
      </c>
      <c r="K18" s="189">
        <v>2137</v>
      </c>
      <c r="L18" s="189">
        <v>152</v>
      </c>
      <c r="M18" s="189">
        <v>123</v>
      </c>
      <c r="N18" s="189">
        <v>198</v>
      </c>
      <c r="O18" s="189">
        <v>317</v>
      </c>
      <c r="P18" s="189">
        <v>336</v>
      </c>
      <c r="Q18" s="189">
        <v>0</v>
      </c>
      <c r="R18" s="189">
        <v>474</v>
      </c>
      <c r="S18" s="189">
        <v>47</v>
      </c>
      <c r="T18" s="189">
        <v>1787</v>
      </c>
      <c r="U18" s="189">
        <v>824</v>
      </c>
      <c r="V18" s="189">
        <v>0</v>
      </c>
      <c r="W18" s="189">
        <v>0</v>
      </c>
      <c r="X18" s="189">
        <v>10</v>
      </c>
    </row>
    <row r="19" spans="1:24" x14ac:dyDescent="0.25">
      <c r="A19" s="2" t="s">
        <v>12</v>
      </c>
      <c r="B19" s="189">
        <v>66377</v>
      </c>
      <c r="C19" s="189">
        <v>1695</v>
      </c>
      <c r="D19" s="189">
        <v>4</v>
      </c>
      <c r="E19" s="189">
        <v>8477</v>
      </c>
      <c r="F19" s="189">
        <v>12</v>
      </c>
      <c r="G19" s="189">
        <v>35</v>
      </c>
      <c r="H19" s="189">
        <v>15285</v>
      </c>
      <c r="I19" s="189">
        <v>12906</v>
      </c>
      <c r="J19" s="189">
        <v>2050</v>
      </c>
      <c r="K19" s="189">
        <v>4686</v>
      </c>
      <c r="L19" s="189">
        <v>1335</v>
      </c>
      <c r="M19" s="189">
        <v>930</v>
      </c>
      <c r="N19" s="189">
        <v>299</v>
      </c>
      <c r="O19" s="189">
        <v>5996</v>
      </c>
      <c r="P19" s="189">
        <v>2607</v>
      </c>
      <c r="Q19" s="189">
        <v>33</v>
      </c>
      <c r="R19" s="189">
        <v>1233</v>
      </c>
      <c r="S19" s="189">
        <v>339</v>
      </c>
      <c r="T19" s="189">
        <v>1484</v>
      </c>
      <c r="U19" s="189">
        <v>6836</v>
      </c>
      <c r="V19" s="189">
        <v>4</v>
      </c>
      <c r="W19" s="189">
        <v>1</v>
      </c>
      <c r="X19" s="189">
        <v>130</v>
      </c>
    </row>
    <row r="20" spans="1:24" x14ac:dyDescent="0.25">
      <c r="A20" s="2" t="s">
        <v>13</v>
      </c>
      <c r="B20" s="189">
        <v>63131</v>
      </c>
      <c r="C20" s="189">
        <v>466</v>
      </c>
      <c r="D20" s="189">
        <v>11</v>
      </c>
      <c r="E20" s="189">
        <v>24861</v>
      </c>
      <c r="F20" s="189">
        <v>375</v>
      </c>
      <c r="G20" s="189">
        <v>1406</v>
      </c>
      <c r="H20" s="189">
        <v>1862</v>
      </c>
      <c r="I20" s="189">
        <v>9812</v>
      </c>
      <c r="J20" s="189">
        <v>6063</v>
      </c>
      <c r="K20" s="189">
        <v>6809</v>
      </c>
      <c r="L20" s="189">
        <v>957</v>
      </c>
      <c r="M20" s="189">
        <v>62</v>
      </c>
      <c r="N20" s="189">
        <v>1084</v>
      </c>
      <c r="O20" s="189">
        <v>2650</v>
      </c>
      <c r="P20" s="189">
        <v>3026</v>
      </c>
      <c r="Q20" s="189">
        <v>12</v>
      </c>
      <c r="R20" s="189">
        <v>857</v>
      </c>
      <c r="S20" s="189">
        <v>891</v>
      </c>
      <c r="T20" s="189">
        <v>942</v>
      </c>
      <c r="U20" s="189">
        <v>965</v>
      </c>
      <c r="V20" s="189">
        <v>0</v>
      </c>
      <c r="W20" s="189">
        <v>0</v>
      </c>
      <c r="X20" s="189">
        <v>20</v>
      </c>
    </row>
    <row r="21" spans="1:24" x14ac:dyDescent="0.25">
      <c r="A21" s="2" t="s">
        <v>14</v>
      </c>
      <c r="B21" s="189">
        <v>158840</v>
      </c>
      <c r="C21" s="189">
        <v>3118</v>
      </c>
      <c r="D21" s="189">
        <v>352</v>
      </c>
      <c r="E21" s="189">
        <v>49649</v>
      </c>
      <c r="F21" s="189">
        <v>19</v>
      </c>
      <c r="G21" s="189">
        <v>669</v>
      </c>
      <c r="H21" s="189">
        <v>14637</v>
      </c>
      <c r="I21" s="189">
        <v>34236</v>
      </c>
      <c r="J21" s="189">
        <v>10842</v>
      </c>
      <c r="K21" s="189">
        <v>16370</v>
      </c>
      <c r="L21" s="189">
        <v>2956</v>
      </c>
      <c r="M21" s="189">
        <v>254</v>
      </c>
      <c r="N21" s="189">
        <v>1700</v>
      </c>
      <c r="O21" s="189">
        <v>9061</v>
      </c>
      <c r="P21" s="189">
        <v>6498</v>
      </c>
      <c r="Q21" s="189">
        <v>33</v>
      </c>
      <c r="R21" s="189">
        <v>688</v>
      </c>
      <c r="S21" s="189">
        <v>3480</v>
      </c>
      <c r="T21" s="189">
        <v>2026</v>
      </c>
      <c r="U21" s="189">
        <v>2226</v>
      </c>
      <c r="V21" s="189">
        <v>0</v>
      </c>
      <c r="W21" s="189">
        <v>0</v>
      </c>
      <c r="X21" s="189">
        <v>26</v>
      </c>
    </row>
    <row r="22" spans="1:24" x14ac:dyDescent="0.25">
      <c r="A22" s="2" t="s">
        <v>15</v>
      </c>
      <c r="B22" s="189">
        <v>12281</v>
      </c>
      <c r="C22" s="189">
        <v>259</v>
      </c>
      <c r="D22" s="189">
        <v>2</v>
      </c>
      <c r="E22" s="189">
        <v>1038</v>
      </c>
      <c r="F22" s="189">
        <v>1</v>
      </c>
      <c r="G22" s="189">
        <v>4</v>
      </c>
      <c r="H22" s="189">
        <v>2795</v>
      </c>
      <c r="I22" s="189">
        <v>1516</v>
      </c>
      <c r="J22" s="189">
        <v>347</v>
      </c>
      <c r="K22" s="189">
        <v>311</v>
      </c>
      <c r="L22" s="189">
        <v>205</v>
      </c>
      <c r="M22" s="189">
        <v>124</v>
      </c>
      <c r="N22" s="189">
        <v>45</v>
      </c>
      <c r="O22" s="189">
        <v>871</v>
      </c>
      <c r="P22" s="189">
        <v>482</v>
      </c>
      <c r="Q22" s="189">
        <v>2</v>
      </c>
      <c r="R22" s="189">
        <v>241</v>
      </c>
      <c r="S22" s="189">
        <v>33</v>
      </c>
      <c r="T22" s="189">
        <v>495</v>
      </c>
      <c r="U22" s="189">
        <v>3467</v>
      </c>
      <c r="V22" s="189">
        <v>0</v>
      </c>
      <c r="W22" s="189">
        <v>0</v>
      </c>
      <c r="X22" s="189">
        <v>43</v>
      </c>
    </row>
    <row r="23" spans="1:24" x14ac:dyDescent="0.25">
      <c r="A23" s="2" t="s">
        <v>16</v>
      </c>
      <c r="B23" s="189">
        <v>1304</v>
      </c>
      <c r="C23" s="189">
        <v>12</v>
      </c>
      <c r="D23" s="189">
        <v>0</v>
      </c>
      <c r="E23" s="189">
        <v>41</v>
      </c>
      <c r="F23" s="189">
        <v>1</v>
      </c>
      <c r="G23" s="189">
        <v>1</v>
      </c>
      <c r="H23" s="189">
        <v>37</v>
      </c>
      <c r="I23" s="189">
        <v>104</v>
      </c>
      <c r="J23" s="189">
        <v>18</v>
      </c>
      <c r="K23" s="189">
        <v>42</v>
      </c>
      <c r="L23" s="189">
        <v>24</v>
      </c>
      <c r="M23" s="189">
        <v>1</v>
      </c>
      <c r="N23" s="189">
        <v>19</v>
      </c>
      <c r="O23" s="189">
        <v>63</v>
      </c>
      <c r="P23" s="189">
        <v>57</v>
      </c>
      <c r="Q23" s="189">
        <v>0</v>
      </c>
      <c r="R23" s="189">
        <v>15</v>
      </c>
      <c r="S23" s="189">
        <v>1</v>
      </c>
      <c r="T23" s="189">
        <v>22</v>
      </c>
      <c r="U23" s="189">
        <v>25</v>
      </c>
      <c r="V23" s="189">
        <v>0</v>
      </c>
      <c r="W23" s="189">
        <v>0</v>
      </c>
      <c r="X23" s="189">
        <v>821</v>
      </c>
    </row>
    <row r="24" spans="1:24" x14ac:dyDescent="0.25">
      <c r="A24" s="40" t="s">
        <v>195</v>
      </c>
      <c r="B24" s="191">
        <v>318343</v>
      </c>
      <c r="C24" s="191">
        <v>5593</v>
      </c>
      <c r="D24" s="191">
        <v>370</v>
      </c>
      <c r="E24" s="191">
        <v>85436</v>
      </c>
      <c r="F24" s="191">
        <v>494</v>
      </c>
      <c r="G24" s="191">
        <v>2130</v>
      </c>
      <c r="H24" s="191">
        <v>34941</v>
      </c>
      <c r="I24" s="191">
        <v>66526</v>
      </c>
      <c r="J24" s="191">
        <v>19533</v>
      </c>
      <c r="K24" s="191">
        <v>30355</v>
      </c>
      <c r="L24" s="191">
        <v>5629</v>
      </c>
      <c r="M24" s="191">
        <v>1494</v>
      </c>
      <c r="N24" s="191">
        <v>3345</v>
      </c>
      <c r="O24" s="191">
        <v>18958</v>
      </c>
      <c r="P24" s="191">
        <v>13006</v>
      </c>
      <c r="Q24" s="191">
        <v>80</v>
      </c>
      <c r="R24" s="191">
        <v>3508</v>
      </c>
      <c r="S24" s="191">
        <v>4791</v>
      </c>
      <c r="T24" s="191">
        <v>6756</v>
      </c>
      <c r="U24" s="191">
        <v>14343</v>
      </c>
      <c r="V24" s="191">
        <v>4</v>
      </c>
      <c r="W24" s="191">
        <v>1</v>
      </c>
      <c r="X24" s="191">
        <v>1050</v>
      </c>
    </row>
    <row r="25" spans="1:24" x14ac:dyDescent="0.25">
      <c r="A25" s="225" t="s">
        <v>197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</row>
    <row r="26" spans="1:24" x14ac:dyDescent="0.25">
      <c r="A26" s="2" t="s">
        <v>11</v>
      </c>
      <c r="B26" s="190">
        <v>13872446.689999999</v>
      </c>
      <c r="C26" s="190">
        <v>43536.21</v>
      </c>
      <c r="D26" s="190">
        <v>34049</v>
      </c>
      <c r="E26" s="190">
        <v>356414.03</v>
      </c>
      <c r="F26" s="190">
        <v>25723.78</v>
      </c>
      <c r="G26" s="190">
        <v>10623.12</v>
      </c>
      <c r="H26" s="190">
        <v>217286.21</v>
      </c>
      <c r="I26" s="190">
        <v>7139435.9199999999</v>
      </c>
      <c r="J26" s="190">
        <v>60813.86</v>
      </c>
      <c r="K26" s="190">
        <v>1479823.77</v>
      </c>
      <c r="L26" s="190">
        <v>141601.49</v>
      </c>
      <c r="M26" s="190">
        <v>133604.07</v>
      </c>
      <c r="N26" s="190">
        <v>182279.1</v>
      </c>
      <c r="O26" s="190">
        <v>294428.64</v>
      </c>
      <c r="P26" s="190">
        <v>259574.41</v>
      </c>
      <c r="Q26" s="190">
        <v>0</v>
      </c>
      <c r="R26" s="190">
        <v>237979.17</v>
      </c>
      <c r="S26" s="190">
        <v>31383.37</v>
      </c>
      <c r="T26" s="190">
        <v>2658814.27</v>
      </c>
      <c r="U26" s="190">
        <v>561614.14</v>
      </c>
      <c r="V26" s="190">
        <v>0</v>
      </c>
      <c r="W26" s="190">
        <v>0</v>
      </c>
      <c r="X26" s="190">
        <v>3462.13</v>
      </c>
    </row>
    <row r="27" spans="1:24" x14ac:dyDescent="0.25">
      <c r="A27" s="2" t="s">
        <v>12</v>
      </c>
      <c r="B27" s="190">
        <v>53343891.689999998</v>
      </c>
      <c r="C27" s="190">
        <v>1373457.28</v>
      </c>
      <c r="D27" s="190">
        <v>3120</v>
      </c>
      <c r="E27" s="190">
        <v>6659421.0300000003</v>
      </c>
      <c r="F27" s="190">
        <v>9900</v>
      </c>
      <c r="G27" s="190">
        <v>26104.26</v>
      </c>
      <c r="H27" s="190">
        <v>12608921.74</v>
      </c>
      <c r="I27" s="190">
        <v>10221134.49</v>
      </c>
      <c r="J27" s="190">
        <v>1605540.16</v>
      </c>
      <c r="K27" s="190">
        <v>3853835.94</v>
      </c>
      <c r="L27" s="190">
        <v>1023518.01</v>
      </c>
      <c r="M27" s="190">
        <v>673286.37</v>
      </c>
      <c r="N27" s="190">
        <v>234065.3</v>
      </c>
      <c r="O27" s="190">
        <v>4566121.7699999996</v>
      </c>
      <c r="P27" s="190">
        <v>2088415.3</v>
      </c>
      <c r="Q27" s="190">
        <v>23838.61</v>
      </c>
      <c r="R27" s="190">
        <v>973580.27</v>
      </c>
      <c r="S27" s="190">
        <v>218783.54</v>
      </c>
      <c r="T27" s="190">
        <v>1228121.6100000001</v>
      </c>
      <c r="U27" s="190">
        <v>5840271.8099999996</v>
      </c>
      <c r="V27" s="190">
        <v>3480</v>
      </c>
      <c r="W27" s="190">
        <v>870</v>
      </c>
      <c r="X27" s="190">
        <v>108104.2</v>
      </c>
    </row>
    <row r="28" spans="1:24" x14ac:dyDescent="0.25">
      <c r="A28" s="2" t="s">
        <v>13</v>
      </c>
      <c r="B28" s="190">
        <v>26747640.969999999</v>
      </c>
      <c r="C28" s="190">
        <v>343532.84</v>
      </c>
      <c r="D28" s="190">
        <v>5227.32</v>
      </c>
      <c r="E28" s="190">
        <v>3923595.44</v>
      </c>
      <c r="F28" s="190">
        <v>205019.91</v>
      </c>
      <c r="G28" s="190">
        <v>246618.72</v>
      </c>
      <c r="H28" s="190">
        <v>1132145.04</v>
      </c>
      <c r="I28" s="190">
        <v>7908872.4800000004</v>
      </c>
      <c r="J28" s="190">
        <v>941248.18</v>
      </c>
      <c r="K28" s="190">
        <v>5510537.5300000003</v>
      </c>
      <c r="L28" s="190">
        <v>463685.31</v>
      </c>
      <c r="M28" s="190">
        <v>50297.87</v>
      </c>
      <c r="N28" s="190">
        <v>804907.82</v>
      </c>
      <c r="O28" s="190">
        <v>1562389.36</v>
      </c>
      <c r="P28" s="190">
        <v>1395298.41</v>
      </c>
      <c r="Q28" s="190">
        <v>6669.98</v>
      </c>
      <c r="R28" s="190">
        <v>454038.31</v>
      </c>
      <c r="S28" s="190">
        <v>340066.64</v>
      </c>
      <c r="T28" s="190">
        <v>864812.89</v>
      </c>
      <c r="U28" s="190">
        <v>580909.46</v>
      </c>
      <c r="V28" s="190">
        <v>0</v>
      </c>
      <c r="W28" s="190">
        <v>0</v>
      </c>
      <c r="X28" s="190">
        <v>7767.46</v>
      </c>
    </row>
    <row r="29" spans="1:24" x14ac:dyDescent="0.25">
      <c r="A29" s="2" t="s">
        <v>14</v>
      </c>
      <c r="B29" s="190">
        <v>93053165.450000003</v>
      </c>
      <c r="C29" s="190">
        <v>1672838.68</v>
      </c>
      <c r="D29" s="190">
        <v>794624.9</v>
      </c>
      <c r="E29" s="190">
        <v>24928452.280000001</v>
      </c>
      <c r="F29" s="190">
        <v>11695.06</v>
      </c>
      <c r="G29" s="190">
        <v>345872.29</v>
      </c>
      <c r="H29" s="190">
        <v>9266578.0600000005</v>
      </c>
      <c r="I29" s="190">
        <v>20743033.91</v>
      </c>
      <c r="J29" s="190">
        <v>6017724.9299999997</v>
      </c>
      <c r="K29" s="190">
        <v>11420317.050000001</v>
      </c>
      <c r="L29" s="190">
        <v>1764949.12</v>
      </c>
      <c r="M29" s="190">
        <v>199050.94</v>
      </c>
      <c r="N29" s="190">
        <v>1004738.91</v>
      </c>
      <c r="O29" s="190">
        <v>5405925.7999999998</v>
      </c>
      <c r="P29" s="190">
        <v>3744323.03</v>
      </c>
      <c r="Q29" s="190">
        <v>23581.3</v>
      </c>
      <c r="R29" s="190">
        <v>422995.47</v>
      </c>
      <c r="S29" s="190">
        <v>2503676.7400000002</v>
      </c>
      <c r="T29" s="190">
        <v>1477453.12</v>
      </c>
      <c r="U29" s="190">
        <v>1292889.5900000001</v>
      </c>
      <c r="V29" s="190">
        <v>0</v>
      </c>
      <c r="W29" s="190">
        <v>0</v>
      </c>
      <c r="X29" s="190">
        <v>12444.27</v>
      </c>
    </row>
    <row r="30" spans="1:24" x14ac:dyDescent="0.25">
      <c r="A30" s="2" t="s">
        <v>15</v>
      </c>
      <c r="B30" s="190">
        <v>4326939.45</v>
      </c>
      <c r="C30" s="190">
        <v>92092.68</v>
      </c>
      <c r="D30" s="190">
        <v>720</v>
      </c>
      <c r="E30" s="190">
        <v>363735.31</v>
      </c>
      <c r="F30" s="190">
        <v>360</v>
      </c>
      <c r="G30" s="190">
        <v>1440</v>
      </c>
      <c r="H30" s="190">
        <v>992475.4</v>
      </c>
      <c r="I30" s="190">
        <v>530771.86</v>
      </c>
      <c r="J30" s="190">
        <v>122365.55</v>
      </c>
      <c r="K30" s="190">
        <v>107387.7</v>
      </c>
      <c r="L30" s="190">
        <v>72496.78</v>
      </c>
      <c r="M30" s="190">
        <v>41461.4</v>
      </c>
      <c r="N30" s="190">
        <v>16100</v>
      </c>
      <c r="O30" s="190">
        <v>305749.78999999998</v>
      </c>
      <c r="P30" s="190">
        <v>169885.78</v>
      </c>
      <c r="Q30" s="190">
        <v>720</v>
      </c>
      <c r="R30" s="190">
        <v>85266.66</v>
      </c>
      <c r="S30" s="190">
        <v>11520.32</v>
      </c>
      <c r="T30" s="190">
        <v>172827.17</v>
      </c>
      <c r="U30" s="190">
        <v>1224314.49</v>
      </c>
      <c r="V30" s="190">
        <v>0</v>
      </c>
      <c r="W30" s="190">
        <v>0</v>
      </c>
      <c r="X30" s="190">
        <v>15248.56</v>
      </c>
    </row>
    <row r="31" spans="1:24" x14ac:dyDescent="0.25">
      <c r="A31" s="2" t="s">
        <v>16</v>
      </c>
      <c r="B31" s="190">
        <v>459001.65</v>
      </c>
      <c r="C31" s="190">
        <v>4250.72</v>
      </c>
      <c r="D31" s="190">
        <v>0</v>
      </c>
      <c r="E31" s="190">
        <v>14702.41</v>
      </c>
      <c r="F31" s="190">
        <v>360</v>
      </c>
      <c r="G31" s="190">
        <v>360</v>
      </c>
      <c r="H31" s="190">
        <v>13257.97</v>
      </c>
      <c r="I31" s="190">
        <v>36758.67</v>
      </c>
      <c r="J31" s="190">
        <v>6379.53</v>
      </c>
      <c r="K31" s="190">
        <v>15313.36</v>
      </c>
      <c r="L31" s="190">
        <v>8314.93</v>
      </c>
      <c r="M31" s="190">
        <v>360</v>
      </c>
      <c r="N31" s="190">
        <v>6516.65</v>
      </c>
      <c r="O31" s="190">
        <v>22264.6</v>
      </c>
      <c r="P31" s="190">
        <v>19673.25</v>
      </c>
      <c r="Q31" s="190">
        <v>0</v>
      </c>
      <c r="R31" s="190">
        <v>5391.34</v>
      </c>
      <c r="S31" s="190">
        <v>360</v>
      </c>
      <c r="T31" s="190">
        <v>7871.22</v>
      </c>
      <c r="U31" s="190">
        <v>8953.58</v>
      </c>
      <c r="V31" s="190">
        <v>0</v>
      </c>
      <c r="W31" s="190">
        <v>0</v>
      </c>
      <c r="X31" s="190">
        <v>287913.42</v>
      </c>
    </row>
    <row r="32" spans="1:24" x14ac:dyDescent="0.25">
      <c r="A32" s="40" t="s">
        <v>195</v>
      </c>
      <c r="B32" s="192">
        <v>191803894.84</v>
      </c>
      <c r="C32" s="192">
        <v>3529708.41</v>
      </c>
      <c r="D32" s="192">
        <v>837741.22</v>
      </c>
      <c r="E32" s="192">
        <v>36246320.5</v>
      </c>
      <c r="F32" s="192">
        <v>253058.75</v>
      </c>
      <c r="G32" s="192">
        <v>631018.39</v>
      </c>
      <c r="H32" s="192">
        <v>24230783.359999999</v>
      </c>
      <c r="I32" s="192">
        <v>46580007.329999998</v>
      </c>
      <c r="J32" s="192">
        <v>8754762.2100000009</v>
      </c>
      <c r="K32" s="192">
        <v>22387215.350000001</v>
      </c>
      <c r="L32" s="192">
        <v>3474565.64</v>
      </c>
      <c r="M32" s="192">
        <v>1098060.6499999999</v>
      </c>
      <c r="N32" s="192">
        <v>2248607.7799999998</v>
      </c>
      <c r="O32" s="192">
        <v>12156879.960000001</v>
      </c>
      <c r="P32" s="192">
        <v>7677170.1799999997</v>
      </c>
      <c r="Q32" s="192">
        <v>54809.89</v>
      </c>
      <c r="R32" s="192">
        <v>2179251.2200000002</v>
      </c>
      <c r="S32" s="192">
        <v>3105790.61</v>
      </c>
      <c r="T32" s="192">
        <v>6409900.2800000003</v>
      </c>
      <c r="U32" s="192">
        <v>9508953.0700000003</v>
      </c>
      <c r="V32" s="192">
        <v>3480</v>
      </c>
      <c r="W32" s="192">
        <v>870</v>
      </c>
      <c r="X32" s="192">
        <v>434940.04</v>
      </c>
    </row>
    <row r="34" spans="1:3" x14ac:dyDescent="0.25">
      <c r="A34" s="208" t="str">
        <f>HYPERLINK("#'Vysvetlivky'!A15", "Vysvetlivky k sekciám SK-NACE")</f>
        <v>Vysvetlivky k sekciám SK-NACE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  <c r="C35" s="209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03" t="s">
        <v>209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</row>
    <row r="3" spans="1:24" x14ac:dyDescent="0.25">
      <c r="A3" s="224" t="s">
        <v>211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</row>
    <row r="5" spans="1:24" x14ac:dyDescent="0.25">
      <c r="A5" s="207" t="s">
        <v>2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7" spans="1:24" x14ac:dyDescent="0.25">
      <c r="A7" s="216" t="s">
        <v>4</v>
      </c>
      <c r="B7" s="216" t="s">
        <v>187</v>
      </c>
      <c r="C7" s="218" t="s">
        <v>212</v>
      </c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</row>
    <row r="8" spans="1:24" x14ac:dyDescent="0.25">
      <c r="A8" s="216"/>
      <c r="B8" s="216"/>
      <c r="C8" s="1" t="s">
        <v>213</v>
      </c>
      <c r="D8" s="1" t="s">
        <v>214</v>
      </c>
      <c r="E8" s="1" t="s">
        <v>215</v>
      </c>
      <c r="F8" s="1" t="s">
        <v>216</v>
      </c>
      <c r="G8" s="1" t="s">
        <v>217</v>
      </c>
      <c r="H8" s="1" t="s">
        <v>218</v>
      </c>
      <c r="I8" s="1" t="s">
        <v>219</v>
      </c>
      <c r="J8" s="1" t="s">
        <v>220</v>
      </c>
      <c r="K8" s="1" t="s">
        <v>221</v>
      </c>
      <c r="L8" s="1" t="s">
        <v>222</v>
      </c>
      <c r="M8" s="1" t="s">
        <v>223</v>
      </c>
      <c r="N8" s="1" t="s">
        <v>224</v>
      </c>
      <c r="O8" s="1" t="s">
        <v>225</v>
      </c>
      <c r="P8" s="1" t="s">
        <v>226</v>
      </c>
      <c r="Q8" s="1" t="s">
        <v>227</v>
      </c>
      <c r="R8" s="1" t="s">
        <v>228</v>
      </c>
      <c r="S8" s="1" t="s">
        <v>229</v>
      </c>
      <c r="T8" s="1" t="s">
        <v>230</v>
      </c>
      <c r="U8" s="1" t="s">
        <v>231</v>
      </c>
      <c r="V8" s="1" t="s">
        <v>232</v>
      </c>
      <c r="W8" s="1" t="s">
        <v>233</v>
      </c>
      <c r="X8" s="1" t="s">
        <v>234</v>
      </c>
    </row>
    <row r="9" spans="1:24" x14ac:dyDescent="0.25">
      <c r="A9" s="225" t="s">
        <v>194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</row>
    <row r="10" spans="1:24" x14ac:dyDescent="0.25">
      <c r="A10" s="2" t="s">
        <v>11</v>
      </c>
      <c r="B10" s="193">
        <v>2107</v>
      </c>
      <c r="C10" s="193">
        <v>11</v>
      </c>
      <c r="D10" s="193">
        <v>0</v>
      </c>
      <c r="E10" s="193">
        <v>89</v>
      </c>
      <c r="F10" s="193">
        <v>4</v>
      </c>
      <c r="G10" s="193">
        <v>5</v>
      </c>
      <c r="H10" s="193">
        <v>68</v>
      </c>
      <c r="I10" s="193">
        <v>868</v>
      </c>
      <c r="J10" s="193">
        <v>21</v>
      </c>
      <c r="K10" s="193">
        <v>431</v>
      </c>
      <c r="L10" s="193">
        <v>18</v>
      </c>
      <c r="M10" s="193">
        <v>6</v>
      </c>
      <c r="N10" s="193">
        <v>37</v>
      </c>
      <c r="O10" s="193">
        <v>72</v>
      </c>
      <c r="P10" s="193">
        <v>58</v>
      </c>
      <c r="Q10" s="193">
        <v>1</v>
      </c>
      <c r="R10" s="193">
        <v>72</v>
      </c>
      <c r="S10" s="193">
        <v>9</v>
      </c>
      <c r="T10" s="193">
        <v>120</v>
      </c>
      <c r="U10" s="193">
        <v>216</v>
      </c>
      <c r="V10" s="193">
        <v>0</v>
      </c>
      <c r="W10" s="193">
        <v>0</v>
      </c>
      <c r="X10" s="193">
        <v>1</v>
      </c>
    </row>
    <row r="11" spans="1:24" x14ac:dyDescent="0.25">
      <c r="A11" s="2" t="s">
        <v>12</v>
      </c>
      <c r="B11" s="193">
        <v>56501</v>
      </c>
      <c r="C11" s="193">
        <v>1359</v>
      </c>
      <c r="D11" s="193">
        <v>3</v>
      </c>
      <c r="E11" s="193">
        <v>6958</v>
      </c>
      <c r="F11" s="193">
        <v>10</v>
      </c>
      <c r="G11" s="193">
        <v>25</v>
      </c>
      <c r="H11" s="193">
        <v>12735</v>
      </c>
      <c r="I11" s="193">
        <v>10759</v>
      </c>
      <c r="J11" s="193">
        <v>1775</v>
      </c>
      <c r="K11" s="193">
        <v>4150</v>
      </c>
      <c r="L11" s="193">
        <v>1148</v>
      </c>
      <c r="M11" s="193">
        <v>775</v>
      </c>
      <c r="N11" s="193">
        <v>259</v>
      </c>
      <c r="O11" s="193">
        <v>5048</v>
      </c>
      <c r="P11" s="193">
        <v>2297</v>
      </c>
      <c r="Q11" s="193">
        <v>21</v>
      </c>
      <c r="R11" s="193">
        <v>1083</v>
      </c>
      <c r="S11" s="193">
        <v>237</v>
      </c>
      <c r="T11" s="193">
        <v>1341</v>
      </c>
      <c r="U11" s="193">
        <v>6394</v>
      </c>
      <c r="V11" s="193">
        <v>3</v>
      </c>
      <c r="W11" s="193">
        <v>0</v>
      </c>
      <c r="X11" s="193">
        <v>121</v>
      </c>
    </row>
    <row r="12" spans="1:24" x14ac:dyDescent="0.25">
      <c r="A12" s="2" t="s">
        <v>13</v>
      </c>
      <c r="B12" s="193">
        <v>5493</v>
      </c>
      <c r="C12" s="193">
        <v>56</v>
      </c>
      <c r="D12" s="193">
        <v>3</v>
      </c>
      <c r="E12" s="193">
        <v>496</v>
      </c>
      <c r="F12" s="193">
        <v>5</v>
      </c>
      <c r="G12" s="193">
        <v>13</v>
      </c>
      <c r="H12" s="193">
        <v>329</v>
      </c>
      <c r="I12" s="193">
        <v>1582</v>
      </c>
      <c r="J12" s="193">
        <v>172</v>
      </c>
      <c r="K12" s="193">
        <v>1078</v>
      </c>
      <c r="L12" s="193">
        <v>113</v>
      </c>
      <c r="M12" s="193">
        <v>21</v>
      </c>
      <c r="N12" s="193">
        <v>143</v>
      </c>
      <c r="O12" s="193">
        <v>516</v>
      </c>
      <c r="P12" s="193">
        <v>330</v>
      </c>
      <c r="Q12" s="193">
        <v>2</v>
      </c>
      <c r="R12" s="193">
        <v>122</v>
      </c>
      <c r="S12" s="193">
        <v>67</v>
      </c>
      <c r="T12" s="193">
        <v>177</v>
      </c>
      <c r="U12" s="193">
        <v>262</v>
      </c>
      <c r="V12" s="193">
        <v>0</v>
      </c>
      <c r="W12" s="193">
        <v>0</v>
      </c>
      <c r="X12" s="193">
        <v>6</v>
      </c>
    </row>
    <row r="13" spans="1:24" x14ac:dyDescent="0.25">
      <c r="A13" s="2" t="s">
        <v>14</v>
      </c>
      <c r="B13" s="193">
        <v>11354</v>
      </c>
      <c r="C13" s="193">
        <v>157</v>
      </c>
      <c r="D13" s="193">
        <v>4</v>
      </c>
      <c r="E13" s="193">
        <v>1281</v>
      </c>
      <c r="F13" s="193">
        <v>2</v>
      </c>
      <c r="G13" s="193">
        <v>33</v>
      </c>
      <c r="H13" s="193">
        <v>961</v>
      </c>
      <c r="I13" s="193">
        <v>3029</v>
      </c>
      <c r="J13" s="193">
        <v>411</v>
      </c>
      <c r="K13" s="193">
        <v>2304</v>
      </c>
      <c r="L13" s="193">
        <v>276</v>
      </c>
      <c r="M13" s="193">
        <v>45</v>
      </c>
      <c r="N13" s="193">
        <v>200</v>
      </c>
      <c r="O13" s="193">
        <v>1041</v>
      </c>
      <c r="P13" s="193">
        <v>624</v>
      </c>
      <c r="Q13" s="193">
        <v>5</v>
      </c>
      <c r="R13" s="193">
        <v>145</v>
      </c>
      <c r="S13" s="193">
        <v>118</v>
      </c>
      <c r="T13" s="193">
        <v>235</v>
      </c>
      <c r="U13" s="193">
        <v>478</v>
      </c>
      <c r="V13" s="193">
        <v>0</v>
      </c>
      <c r="W13" s="193">
        <v>1</v>
      </c>
      <c r="X13" s="193">
        <v>4</v>
      </c>
    </row>
    <row r="14" spans="1:24" x14ac:dyDescent="0.25">
      <c r="A14" s="2" t="s">
        <v>15</v>
      </c>
      <c r="B14" s="193">
        <v>9855</v>
      </c>
      <c r="C14" s="193">
        <v>203</v>
      </c>
      <c r="D14" s="193">
        <v>1</v>
      </c>
      <c r="E14" s="193">
        <v>818</v>
      </c>
      <c r="F14" s="193">
        <v>0</v>
      </c>
      <c r="G14" s="193">
        <v>2</v>
      </c>
      <c r="H14" s="193">
        <v>2161</v>
      </c>
      <c r="I14" s="193">
        <v>1227</v>
      </c>
      <c r="J14" s="193">
        <v>296</v>
      </c>
      <c r="K14" s="193">
        <v>245</v>
      </c>
      <c r="L14" s="193">
        <v>156</v>
      </c>
      <c r="M14" s="193">
        <v>99</v>
      </c>
      <c r="N14" s="193">
        <v>35</v>
      </c>
      <c r="O14" s="193">
        <v>679</v>
      </c>
      <c r="P14" s="193">
        <v>364</v>
      </c>
      <c r="Q14" s="193">
        <v>1</v>
      </c>
      <c r="R14" s="193">
        <v>201</v>
      </c>
      <c r="S14" s="193">
        <v>25</v>
      </c>
      <c r="T14" s="193">
        <v>402</v>
      </c>
      <c r="U14" s="193">
        <v>2912</v>
      </c>
      <c r="V14" s="193">
        <v>0</v>
      </c>
      <c r="W14" s="193">
        <v>0</v>
      </c>
      <c r="X14" s="193">
        <v>28</v>
      </c>
    </row>
    <row r="15" spans="1:24" x14ac:dyDescent="0.25">
      <c r="A15" s="2" t="s">
        <v>16</v>
      </c>
      <c r="B15" s="193">
        <v>1075</v>
      </c>
      <c r="C15" s="193">
        <v>7</v>
      </c>
      <c r="D15" s="193">
        <v>0</v>
      </c>
      <c r="E15" s="193">
        <v>26</v>
      </c>
      <c r="F15" s="193">
        <v>1</v>
      </c>
      <c r="G15" s="193">
        <v>1</v>
      </c>
      <c r="H15" s="193">
        <v>31</v>
      </c>
      <c r="I15" s="193">
        <v>85</v>
      </c>
      <c r="J15" s="193">
        <v>16</v>
      </c>
      <c r="K15" s="193">
        <v>42</v>
      </c>
      <c r="L15" s="193">
        <v>19</v>
      </c>
      <c r="M15" s="193">
        <v>1</v>
      </c>
      <c r="N15" s="193">
        <v>18</v>
      </c>
      <c r="O15" s="193">
        <v>43</v>
      </c>
      <c r="P15" s="193">
        <v>47</v>
      </c>
      <c r="Q15" s="193">
        <v>0</v>
      </c>
      <c r="R15" s="193">
        <v>14</v>
      </c>
      <c r="S15" s="193">
        <v>1</v>
      </c>
      <c r="T15" s="193">
        <v>19</v>
      </c>
      <c r="U15" s="193">
        <v>18</v>
      </c>
      <c r="V15" s="193">
        <v>0</v>
      </c>
      <c r="W15" s="193">
        <v>0</v>
      </c>
      <c r="X15" s="193">
        <v>686</v>
      </c>
    </row>
    <row r="16" spans="1:24" x14ac:dyDescent="0.25">
      <c r="A16" s="40" t="s">
        <v>195</v>
      </c>
      <c r="B16" s="195">
        <v>86388</v>
      </c>
      <c r="C16" s="195">
        <v>1793</v>
      </c>
      <c r="D16" s="195">
        <v>11</v>
      </c>
      <c r="E16" s="195">
        <v>9668</v>
      </c>
      <c r="F16" s="195">
        <v>22</v>
      </c>
      <c r="G16" s="195">
        <v>79</v>
      </c>
      <c r="H16" s="195">
        <v>16285</v>
      </c>
      <c r="I16" s="195">
        <v>17552</v>
      </c>
      <c r="J16" s="195">
        <v>2691</v>
      </c>
      <c r="K16" s="195">
        <v>8250</v>
      </c>
      <c r="L16" s="195">
        <v>1730</v>
      </c>
      <c r="M16" s="195">
        <v>947</v>
      </c>
      <c r="N16" s="195">
        <v>693</v>
      </c>
      <c r="O16" s="195">
        <v>7399</v>
      </c>
      <c r="P16" s="195">
        <v>3720</v>
      </c>
      <c r="Q16" s="195">
        <v>30</v>
      </c>
      <c r="R16" s="195">
        <v>1637</v>
      </c>
      <c r="S16" s="195">
        <v>457</v>
      </c>
      <c r="T16" s="195">
        <v>2294</v>
      </c>
      <c r="U16" s="195">
        <v>10280</v>
      </c>
      <c r="V16" s="195">
        <v>3</v>
      </c>
      <c r="W16" s="195">
        <v>1</v>
      </c>
      <c r="X16" s="195">
        <v>846</v>
      </c>
    </row>
    <row r="17" spans="1:24" x14ac:dyDescent="0.25">
      <c r="A17" s="225" t="s">
        <v>196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</row>
    <row r="18" spans="1:24" x14ac:dyDescent="0.25">
      <c r="A18" s="2" t="s">
        <v>11</v>
      </c>
      <c r="B18" s="193">
        <v>11040</v>
      </c>
      <c r="C18" s="193">
        <v>43</v>
      </c>
      <c r="D18" s="193">
        <v>0</v>
      </c>
      <c r="E18" s="193">
        <v>384</v>
      </c>
      <c r="F18" s="193">
        <v>45</v>
      </c>
      <c r="G18" s="193">
        <v>14</v>
      </c>
      <c r="H18" s="193">
        <v>407</v>
      </c>
      <c r="I18" s="193">
        <v>5147</v>
      </c>
      <c r="J18" s="193">
        <v>179</v>
      </c>
      <c r="K18" s="193">
        <v>1759</v>
      </c>
      <c r="L18" s="193">
        <v>143</v>
      </c>
      <c r="M18" s="193">
        <v>119</v>
      </c>
      <c r="N18" s="193">
        <v>141</v>
      </c>
      <c r="O18" s="193">
        <v>251</v>
      </c>
      <c r="P18" s="193">
        <v>189</v>
      </c>
      <c r="Q18" s="193">
        <v>9</v>
      </c>
      <c r="R18" s="193">
        <v>227</v>
      </c>
      <c r="S18" s="193">
        <v>23</v>
      </c>
      <c r="T18" s="193">
        <v>1320</v>
      </c>
      <c r="U18" s="193">
        <v>636</v>
      </c>
      <c r="V18" s="193">
        <v>0</v>
      </c>
      <c r="W18" s="193">
        <v>0</v>
      </c>
      <c r="X18" s="193">
        <v>4</v>
      </c>
    </row>
    <row r="19" spans="1:24" x14ac:dyDescent="0.25">
      <c r="A19" s="2" t="s">
        <v>12</v>
      </c>
      <c r="B19" s="193">
        <v>56492</v>
      </c>
      <c r="C19" s="193">
        <v>1359</v>
      </c>
      <c r="D19" s="193">
        <v>3</v>
      </c>
      <c r="E19" s="193">
        <v>6958</v>
      </c>
      <c r="F19" s="193">
        <v>10</v>
      </c>
      <c r="G19" s="193">
        <v>25</v>
      </c>
      <c r="H19" s="193">
        <v>12730</v>
      </c>
      <c r="I19" s="193">
        <v>10754</v>
      </c>
      <c r="J19" s="193">
        <v>1775</v>
      </c>
      <c r="K19" s="193">
        <v>4158</v>
      </c>
      <c r="L19" s="193">
        <v>1148</v>
      </c>
      <c r="M19" s="193">
        <v>775</v>
      </c>
      <c r="N19" s="193">
        <v>258</v>
      </c>
      <c r="O19" s="193">
        <v>5046</v>
      </c>
      <c r="P19" s="193">
        <v>2297</v>
      </c>
      <c r="Q19" s="193">
        <v>21</v>
      </c>
      <c r="R19" s="193">
        <v>1082</v>
      </c>
      <c r="S19" s="193">
        <v>237</v>
      </c>
      <c r="T19" s="193">
        <v>1340</v>
      </c>
      <c r="U19" s="193">
        <v>6392</v>
      </c>
      <c r="V19" s="193">
        <v>3</v>
      </c>
      <c r="W19" s="193">
        <v>0</v>
      </c>
      <c r="X19" s="193">
        <v>121</v>
      </c>
    </row>
    <row r="20" spans="1:24" x14ac:dyDescent="0.25">
      <c r="A20" s="2" t="s">
        <v>13</v>
      </c>
      <c r="B20" s="193">
        <v>44788</v>
      </c>
      <c r="C20" s="193">
        <v>244</v>
      </c>
      <c r="D20" s="193">
        <v>11</v>
      </c>
      <c r="E20" s="193">
        <v>15096</v>
      </c>
      <c r="F20" s="193">
        <v>461</v>
      </c>
      <c r="G20" s="193">
        <v>186</v>
      </c>
      <c r="H20" s="193">
        <v>1412</v>
      </c>
      <c r="I20" s="193">
        <v>8079</v>
      </c>
      <c r="J20" s="193">
        <v>5210</v>
      </c>
      <c r="K20" s="193">
        <v>6326</v>
      </c>
      <c r="L20" s="193">
        <v>474</v>
      </c>
      <c r="M20" s="193">
        <v>41</v>
      </c>
      <c r="N20" s="193">
        <v>773</v>
      </c>
      <c r="O20" s="193">
        <v>1746</v>
      </c>
      <c r="P20" s="193">
        <v>1796</v>
      </c>
      <c r="Q20" s="193">
        <v>3</v>
      </c>
      <c r="R20" s="193">
        <v>636</v>
      </c>
      <c r="S20" s="193">
        <v>389</v>
      </c>
      <c r="T20" s="193">
        <v>1103</v>
      </c>
      <c r="U20" s="193">
        <v>786</v>
      </c>
      <c r="V20" s="193">
        <v>0</v>
      </c>
      <c r="W20" s="193">
        <v>0</v>
      </c>
      <c r="X20" s="193">
        <v>16</v>
      </c>
    </row>
    <row r="21" spans="1:24" x14ac:dyDescent="0.25">
      <c r="A21" s="2" t="s">
        <v>14</v>
      </c>
      <c r="B21" s="193">
        <v>80914</v>
      </c>
      <c r="C21" s="193">
        <v>1239</v>
      </c>
      <c r="D21" s="193">
        <v>45</v>
      </c>
      <c r="E21" s="193">
        <v>27374</v>
      </c>
      <c r="F21" s="193">
        <v>10</v>
      </c>
      <c r="G21" s="193">
        <v>227</v>
      </c>
      <c r="H21" s="193">
        <v>6077</v>
      </c>
      <c r="I21" s="193">
        <v>16370</v>
      </c>
      <c r="J21" s="193">
        <v>3963</v>
      </c>
      <c r="K21" s="193">
        <v>11638</v>
      </c>
      <c r="L21" s="193">
        <v>1209</v>
      </c>
      <c r="M21" s="193">
        <v>112</v>
      </c>
      <c r="N21" s="193">
        <v>922</v>
      </c>
      <c r="O21" s="193">
        <v>3675</v>
      </c>
      <c r="P21" s="193">
        <v>3139</v>
      </c>
      <c r="Q21" s="193">
        <v>20</v>
      </c>
      <c r="R21" s="193">
        <v>346</v>
      </c>
      <c r="S21" s="193">
        <v>2202</v>
      </c>
      <c r="T21" s="193">
        <v>883</v>
      </c>
      <c r="U21" s="193">
        <v>1449</v>
      </c>
      <c r="V21" s="193">
        <v>0</v>
      </c>
      <c r="W21" s="193">
        <v>1</v>
      </c>
      <c r="X21" s="193">
        <v>13</v>
      </c>
    </row>
    <row r="22" spans="1:24" x14ac:dyDescent="0.25">
      <c r="A22" s="2" t="s">
        <v>15</v>
      </c>
      <c r="B22" s="193">
        <v>9854</v>
      </c>
      <c r="C22" s="193">
        <v>203</v>
      </c>
      <c r="D22" s="193">
        <v>1</v>
      </c>
      <c r="E22" s="193">
        <v>818</v>
      </c>
      <c r="F22" s="193">
        <v>0</v>
      </c>
      <c r="G22" s="193">
        <v>2</v>
      </c>
      <c r="H22" s="193">
        <v>2161</v>
      </c>
      <c r="I22" s="193">
        <v>1226</v>
      </c>
      <c r="J22" s="193">
        <v>296</v>
      </c>
      <c r="K22" s="193">
        <v>245</v>
      </c>
      <c r="L22" s="193">
        <v>156</v>
      </c>
      <c r="M22" s="193">
        <v>99</v>
      </c>
      <c r="N22" s="193">
        <v>35</v>
      </c>
      <c r="O22" s="193">
        <v>679</v>
      </c>
      <c r="P22" s="193">
        <v>364</v>
      </c>
      <c r="Q22" s="193">
        <v>1</v>
      </c>
      <c r="R22" s="193">
        <v>201</v>
      </c>
      <c r="S22" s="193">
        <v>25</v>
      </c>
      <c r="T22" s="193">
        <v>402</v>
      </c>
      <c r="U22" s="193">
        <v>2912</v>
      </c>
      <c r="V22" s="193">
        <v>0</v>
      </c>
      <c r="W22" s="193">
        <v>0</v>
      </c>
      <c r="X22" s="193">
        <v>28</v>
      </c>
    </row>
    <row r="23" spans="1:24" x14ac:dyDescent="0.25">
      <c r="A23" s="2" t="s">
        <v>16</v>
      </c>
      <c r="B23" s="193">
        <v>1074</v>
      </c>
      <c r="C23" s="193">
        <v>7</v>
      </c>
      <c r="D23" s="193">
        <v>0</v>
      </c>
      <c r="E23" s="193">
        <v>26</v>
      </c>
      <c r="F23" s="193">
        <v>1</v>
      </c>
      <c r="G23" s="193">
        <v>1</v>
      </c>
      <c r="H23" s="193">
        <v>31</v>
      </c>
      <c r="I23" s="193">
        <v>85</v>
      </c>
      <c r="J23" s="193">
        <v>16</v>
      </c>
      <c r="K23" s="193">
        <v>41</v>
      </c>
      <c r="L23" s="193">
        <v>19</v>
      </c>
      <c r="M23" s="193">
        <v>1</v>
      </c>
      <c r="N23" s="193">
        <v>18</v>
      </c>
      <c r="O23" s="193">
        <v>43</v>
      </c>
      <c r="P23" s="193">
        <v>47</v>
      </c>
      <c r="Q23" s="193">
        <v>0</v>
      </c>
      <c r="R23" s="193">
        <v>14</v>
      </c>
      <c r="S23" s="193">
        <v>1</v>
      </c>
      <c r="T23" s="193">
        <v>19</v>
      </c>
      <c r="U23" s="193">
        <v>18</v>
      </c>
      <c r="V23" s="193">
        <v>0</v>
      </c>
      <c r="W23" s="193">
        <v>0</v>
      </c>
      <c r="X23" s="193">
        <v>686</v>
      </c>
    </row>
    <row r="24" spans="1:24" x14ac:dyDescent="0.25">
      <c r="A24" s="40" t="s">
        <v>195</v>
      </c>
      <c r="B24" s="195">
        <v>204162</v>
      </c>
      <c r="C24" s="195">
        <v>3095</v>
      </c>
      <c r="D24" s="195">
        <v>60</v>
      </c>
      <c r="E24" s="195">
        <v>50656</v>
      </c>
      <c r="F24" s="195">
        <v>527</v>
      </c>
      <c r="G24" s="195">
        <v>455</v>
      </c>
      <c r="H24" s="195">
        <v>22818</v>
      </c>
      <c r="I24" s="195">
        <v>41661</v>
      </c>
      <c r="J24" s="195">
        <v>11439</v>
      </c>
      <c r="K24" s="195">
        <v>24167</v>
      </c>
      <c r="L24" s="195">
        <v>3149</v>
      </c>
      <c r="M24" s="195">
        <v>1147</v>
      </c>
      <c r="N24" s="195">
        <v>2147</v>
      </c>
      <c r="O24" s="195">
        <v>11440</v>
      </c>
      <c r="P24" s="195">
        <v>7832</v>
      </c>
      <c r="Q24" s="195">
        <v>54</v>
      </c>
      <c r="R24" s="195">
        <v>2506</v>
      </c>
      <c r="S24" s="195">
        <v>2877</v>
      </c>
      <c r="T24" s="195">
        <v>5067</v>
      </c>
      <c r="U24" s="195">
        <v>12193</v>
      </c>
      <c r="V24" s="195">
        <v>3</v>
      </c>
      <c r="W24" s="195">
        <v>1</v>
      </c>
      <c r="X24" s="195">
        <v>868</v>
      </c>
    </row>
    <row r="25" spans="1:24" x14ac:dyDescent="0.25">
      <c r="A25" s="225" t="s">
        <v>197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</row>
    <row r="26" spans="1:24" x14ac:dyDescent="0.25">
      <c r="A26" s="2" t="s">
        <v>11</v>
      </c>
      <c r="B26" s="194">
        <v>10794850.859999999</v>
      </c>
      <c r="C26" s="194">
        <v>33556.54</v>
      </c>
      <c r="D26" s="194">
        <v>0</v>
      </c>
      <c r="E26" s="194">
        <v>244214.01</v>
      </c>
      <c r="F26" s="194">
        <v>25619.81</v>
      </c>
      <c r="G26" s="194">
        <v>10167.18</v>
      </c>
      <c r="H26" s="194">
        <v>162391.94</v>
      </c>
      <c r="I26" s="194">
        <v>5051909.1100000003</v>
      </c>
      <c r="J26" s="194">
        <v>43248.77</v>
      </c>
      <c r="K26" s="194">
        <v>1373300.22</v>
      </c>
      <c r="L26" s="194">
        <v>149868.42000000001</v>
      </c>
      <c r="M26" s="194">
        <v>106622.53</v>
      </c>
      <c r="N26" s="194">
        <v>142777.82999999999</v>
      </c>
      <c r="O26" s="194">
        <v>185356.87</v>
      </c>
      <c r="P26" s="194">
        <v>213577.42</v>
      </c>
      <c r="Q26" s="194">
        <v>2560.0700000000002</v>
      </c>
      <c r="R26" s="194">
        <v>151793.47</v>
      </c>
      <c r="S26" s="194">
        <v>16119.89</v>
      </c>
      <c r="T26" s="194">
        <v>2370797.2799999998</v>
      </c>
      <c r="U26" s="194">
        <v>509869.5</v>
      </c>
      <c r="V26" s="194">
        <v>0</v>
      </c>
      <c r="W26" s="194">
        <v>0</v>
      </c>
      <c r="X26" s="194">
        <v>1100</v>
      </c>
    </row>
    <row r="27" spans="1:24" x14ac:dyDescent="0.25">
      <c r="A27" s="2" t="s">
        <v>12</v>
      </c>
      <c r="B27" s="194">
        <v>45679851.109999999</v>
      </c>
      <c r="C27" s="194">
        <v>1101042.75</v>
      </c>
      <c r="D27" s="194">
        <v>2610</v>
      </c>
      <c r="E27" s="194">
        <v>5512561.54</v>
      </c>
      <c r="F27" s="194">
        <v>7980</v>
      </c>
      <c r="G27" s="194">
        <v>19230</v>
      </c>
      <c r="H27" s="194">
        <v>10552020.42</v>
      </c>
      <c r="I27" s="194">
        <v>8545804.1600000001</v>
      </c>
      <c r="J27" s="194">
        <v>1393294.03</v>
      </c>
      <c r="K27" s="194">
        <v>3420086.1</v>
      </c>
      <c r="L27" s="194">
        <v>896628.71</v>
      </c>
      <c r="M27" s="194">
        <v>566877.04</v>
      </c>
      <c r="N27" s="194">
        <v>203437.07</v>
      </c>
      <c r="O27" s="194">
        <v>3873803.89</v>
      </c>
      <c r="P27" s="194">
        <v>1862638.5</v>
      </c>
      <c r="Q27" s="194">
        <v>14363.71</v>
      </c>
      <c r="R27" s="194">
        <v>859801.64</v>
      </c>
      <c r="S27" s="194">
        <v>164602.51999999999</v>
      </c>
      <c r="T27" s="194">
        <v>1109909.45</v>
      </c>
      <c r="U27" s="194">
        <v>5468531.1500000004</v>
      </c>
      <c r="V27" s="194">
        <v>2520</v>
      </c>
      <c r="W27" s="194">
        <v>0</v>
      </c>
      <c r="X27" s="194">
        <v>102108.43</v>
      </c>
    </row>
    <row r="28" spans="1:24" x14ac:dyDescent="0.25">
      <c r="A28" s="2" t="s">
        <v>13</v>
      </c>
      <c r="B28" s="194">
        <v>23476328.27</v>
      </c>
      <c r="C28" s="194">
        <v>148884.91</v>
      </c>
      <c r="D28" s="194">
        <v>2874.79</v>
      </c>
      <c r="E28" s="194">
        <v>3355013.44</v>
      </c>
      <c r="F28" s="194">
        <v>112795.59</v>
      </c>
      <c r="G28" s="194">
        <v>90326.55</v>
      </c>
      <c r="H28" s="194">
        <v>976979.22</v>
      </c>
      <c r="I28" s="194">
        <v>6687446.2199999997</v>
      </c>
      <c r="J28" s="194">
        <v>837714.47</v>
      </c>
      <c r="K28" s="194">
        <v>5893572.3200000003</v>
      </c>
      <c r="L28" s="194">
        <v>346947.33</v>
      </c>
      <c r="M28" s="194">
        <v>36526.78</v>
      </c>
      <c r="N28" s="194">
        <v>640736.80000000005</v>
      </c>
      <c r="O28" s="194">
        <v>1149765.18</v>
      </c>
      <c r="P28" s="194">
        <v>1083658.08</v>
      </c>
      <c r="Q28" s="194">
        <v>3029.22</v>
      </c>
      <c r="R28" s="194">
        <v>395944.59</v>
      </c>
      <c r="S28" s="194">
        <v>218760.71</v>
      </c>
      <c r="T28" s="194">
        <v>940364.71</v>
      </c>
      <c r="U28" s="194">
        <v>547637.87</v>
      </c>
      <c r="V28" s="194">
        <v>0</v>
      </c>
      <c r="W28" s="194">
        <v>0</v>
      </c>
      <c r="X28" s="194">
        <v>7349.49</v>
      </c>
    </row>
    <row r="29" spans="1:24" x14ac:dyDescent="0.25">
      <c r="A29" s="2" t="s">
        <v>14</v>
      </c>
      <c r="B29" s="194">
        <v>48188571.810000002</v>
      </c>
      <c r="C29" s="194">
        <v>697375.92</v>
      </c>
      <c r="D29" s="194">
        <v>30977.3</v>
      </c>
      <c r="E29" s="194">
        <v>13794267.039999999</v>
      </c>
      <c r="F29" s="194">
        <v>3968.41</v>
      </c>
      <c r="G29" s="194">
        <v>134018.48000000001</v>
      </c>
      <c r="H29" s="194">
        <v>3988044.75</v>
      </c>
      <c r="I29" s="194">
        <v>9498314.8599999994</v>
      </c>
      <c r="J29" s="194">
        <v>1983165.96</v>
      </c>
      <c r="K29" s="194">
        <v>8385897.0999999996</v>
      </c>
      <c r="L29" s="194">
        <v>818091.29</v>
      </c>
      <c r="M29" s="194">
        <v>84580.72</v>
      </c>
      <c r="N29" s="194">
        <v>603291.82999999996</v>
      </c>
      <c r="O29" s="194">
        <v>2354819.56</v>
      </c>
      <c r="P29" s="194">
        <v>1994227.41</v>
      </c>
      <c r="Q29" s="194">
        <v>14914.68</v>
      </c>
      <c r="R29" s="194">
        <v>195670.26</v>
      </c>
      <c r="S29" s="194">
        <v>1828704.41</v>
      </c>
      <c r="T29" s="194">
        <v>859809.16</v>
      </c>
      <c r="U29" s="194">
        <v>913632.16</v>
      </c>
      <c r="V29" s="194">
        <v>0</v>
      </c>
      <c r="W29" s="194">
        <v>379.4</v>
      </c>
      <c r="X29" s="194">
        <v>4421.1099999999997</v>
      </c>
    </row>
    <row r="30" spans="1:24" x14ac:dyDescent="0.25">
      <c r="A30" s="2" t="s">
        <v>15</v>
      </c>
      <c r="B30" s="194">
        <v>3472522.24</v>
      </c>
      <c r="C30" s="194">
        <v>71755.86</v>
      </c>
      <c r="D30" s="194">
        <v>360</v>
      </c>
      <c r="E30" s="194">
        <v>287107.45</v>
      </c>
      <c r="F30" s="194">
        <v>0</v>
      </c>
      <c r="G30" s="194">
        <v>720</v>
      </c>
      <c r="H30" s="194">
        <v>766213.11</v>
      </c>
      <c r="I30" s="194">
        <v>429854.93</v>
      </c>
      <c r="J30" s="194">
        <v>104295.91</v>
      </c>
      <c r="K30" s="194">
        <v>84615.54</v>
      </c>
      <c r="L30" s="194">
        <v>54392</v>
      </c>
      <c r="M30" s="194">
        <v>32434.32</v>
      </c>
      <c r="N30" s="194">
        <v>12553.7</v>
      </c>
      <c r="O30" s="194">
        <v>239521.34</v>
      </c>
      <c r="P30" s="194">
        <v>128322.46</v>
      </c>
      <c r="Q30" s="194">
        <v>360</v>
      </c>
      <c r="R30" s="194">
        <v>70399.25</v>
      </c>
      <c r="S30" s="194">
        <v>9000</v>
      </c>
      <c r="T30" s="194">
        <v>140887.82999999999</v>
      </c>
      <c r="U30" s="194">
        <v>1029648.54</v>
      </c>
      <c r="V30" s="194">
        <v>0</v>
      </c>
      <c r="W30" s="194">
        <v>0</v>
      </c>
      <c r="X30" s="194">
        <v>10080</v>
      </c>
    </row>
    <row r="31" spans="1:24" x14ac:dyDescent="0.25">
      <c r="A31" s="2" t="s">
        <v>16</v>
      </c>
      <c r="B31" s="194">
        <v>379532.25</v>
      </c>
      <c r="C31" s="194">
        <v>2520</v>
      </c>
      <c r="D31" s="194">
        <v>0</v>
      </c>
      <c r="E31" s="194">
        <v>9247.3700000000008</v>
      </c>
      <c r="F31" s="194">
        <v>360</v>
      </c>
      <c r="G31" s="194">
        <v>360</v>
      </c>
      <c r="H31" s="194">
        <v>11160</v>
      </c>
      <c r="I31" s="194">
        <v>30410.04</v>
      </c>
      <c r="J31" s="194">
        <v>5614.46</v>
      </c>
      <c r="K31" s="194">
        <v>14667.46</v>
      </c>
      <c r="L31" s="194">
        <v>6802.08</v>
      </c>
      <c r="M31" s="194">
        <v>360</v>
      </c>
      <c r="N31" s="194">
        <v>6152.85</v>
      </c>
      <c r="O31" s="194">
        <v>15198.56</v>
      </c>
      <c r="P31" s="194">
        <v>16752.41</v>
      </c>
      <c r="Q31" s="194">
        <v>0</v>
      </c>
      <c r="R31" s="194">
        <v>5031.34</v>
      </c>
      <c r="S31" s="194">
        <v>360</v>
      </c>
      <c r="T31" s="194">
        <v>6782.56</v>
      </c>
      <c r="U31" s="194">
        <v>6416.43</v>
      </c>
      <c r="V31" s="194">
        <v>0</v>
      </c>
      <c r="W31" s="194">
        <v>0</v>
      </c>
      <c r="X31" s="194">
        <v>241336.69</v>
      </c>
    </row>
    <row r="32" spans="1:24" x14ac:dyDescent="0.25">
      <c r="A32" s="40" t="s">
        <v>195</v>
      </c>
      <c r="B32" s="196">
        <v>131991656.54000001</v>
      </c>
      <c r="C32" s="196">
        <v>2055135.98</v>
      </c>
      <c r="D32" s="196">
        <v>36822.089999999997</v>
      </c>
      <c r="E32" s="196">
        <v>23202410.850000001</v>
      </c>
      <c r="F32" s="196">
        <v>150723.81</v>
      </c>
      <c r="G32" s="196">
        <v>254822.21</v>
      </c>
      <c r="H32" s="196">
        <v>16456809.439999999</v>
      </c>
      <c r="I32" s="196">
        <v>30243739.32</v>
      </c>
      <c r="J32" s="196">
        <v>4367333.5999999996</v>
      </c>
      <c r="K32" s="196">
        <v>19172138.739999998</v>
      </c>
      <c r="L32" s="196">
        <v>2272729.83</v>
      </c>
      <c r="M32" s="196">
        <v>827401.39</v>
      </c>
      <c r="N32" s="196">
        <v>1608950.08</v>
      </c>
      <c r="O32" s="196">
        <v>7818465.4000000004</v>
      </c>
      <c r="P32" s="196">
        <v>5299176.28</v>
      </c>
      <c r="Q32" s="196">
        <v>35227.68</v>
      </c>
      <c r="R32" s="196">
        <v>1678640.55</v>
      </c>
      <c r="S32" s="196">
        <v>2237547.5299999998</v>
      </c>
      <c r="T32" s="196">
        <v>5428550.9900000002</v>
      </c>
      <c r="U32" s="196">
        <v>8475735.6500000004</v>
      </c>
      <c r="V32" s="196">
        <v>2520</v>
      </c>
      <c r="W32" s="196">
        <v>379.4</v>
      </c>
      <c r="X32" s="196">
        <v>366395.72</v>
      </c>
    </row>
    <row r="34" spans="1:3" x14ac:dyDescent="0.25">
      <c r="A34" s="208" t="str">
        <f>HYPERLINK("#'Vysvetlivky'!A15", "Vysvetlivky k sekciám SK-NACE")</f>
        <v>Vysvetlivky k sekciám SK-NACE</v>
      </c>
      <c r="B34" s="209"/>
      <c r="C34" s="209"/>
    </row>
    <row r="35" spans="1:3" x14ac:dyDescent="0.25">
      <c r="A35" s="208" t="str">
        <f>HYPERLINK("#'Obsah'!A1", "Späť na obsah dátovej prílohy")</f>
        <v>Späť na obsah dátovej prílohy</v>
      </c>
      <c r="B35" s="209"/>
      <c r="C35" s="209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0"/>
  <sheetViews>
    <sheetView showGridLines="0" topLeftCell="A29" workbookViewId="0">
      <selection activeCell="A40" sqref="A40:B40"/>
    </sheetView>
  </sheetViews>
  <sheetFormatPr defaultColWidth="11.19921875" defaultRowHeight="13.5" x14ac:dyDescent="0.25"/>
  <cols>
    <col min="1" max="4" width="26.796875" customWidth="1"/>
  </cols>
  <sheetData>
    <row r="2" spans="1:4" ht="15.75" x14ac:dyDescent="0.25">
      <c r="A2" s="203" t="s">
        <v>235</v>
      </c>
      <c r="B2" s="203"/>
      <c r="C2" s="203"/>
      <c r="D2" s="203"/>
    </row>
    <row r="4" spans="1:4" x14ac:dyDescent="0.25">
      <c r="A4" s="37" t="s">
        <v>236</v>
      </c>
      <c r="B4" s="37" t="s">
        <v>237</v>
      </c>
      <c r="C4" s="37" t="s">
        <v>238</v>
      </c>
      <c r="D4" s="37" t="s">
        <v>239</v>
      </c>
    </row>
    <row r="5" spans="1:4" x14ac:dyDescent="0.25">
      <c r="A5" s="2" t="s">
        <v>240</v>
      </c>
      <c r="B5" s="2" t="s">
        <v>241</v>
      </c>
      <c r="C5" s="2" t="s">
        <v>242</v>
      </c>
      <c r="D5" s="2" t="s">
        <v>242</v>
      </c>
    </row>
    <row r="6" spans="1:4" x14ac:dyDescent="0.25">
      <c r="A6" s="2" t="s">
        <v>243</v>
      </c>
      <c r="B6" s="2" t="s">
        <v>244</v>
      </c>
      <c r="C6" s="2" t="s">
        <v>245</v>
      </c>
      <c r="D6" s="2" t="s">
        <v>245</v>
      </c>
    </row>
    <row r="7" spans="1:4" x14ac:dyDescent="0.25">
      <c r="A7" s="2" t="s">
        <v>246</v>
      </c>
      <c r="B7" s="2" t="s">
        <v>247</v>
      </c>
      <c r="C7" s="2" t="s">
        <v>248</v>
      </c>
      <c r="D7" s="2" t="s">
        <v>249</v>
      </c>
    </row>
    <row r="8" spans="1:4" x14ac:dyDescent="0.25">
      <c r="A8" s="8" t="s">
        <v>250</v>
      </c>
      <c r="B8" s="8" t="s">
        <v>251</v>
      </c>
      <c r="C8" s="8"/>
      <c r="D8" s="8"/>
    </row>
    <row r="9" spans="1:4" ht="25.15" customHeight="1" x14ac:dyDescent="0.25">
      <c r="A9" s="207" t="s">
        <v>252</v>
      </c>
      <c r="B9" s="207"/>
      <c r="C9" s="207"/>
      <c r="D9" s="207"/>
    </row>
    <row r="10" spans="1:4" ht="25.15" customHeight="1" x14ac:dyDescent="0.25">
      <c r="A10" s="207" t="s">
        <v>253</v>
      </c>
      <c r="B10" s="207"/>
      <c r="C10" s="207"/>
      <c r="D10" s="207"/>
    </row>
    <row r="11" spans="1:4" x14ac:dyDescent="0.25">
      <c r="A11" s="207" t="s">
        <v>254</v>
      </c>
      <c r="B11" s="207"/>
      <c r="C11" s="207"/>
      <c r="D11" s="207"/>
    </row>
    <row r="12" spans="1:4" x14ac:dyDescent="0.25">
      <c r="A12" s="207" t="s">
        <v>255</v>
      </c>
      <c r="B12" s="207"/>
      <c r="C12" s="207"/>
      <c r="D12" s="207"/>
    </row>
    <row r="15" spans="1:4" ht="15.75" x14ac:dyDescent="0.25">
      <c r="A15" s="203" t="s">
        <v>256</v>
      </c>
      <c r="B15" s="203"/>
      <c r="C15" s="203"/>
      <c r="D15" s="203"/>
    </row>
    <row r="17" spans="1:4" x14ac:dyDescent="0.25">
      <c r="A17" s="37" t="s">
        <v>257</v>
      </c>
      <c r="B17" s="221" t="s">
        <v>258</v>
      </c>
      <c r="C17" s="214"/>
      <c r="D17" s="214"/>
    </row>
    <row r="18" spans="1:4" x14ac:dyDescent="0.25">
      <c r="A18" s="2" t="s">
        <v>213</v>
      </c>
      <c r="B18" s="197" t="s">
        <v>259</v>
      </c>
    </row>
    <row r="19" spans="1:4" x14ac:dyDescent="0.25">
      <c r="A19" s="2" t="s">
        <v>214</v>
      </c>
      <c r="B19" s="197" t="s">
        <v>260</v>
      </c>
    </row>
    <row r="20" spans="1:4" x14ac:dyDescent="0.25">
      <c r="A20" s="2" t="s">
        <v>215</v>
      </c>
      <c r="B20" s="197" t="s">
        <v>261</v>
      </c>
    </row>
    <row r="21" spans="1:4" x14ac:dyDescent="0.25">
      <c r="A21" s="2" t="s">
        <v>216</v>
      </c>
      <c r="B21" s="197" t="s">
        <v>262</v>
      </c>
    </row>
    <row r="22" spans="1:4" x14ac:dyDescent="0.25">
      <c r="A22" s="2" t="s">
        <v>217</v>
      </c>
      <c r="B22" s="197" t="s">
        <v>263</v>
      </c>
    </row>
    <row r="23" spans="1:4" x14ac:dyDescent="0.25">
      <c r="A23" s="2" t="s">
        <v>218</v>
      </c>
      <c r="B23" s="197" t="s">
        <v>264</v>
      </c>
    </row>
    <row r="24" spans="1:4" x14ac:dyDescent="0.25">
      <c r="A24" s="2" t="s">
        <v>219</v>
      </c>
      <c r="B24" s="197" t="s">
        <v>265</v>
      </c>
    </row>
    <row r="25" spans="1:4" x14ac:dyDescent="0.25">
      <c r="A25" s="2" t="s">
        <v>220</v>
      </c>
      <c r="B25" s="197" t="s">
        <v>266</v>
      </c>
    </row>
    <row r="26" spans="1:4" x14ac:dyDescent="0.25">
      <c r="A26" s="2" t="s">
        <v>221</v>
      </c>
      <c r="B26" s="197" t="s">
        <v>267</v>
      </c>
    </row>
    <row r="27" spans="1:4" x14ac:dyDescent="0.25">
      <c r="A27" s="2" t="s">
        <v>222</v>
      </c>
      <c r="B27" s="197" t="s">
        <v>268</v>
      </c>
    </row>
    <row r="28" spans="1:4" x14ac:dyDescent="0.25">
      <c r="A28" s="2" t="s">
        <v>223</v>
      </c>
      <c r="B28" s="197" t="s">
        <v>269</v>
      </c>
    </row>
    <row r="29" spans="1:4" x14ac:dyDescent="0.25">
      <c r="A29" s="2" t="s">
        <v>224</v>
      </c>
      <c r="B29" s="197" t="s">
        <v>270</v>
      </c>
    </row>
    <row r="30" spans="1:4" x14ac:dyDescent="0.25">
      <c r="A30" s="2" t="s">
        <v>225</v>
      </c>
      <c r="B30" s="197" t="s">
        <v>271</v>
      </c>
    </row>
    <row r="31" spans="1:4" x14ac:dyDescent="0.25">
      <c r="A31" s="2" t="s">
        <v>226</v>
      </c>
      <c r="B31" s="197" t="s">
        <v>272</v>
      </c>
    </row>
    <row r="32" spans="1:4" x14ac:dyDescent="0.25">
      <c r="A32" s="2" t="s">
        <v>227</v>
      </c>
      <c r="B32" s="197" t="s">
        <v>273</v>
      </c>
    </row>
    <row r="33" spans="1:4" x14ac:dyDescent="0.25">
      <c r="A33" s="2" t="s">
        <v>228</v>
      </c>
      <c r="B33" s="197" t="s">
        <v>274</v>
      </c>
    </row>
    <row r="34" spans="1:4" x14ac:dyDescent="0.25">
      <c r="A34" s="2" t="s">
        <v>229</v>
      </c>
      <c r="B34" s="197" t="s">
        <v>275</v>
      </c>
    </row>
    <row r="35" spans="1:4" x14ac:dyDescent="0.25">
      <c r="A35" s="2" t="s">
        <v>230</v>
      </c>
      <c r="B35" s="197" t="s">
        <v>276</v>
      </c>
    </row>
    <row r="36" spans="1:4" x14ac:dyDescent="0.25">
      <c r="A36" s="2" t="s">
        <v>231</v>
      </c>
      <c r="B36" s="197" t="s">
        <v>277</v>
      </c>
    </row>
    <row r="37" spans="1:4" x14ac:dyDescent="0.25">
      <c r="A37" s="2" t="s">
        <v>232</v>
      </c>
      <c r="B37" s="197" t="s">
        <v>278</v>
      </c>
    </row>
    <row r="38" spans="1:4" x14ac:dyDescent="0.25">
      <c r="A38" s="8" t="s">
        <v>233</v>
      </c>
      <c r="B38" s="198" t="s">
        <v>279</v>
      </c>
      <c r="C38" s="199"/>
      <c r="D38" s="199"/>
    </row>
    <row r="40" spans="1:4" x14ac:dyDescent="0.25">
      <c r="A40" s="208" t="str">
        <f>HYPERLINK("#'Obsah'!A1", "Späť na obsah dátovej prílohy")</f>
        <v>Späť na obsah dátovej prílohy</v>
      </c>
      <c r="B40" s="209"/>
    </row>
  </sheetData>
  <mergeCells count="8">
    <mergeCell ref="A15:D15"/>
    <mergeCell ref="B17:D17"/>
    <mergeCell ref="A40:B40"/>
    <mergeCell ref="A2:D2"/>
    <mergeCell ref="A9:D9"/>
    <mergeCell ref="A10:D10"/>
    <mergeCell ref="A11:D11"/>
    <mergeCell ref="A12:D12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showGridLines="0" workbookViewId="0"/>
  </sheetViews>
  <sheetFormatPr defaultColWidth="11.19921875" defaultRowHeight="13.5" x14ac:dyDescent="0.25"/>
  <cols>
    <col min="1" max="13" width="8.796875" customWidth="1"/>
  </cols>
  <sheetData>
    <row r="2" spans="1:13" ht="15.75" x14ac:dyDescent="0.25">
      <c r="A2" s="203" t="s">
        <v>54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4" spans="1:13" x14ac:dyDescent="0.25">
      <c r="A4" s="213" t="s">
        <v>287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</row>
    <row r="6" spans="1:13" x14ac:dyDescent="0.25">
      <c r="A6" s="37" t="s">
        <v>55</v>
      </c>
      <c r="B6" s="200" t="s">
        <v>56</v>
      </c>
      <c r="C6" s="200" t="s">
        <v>57</v>
      </c>
      <c r="D6" s="200" t="s">
        <v>58</v>
      </c>
      <c r="E6" s="200" t="s">
        <v>59</v>
      </c>
      <c r="F6" s="200" t="s">
        <v>60</v>
      </c>
      <c r="G6" s="200" t="s">
        <v>61</v>
      </c>
      <c r="H6" s="200" t="s">
        <v>62</v>
      </c>
      <c r="I6" s="200" t="s">
        <v>63</v>
      </c>
      <c r="J6" s="200" t="s">
        <v>64</v>
      </c>
      <c r="K6" s="200" t="s">
        <v>65</v>
      </c>
      <c r="L6" s="200" t="s">
        <v>66</v>
      </c>
      <c r="M6" s="200" t="s">
        <v>67</v>
      </c>
    </row>
    <row r="7" spans="1:13" x14ac:dyDescent="0.25">
      <c r="A7" s="202">
        <v>2019</v>
      </c>
      <c r="B7" s="39">
        <v>12</v>
      </c>
      <c r="C7" s="39">
        <v>5</v>
      </c>
      <c r="D7" s="39">
        <v>10</v>
      </c>
      <c r="E7" s="39">
        <v>7</v>
      </c>
      <c r="F7" s="39">
        <v>13</v>
      </c>
      <c r="G7" s="39">
        <v>9</v>
      </c>
      <c r="H7" s="39">
        <v>9</v>
      </c>
      <c r="I7" s="39">
        <v>9</v>
      </c>
      <c r="J7" s="39">
        <v>13</v>
      </c>
      <c r="K7" s="39">
        <v>10</v>
      </c>
      <c r="L7" s="39">
        <v>11</v>
      </c>
      <c r="M7" s="39">
        <v>2</v>
      </c>
    </row>
    <row r="8" spans="1:13" x14ac:dyDescent="0.25">
      <c r="A8" s="38">
        <v>2020</v>
      </c>
      <c r="B8" s="39">
        <v>6</v>
      </c>
      <c r="C8" s="39">
        <v>43</v>
      </c>
      <c r="D8" s="39">
        <v>39413</v>
      </c>
      <c r="E8" s="39">
        <v>6451</v>
      </c>
      <c r="F8" s="39">
        <v>4314</v>
      </c>
      <c r="G8" s="39">
        <v>1818</v>
      </c>
      <c r="H8" s="39">
        <v>2479</v>
      </c>
      <c r="I8" s="39">
        <v>4243</v>
      </c>
      <c r="J8" s="39">
        <v>10420</v>
      </c>
      <c r="K8" s="39">
        <v>63028</v>
      </c>
      <c r="L8" s="39">
        <v>67450</v>
      </c>
      <c r="M8" s="39">
        <v>92100</v>
      </c>
    </row>
    <row r="9" spans="1:13" x14ac:dyDescent="0.25">
      <c r="A9" s="40">
        <v>2021</v>
      </c>
      <c r="B9" s="41">
        <v>93711</v>
      </c>
      <c r="C9" s="41">
        <v>97060</v>
      </c>
      <c r="D9" s="83">
        <v>71448</v>
      </c>
      <c r="E9" s="83">
        <v>26103</v>
      </c>
      <c r="F9" s="41"/>
      <c r="G9" s="41"/>
      <c r="H9" s="41"/>
      <c r="I9" s="41"/>
      <c r="J9" s="41"/>
      <c r="K9" s="41"/>
      <c r="L9" s="41"/>
      <c r="M9" s="41"/>
    </row>
    <row r="11" spans="1:13" x14ac:dyDescent="0.25">
      <c r="A11" s="208" t="str">
        <f>HYPERLINK("#'Obsah'!A1", "Späť na obsah dátovej prílohy")</f>
        <v>Späť na obsah dátovej prílohy</v>
      </c>
      <c r="B11" s="209"/>
    </row>
  </sheetData>
  <mergeCells count="3">
    <mergeCell ref="A2:M2"/>
    <mergeCell ref="A4:M4"/>
    <mergeCell ref="A11:B1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showGridLines="0" topLeftCell="A9" workbookViewId="0"/>
  </sheetViews>
  <sheetFormatPr defaultColWidth="11.19921875" defaultRowHeight="13.5" x14ac:dyDescent="0.25"/>
  <cols>
    <col min="1" max="1" width="12.796875" customWidth="1"/>
    <col min="2" max="10" width="15.19921875" customWidth="1"/>
  </cols>
  <sheetData>
    <row r="2" spans="1:10" ht="15.75" x14ac:dyDescent="0.25">
      <c r="A2" s="203" t="s">
        <v>68</v>
      </c>
      <c r="B2" s="203"/>
      <c r="C2" s="203"/>
      <c r="D2" s="203"/>
      <c r="E2" s="203"/>
      <c r="F2" s="203"/>
      <c r="G2" s="203"/>
      <c r="H2" s="203"/>
      <c r="I2" s="203"/>
      <c r="J2" s="203"/>
    </row>
    <row r="4" spans="1:10" x14ac:dyDescent="0.25">
      <c r="A4" s="213" t="s">
        <v>282</v>
      </c>
      <c r="B4" s="214"/>
      <c r="C4" s="214"/>
      <c r="D4" s="214"/>
      <c r="E4" s="214"/>
      <c r="F4" s="214"/>
      <c r="G4" s="214"/>
      <c r="H4" s="214"/>
      <c r="I4" s="214"/>
      <c r="J4" s="214"/>
    </row>
    <row r="6" spans="1:10" x14ac:dyDescent="0.25">
      <c r="A6" s="215" t="s">
        <v>30</v>
      </c>
      <c r="B6" s="216" t="s">
        <v>31</v>
      </c>
      <c r="C6" s="216" t="s">
        <v>32</v>
      </c>
      <c r="D6" s="216" t="s">
        <v>33</v>
      </c>
      <c r="E6" s="217" t="s">
        <v>34</v>
      </c>
      <c r="F6" s="218"/>
      <c r="G6" s="218"/>
      <c r="H6" s="217" t="s">
        <v>35</v>
      </c>
      <c r="I6" s="218"/>
      <c r="J6" s="218"/>
    </row>
    <row r="7" spans="1:10" x14ac:dyDescent="0.25">
      <c r="A7" s="215"/>
      <c r="B7" s="216"/>
      <c r="C7" s="216"/>
      <c r="D7" s="216"/>
      <c r="E7" s="11" t="s">
        <v>36</v>
      </c>
      <c r="F7" s="1" t="s">
        <v>37</v>
      </c>
      <c r="G7" s="1" t="s">
        <v>38</v>
      </c>
      <c r="H7" s="11" t="s">
        <v>36</v>
      </c>
      <c r="I7" s="1" t="s">
        <v>37</v>
      </c>
      <c r="J7" s="1" t="s">
        <v>38</v>
      </c>
    </row>
    <row r="8" spans="1:10" x14ac:dyDescent="0.25">
      <c r="A8" s="17" t="s">
        <v>39</v>
      </c>
      <c r="B8" s="46"/>
      <c r="C8" s="46"/>
      <c r="D8" s="46"/>
      <c r="E8" s="56"/>
      <c r="F8" s="46"/>
      <c r="G8" s="46"/>
      <c r="H8" s="57"/>
      <c r="I8" s="47"/>
      <c r="J8" s="47"/>
    </row>
    <row r="9" spans="1:10" x14ac:dyDescent="0.25">
      <c r="A9" s="12" t="s">
        <v>40</v>
      </c>
      <c r="B9" s="42"/>
      <c r="C9" s="42">
        <v>129784</v>
      </c>
      <c r="D9" s="42">
        <v>229468</v>
      </c>
      <c r="E9" s="52"/>
      <c r="F9" s="42"/>
      <c r="G9" s="42">
        <v>99684</v>
      </c>
      <c r="H9" s="53"/>
      <c r="I9" s="43"/>
      <c r="J9" s="43">
        <v>0.76800000000000002</v>
      </c>
    </row>
    <row r="10" spans="1:10" x14ac:dyDescent="0.25">
      <c r="A10" s="12" t="s">
        <v>41</v>
      </c>
      <c r="B10" s="42"/>
      <c r="C10" s="42">
        <v>134968</v>
      </c>
      <c r="D10" s="42">
        <v>247804</v>
      </c>
      <c r="E10" s="52"/>
      <c r="F10" s="42"/>
      <c r="G10" s="42">
        <v>112836</v>
      </c>
      <c r="H10" s="53"/>
      <c r="I10" s="43"/>
      <c r="J10" s="43">
        <v>0.83599999999999997</v>
      </c>
    </row>
    <row r="11" spans="1:10" x14ac:dyDescent="0.25">
      <c r="A11" s="12" t="s">
        <v>42</v>
      </c>
      <c r="B11" s="42">
        <v>154834</v>
      </c>
      <c r="C11" s="42">
        <v>143256</v>
      </c>
      <c r="D11" s="42">
        <v>259955</v>
      </c>
      <c r="E11" s="52">
        <v>-11578</v>
      </c>
      <c r="F11" s="42">
        <v>105121</v>
      </c>
      <c r="G11" s="42">
        <v>116699</v>
      </c>
      <c r="H11" s="53">
        <v>-7.4999999999999997E-2</v>
      </c>
      <c r="I11" s="43">
        <v>0.67900000000000005</v>
      </c>
      <c r="J11" s="43">
        <v>0.81499999999999995</v>
      </c>
    </row>
    <row r="12" spans="1:10" x14ac:dyDescent="0.25">
      <c r="A12" s="12" t="s">
        <v>43</v>
      </c>
      <c r="B12" s="42">
        <v>143625</v>
      </c>
      <c r="C12" s="42">
        <v>193587</v>
      </c>
      <c r="D12" s="42">
        <v>248957</v>
      </c>
      <c r="E12" s="52">
        <v>49962</v>
      </c>
      <c r="F12" s="42">
        <v>105332</v>
      </c>
      <c r="G12" s="42">
        <v>55370</v>
      </c>
      <c r="H12" s="53">
        <v>0.34799999999999998</v>
      </c>
      <c r="I12" s="43">
        <v>0.73338207136640499</v>
      </c>
      <c r="J12" s="43">
        <v>0.28602127208955103</v>
      </c>
    </row>
    <row r="13" spans="1:10" x14ac:dyDescent="0.25">
      <c r="A13" s="12" t="s">
        <v>44</v>
      </c>
      <c r="B13" s="42">
        <v>121150</v>
      </c>
      <c r="C13" s="42">
        <v>195389</v>
      </c>
      <c r="D13" s="42"/>
      <c r="E13" s="52">
        <v>74239</v>
      </c>
      <c r="F13" s="42"/>
      <c r="G13" s="42"/>
      <c r="H13" s="53">
        <v>0.61299999999999999</v>
      </c>
      <c r="I13" s="43"/>
      <c r="J13" s="43"/>
    </row>
    <row r="14" spans="1:10" x14ac:dyDescent="0.25">
      <c r="A14" s="12" t="s">
        <v>45</v>
      </c>
      <c r="B14" s="42">
        <v>115231</v>
      </c>
      <c r="C14" s="42">
        <v>146826</v>
      </c>
      <c r="D14" s="42"/>
      <c r="E14" s="52">
        <v>31595</v>
      </c>
      <c r="F14" s="42"/>
      <c r="G14" s="42"/>
      <c r="H14" s="53">
        <v>0.27400000000000002</v>
      </c>
      <c r="I14" s="43"/>
      <c r="J14" s="43"/>
    </row>
    <row r="15" spans="1:10" x14ac:dyDescent="0.25">
      <c r="A15" s="12" t="s">
        <v>46</v>
      </c>
      <c r="B15" s="42">
        <v>114831</v>
      </c>
      <c r="C15" s="42">
        <v>125594</v>
      </c>
      <c r="D15" s="42"/>
      <c r="E15" s="52">
        <v>10763</v>
      </c>
      <c r="F15" s="42"/>
      <c r="G15" s="42"/>
      <c r="H15" s="53">
        <v>9.4E-2</v>
      </c>
      <c r="I15" s="43"/>
      <c r="J15" s="43"/>
    </row>
    <row r="16" spans="1:10" x14ac:dyDescent="0.25">
      <c r="A16" s="12" t="s">
        <v>47</v>
      </c>
      <c r="B16" s="42">
        <v>105385</v>
      </c>
      <c r="C16" s="42">
        <v>120112</v>
      </c>
      <c r="D16" s="42"/>
      <c r="E16" s="52">
        <v>14727</v>
      </c>
      <c r="F16" s="42"/>
      <c r="G16" s="42"/>
      <c r="H16" s="53">
        <v>0.14000000000000001</v>
      </c>
      <c r="I16" s="43"/>
      <c r="J16" s="43"/>
    </row>
    <row r="17" spans="1:10" x14ac:dyDescent="0.25">
      <c r="A17" s="12" t="s">
        <v>48</v>
      </c>
      <c r="B17" s="42">
        <v>106004</v>
      </c>
      <c r="C17" s="42">
        <v>119297</v>
      </c>
      <c r="D17" s="42"/>
      <c r="E17" s="52">
        <v>13293</v>
      </c>
      <c r="F17" s="42"/>
      <c r="G17" s="42"/>
      <c r="H17" s="53">
        <v>0.125</v>
      </c>
      <c r="I17" s="43"/>
      <c r="J17" s="43"/>
    </row>
    <row r="18" spans="1:10" x14ac:dyDescent="0.25">
      <c r="A18" s="12" t="s">
        <v>49</v>
      </c>
      <c r="B18" s="42">
        <v>112567</v>
      </c>
      <c r="C18" s="42">
        <v>122233</v>
      </c>
      <c r="D18" s="42"/>
      <c r="E18" s="52">
        <v>9666</v>
      </c>
      <c r="F18" s="42"/>
      <c r="G18" s="42"/>
      <c r="H18" s="53">
        <v>8.5999999999999993E-2</v>
      </c>
      <c r="I18" s="43"/>
      <c r="J18" s="43"/>
    </row>
    <row r="19" spans="1:10" x14ac:dyDescent="0.25">
      <c r="A19" s="12" t="s">
        <v>50</v>
      </c>
      <c r="B19" s="42">
        <v>125958</v>
      </c>
      <c r="C19" s="42">
        <v>181356</v>
      </c>
      <c r="D19" s="42"/>
      <c r="E19" s="52">
        <v>55398</v>
      </c>
      <c r="F19" s="42"/>
      <c r="G19" s="42"/>
      <c r="H19" s="53">
        <v>0.44</v>
      </c>
      <c r="I19" s="43"/>
      <c r="J19" s="43"/>
    </row>
    <row r="20" spans="1:10" x14ac:dyDescent="0.25">
      <c r="A20" s="21" t="s">
        <v>51</v>
      </c>
      <c r="B20" s="48">
        <v>121756</v>
      </c>
      <c r="C20" s="48">
        <v>232845</v>
      </c>
      <c r="D20" s="48"/>
      <c r="E20" s="58">
        <v>111089</v>
      </c>
      <c r="F20" s="48"/>
      <c r="G20" s="48"/>
      <c r="H20" s="59">
        <v>0.91200000000000003</v>
      </c>
      <c r="I20" s="49"/>
      <c r="J20" s="49"/>
    </row>
    <row r="21" spans="1:10" x14ac:dyDescent="0.25">
      <c r="A21" s="20" t="s">
        <v>52</v>
      </c>
      <c r="B21" s="20"/>
      <c r="C21" s="20"/>
      <c r="D21" s="20"/>
      <c r="E21" s="32"/>
      <c r="F21" s="20"/>
      <c r="G21" s="20"/>
      <c r="H21" s="32"/>
      <c r="I21" s="20"/>
      <c r="J21" s="20"/>
    </row>
    <row r="22" spans="1:10" x14ac:dyDescent="0.25">
      <c r="A22" s="12" t="s">
        <v>40</v>
      </c>
      <c r="B22" s="44"/>
      <c r="C22" s="44">
        <v>41409448.770000003</v>
      </c>
      <c r="D22" s="44">
        <v>67465597.629999995</v>
      </c>
      <c r="E22" s="54"/>
      <c r="F22" s="44"/>
      <c r="G22" s="44">
        <v>26056148.859999999</v>
      </c>
      <c r="H22" s="55"/>
      <c r="I22" s="45"/>
      <c r="J22" s="45">
        <v>0.62923196598736097</v>
      </c>
    </row>
    <row r="23" spans="1:10" x14ac:dyDescent="0.25">
      <c r="A23" s="12" t="s">
        <v>41</v>
      </c>
      <c r="B23" s="44"/>
      <c r="C23" s="44">
        <v>41458299.100000001</v>
      </c>
      <c r="D23" s="44">
        <v>73017970.650000006</v>
      </c>
      <c r="E23" s="54"/>
      <c r="F23" s="44"/>
      <c r="G23" s="44">
        <v>31559671.550000001</v>
      </c>
      <c r="H23" s="55"/>
      <c r="I23" s="45"/>
      <c r="J23" s="45">
        <v>0.76123893732051395</v>
      </c>
    </row>
    <row r="24" spans="1:10" x14ac:dyDescent="0.25">
      <c r="A24" s="12" t="s">
        <v>42</v>
      </c>
      <c r="B24" s="44">
        <v>39278114.75</v>
      </c>
      <c r="C24" s="44">
        <v>43000851.380000003</v>
      </c>
      <c r="D24" s="44">
        <v>75021369.439999998</v>
      </c>
      <c r="E24" s="54">
        <v>3722736.63</v>
      </c>
      <c r="F24" s="44">
        <v>35743254.689999998</v>
      </c>
      <c r="G24" s="44">
        <v>32020518.059999999</v>
      </c>
      <c r="H24" s="55">
        <v>9.47789030531309E-2</v>
      </c>
      <c r="I24" s="45">
        <v>0.91000433492037702</v>
      </c>
      <c r="J24" s="45">
        <v>0.74464846700437604</v>
      </c>
    </row>
    <row r="25" spans="1:10" x14ac:dyDescent="0.25">
      <c r="A25" s="12" t="s">
        <v>43</v>
      </c>
      <c r="B25" s="44">
        <v>40582739.829999998</v>
      </c>
      <c r="C25" s="44">
        <v>51420984.729999997</v>
      </c>
      <c r="D25" s="44">
        <v>79436447.169999972</v>
      </c>
      <c r="E25" s="54">
        <v>10838244.9</v>
      </c>
      <c r="F25" s="44">
        <v>38853707.339999974</v>
      </c>
      <c r="G25" s="44">
        <v>28015462.439999975</v>
      </c>
      <c r="H25" s="55">
        <v>0.26706538162285498</v>
      </c>
      <c r="I25" s="45">
        <v>0.95739488025591901</v>
      </c>
      <c r="J25" s="45">
        <v>0.54482547518494395</v>
      </c>
    </row>
    <row r="26" spans="1:10" x14ac:dyDescent="0.25">
      <c r="A26" s="12" t="s">
        <v>44</v>
      </c>
      <c r="B26" s="44">
        <v>37332972.710000001</v>
      </c>
      <c r="C26" s="44">
        <v>61535957.75</v>
      </c>
      <c r="D26" s="44"/>
      <c r="E26" s="54">
        <v>24202985.039999999</v>
      </c>
      <c r="F26" s="44"/>
      <c r="G26" s="44"/>
      <c r="H26" s="55">
        <v>0.64830050443631004</v>
      </c>
      <c r="I26" s="45"/>
      <c r="J26" s="45"/>
    </row>
    <row r="27" spans="1:10" x14ac:dyDescent="0.25">
      <c r="A27" s="12" t="s">
        <v>45</v>
      </c>
      <c r="B27" s="44">
        <v>36153616.200000003</v>
      </c>
      <c r="C27" s="44">
        <v>52924231.600000001</v>
      </c>
      <c r="D27" s="44"/>
      <c r="E27" s="54">
        <v>16770615.4</v>
      </c>
      <c r="F27" s="44"/>
      <c r="G27" s="44"/>
      <c r="H27" s="55">
        <v>0.46387103594909501</v>
      </c>
      <c r="I27" s="45"/>
      <c r="J27" s="45"/>
    </row>
    <row r="28" spans="1:10" x14ac:dyDescent="0.25">
      <c r="A28" s="12" t="s">
        <v>46</v>
      </c>
      <c r="B28" s="44">
        <v>34957463.479999997</v>
      </c>
      <c r="C28" s="44">
        <v>44764626.43</v>
      </c>
      <c r="D28" s="44"/>
      <c r="E28" s="54">
        <v>9807162.9499999993</v>
      </c>
      <c r="F28" s="44"/>
      <c r="G28" s="44"/>
      <c r="H28" s="55">
        <v>0.28054561097120001</v>
      </c>
      <c r="I28" s="45"/>
      <c r="J28" s="45"/>
    </row>
    <row r="29" spans="1:10" x14ac:dyDescent="0.25">
      <c r="A29" s="12" t="s">
        <v>47</v>
      </c>
      <c r="B29" s="44">
        <v>34782406.57</v>
      </c>
      <c r="C29" s="44">
        <v>44121771.899999999</v>
      </c>
      <c r="D29" s="44"/>
      <c r="E29" s="54">
        <v>9339365.3300000001</v>
      </c>
      <c r="F29" s="44"/>
      <c r="G29" s="44"/>
      <c r="H29" s="55">
        <v>0.26850831356951699</v>
      </c>
      <c r="I29" s="45"/>
      <c r="J29" s="45"/>
    </row>
    <row r="30" spans="1:10" x14ac:dyDescent="0.25">
      <c r="A30" s="12" t="s">
        <v>48</v>
      </c>
      <c r="B30" s="44">
        <v>34418007.32</v>
      </c>
      <c r="C30" s="44">
        <v>43146794.07</v>
      </c>
      <c r="D30" s="44"/>
      <c r="E30" s="54">
        <v>8728786.75</v>
      </c>
      <c r="F30" s="44"/>
      <c r="G30" s="44"/>
      <c r="H30" s="55">
        <v>0.25361104345305302</v>
      </c>
      <c r="I30" s="45"/>
      <c r="J30" s="45"/>
    </row>
    <row r="31" spans="1:10" x14ac:dyDescent="0.25">
      <c r="A31" s="12" t="s">
        <v>49</v>
      </c>
      <c r="B31" s="44">
        <v>33885806.68</v>
      </c>
      <c r="C31" s="44">
        <v>41702024.920000002</v>
      </c>
      <c r="D31" s="44"/>
      <c r="E31" s="54">
        <v>7816218.2400000002</v>
      </c>
      <c r="F31" s="44"/>
      <c r="G31" s="44"/>
      <c r="H31" s="55">
        <v>0.23066348438484299</v>
      </c>
      <c r="I31" s="45"/>
      <c r="J31" s="45"/>
    </row>
    <row r="32" spans="1:10" x14ac:dyDescent="0.25">
      <c r="A32" s="12" t="s">
        <v>50</v>
      </c>
      <c r="B32" s="44">
        <v>38460201.390000001</v>
      </c>
      <c r="C32" s="44">
        <v>52952283.259999998</v>
      </c>
      <c r="D32" s="44"/>
      <c r="E32" s="54">
        <v>14492081.869999999</v>
      </c>
      <c r="F32" s="44"/>
      <c r="G32" s="44"/>
      <c r="H32" s="55">
        <v>0.37680722789371701</v>
      </c>
      <c r="I32" s="45"/>
      <c r="J32" s="45"/>
    </row>
    <row r="33" spans="1:10" x14ac:dyDescent="0.25">
      <c r="A33" s="21" t="s">
        <v>51</v>
      </c>
      <c r="B33" s="50">
        <v>37581193.280000001</v>
      </c>
      <c r="C33" s="50">
        <v>63886269.219999999</v>
      </c>
      <c r="D33" s="50"/>
      <c r="E33" s="60">
        <v>26305075.940000001</v>
      </c>
      <c r="F33" s="50"/>
      <c r="G33" s="50"/>
      <c r="H33" s="61">
        <v>0.69995318520125505</v>
      </c>
      <c r="I33" s="51"/>
      <c r="J33" s="51"/>
    </row>
    <row r="34" spans="1:10" x14ac:dyDescent="0.25">
      <c r="A34" s="210" t="s">
        <v>53</v>
      </c>
      <c r="B34" s="211"/>
      <c r="C34" s="211"/>
      <c r="D34" s="211"/>
      <c r="E34" s="211"/>
      <c r="F34" s="211"/>
      <c r="G34" s="211"/>
      <c r="H34" s="212"/>
      <c r="I34" s="212"/>
      <c r="J34" s="212"/>
    </row>
    <row r="35" spans="1:10" x14ac:dyDescent="0.25">
      <c r="A35" s="12"/>
      <c r="B35" s="44"/>
      <c r="C35" s="44"/>
      <c r="D35" s="44"/>
      <c r="E35" s="44"/>
      <c r="F35" s="44"/>
      <c r="G35" s="44"/>
      <c r="H35" s="45"/>
      <c r="I35" s="45"/>
      <c r="J35" s="45"/>
    </row>
    <row r="36" spans="1:10" x14ac:dyDescent="0.25">
      <c r="A36" s="208" t="str">
        <f>HYPERLINK("#'Obsah'!A1", "Späť na obsah dátovej prílohy")</f>
        <v>Späť na obsah dátovej prílohy</v>
      </c>
      <c r="B36" s="209"/>
    </row>
  </sheetData>
  <mergeCells count="10">
    <mergeCell ref="A34:J34"/>
    <mergeCell ref="A36:B36"/>
    <mergeCell ref="A2:J2"/>
    <mergeCell ref="A4:J4"/>
    <mergeCell ref="A6:A7"/>
    <mergeCell ref="B6:B7"/>
    <mergeCell ref="C6:C7"/>
    <mergeCell ref="D6:D7"/>
    <mergeCell ref="E6:G6"/>
    <mergeCell ref="H6:J6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showGridLines="0" workbookViewId="0">
      <selection activeCell="A4" sqref="A4:D4"/>
    </sheetView>
  </sheetViews>
  <sheetFormatPr defaultColWidth="11.19921875" defaultRowHeight="13.5" x14ac:dyDescent="0.25"/>
  <cols>
    <col min="1" max="1" width="21.796875" customWidth="1"/>
    <col min="2" max="4" width="18.796875" customWidth="1"/>
  </cols>
  <sheetData>
    <row r="2" spans="1:4" ht="15.75" x14ac:dyDescent="0.25">
      <c r="A2" s="203" t="s">
        <v>69</v>
      </c>
      <c r="B2" s="203"/>
      <c r="C2" s="203"/>
      <c r="D2" s="203"/>
    </row>
    <row r="4" spans="1:4" x14ac:dyDescent="0.25">
      <c r="A4" s="214" t="s">
        <v>281</v>
      </c>
      <c r="B4" s="214"/>
      <c r="C4" s="214"/>
      <c r="D4" s="214"/>
    </row>
    <row r="6" spans="1:4" x14ac:dyDescent="0.25">
      <c r="A6" s="221" t="s">
        <v>30</v>
      </c>
      <c r="B6" s="222" t="s">
        <v>70</v>
      </c>
      <c r="C6" s="222" t="s">
        <v>71</v>
      </c>
      <c r="D6" s="223" t="s">
        <v>72</v>
      </c>
    </row>
    <row r="7" spans="1:4" x14ac:dyDescent="0.25">
      <c r="A7" s="221"/>
      <c r="B7" s="63" t="s">
        <v>73</v>
      </c>
      <c r="C7" s="63" t="s">
        <v>74</v>
      </c>
      <c r="D7" s="223"/>
    </row>
    <row r="8" spans="1:4" x14ac:dyDescent="0.25">
      <c r="A8" s="17" t="s">
        <v>75</v>
      </c>
      <c r="B8" s="66"/>
      <c r="C8" s="66"/>
      <c r="D8" s="66"/>
    </row>
    <row r="9" spans="1:4" x14ac:dyDescent="0.25">
      <c r="A9" s="12" t="s">
        <v>76</v>
      </c>
      <c r="B9" s="64">
        <v>5040</v>
      </c>
      <c r="C9" s="64">
        <v>6131</v>
      </c>
      <c r="D9" s="64">
        <v>11171</v>
      </c>
    </row>
    <row r="10" spans="1:4" x14ac:dyDescent="0.25">
      <c r="A10" s="12" t="s">
        <v>77</v>
      </c>
      <c r="B10" s="64">
        <v>13617</v>
      </c>
      <c r="C10" s="64">
        <v>19406</v>
      </c>
      <c r="D10" s="64">
        <v>33023</v>
      </c>
    </row>
    <row r="11" spans="1:4" x14ac:dyDescent="0.25">
      <c r="A11" s="12" t="s">
        <v>78</v>
      </c>
      <c r="B11" s="64">
        <v>2492</v>
      </c>
      <c r="C11" s="64">
        <v>3393</v>
      </c>
      <c r="D11" s="64">
        <v>5885</v>
      </c>
    </row>
    <row r="12" spans="1:4" x14ac:dyDescent="0.25">
      <c r="A12" s="12" t="s">
        <v>79</v>
      </c>
      <c r="B12" s="64">
        <v>1177</v>
      </c>
      <c r="C12" s="64">
        <v>1328</v>
      </c>
      <c r="D12" s="64">
        <v>2505</v>
      </c>
    </row>
    <row r="13" spans="1:4" x14ac:dyDescent="0.25">
      <c r="A13" s="12" t="s">
        <v>80</v>
      </c>
      <c r="B13" s="64">
        <v>960</v>
      </c>
      <c r="C13" s="64">
        <v>860</v>
      </c>
      <c r="D13" s="64">
        <v>1820</v>
      </c>
    </row>
    <row r="14" spans="1:4" x14ac:dyDescent="0.25">
      <c r="A14" s="12" t="s">
        <v>81</v>
      </c>
      <c r="B14" s="64">
        <v>968</v>
      </c>
      <c r="C14" s="64">
        <v>1740</v>
      </c>
      <c r="D14" s="64">
        <v>2708</v>
      </c>
    </row>
    <row r="15" spans="1:4" x14ac:dyDescent="0.25">
      <c r="A15" s="12" t="s">
        <v>82</v>
      </c>
      <c r="B15" s="64">
        <v>1331</v>
      </c>
      <c r="C15" s="64">
        <v>2458</v>
      </c>
      <c r="D15" s="64">
        <v>3789</v>
      </c>
    </row>
    <row r="16" spans="1:4" x14ac:dyDescent="0.25">
      <c r="A16" s="12" t="s">
        <v>83</v>
      </c>
      <c r="B16" s="82">
        <v>1242</v>
      </c>
      <c r="C16" s="82">
        <v>2133</v>
      </c>
      <c r="D16" s="82">
        <v>3375</v>
      </c>
    </row>
    <row r="17" spans="1:4" x14ac:dyDescent="0.25">
      <c r="A17" s="21" t="s">
        <v>280</v>
      </c>
      <c r="B17" s="67">
        <v>1038</v>
      </c>
      <c r="C17" s="67">
        <v>1445</v>
      </c>
      <c r="D17" s="67">
        <v>2483</v>
      </c>
    </row>
    <row r="18" spans="1:4" x14ac:dyDescent="0.25">
      <c r="A18" s="20" t="s">
        <v>84</v>
      </c>
      <c r="B18" s="20"/>
      <c r="C18" s="20"/>
      <c r="D18" s="20"/>
    </row>
    <row r="19" spans="1:4" x14ac:dyDescent="0.25">
      <c r="A19" s="12" t="s">
        <v>76</v>
      </c>
      <c r="B19" s="65">
        <v>850906.78</v>
      </c>
      <c r="C19" s="65">
        <v>18144066.300000001</v>
      </c>
      <c r="D19" s="65">
        <f>B19+C19</f>
        <v>18994973.080000002</v>
      </c>
    </row>
    <row r="20" spans="1:4" x14ac:dyDescent="0.25">
      <c r="A20" s="12" t="s">
        <v>77</v>
      </c>
      <c r="B20" s="65">
        <v>2416155.58</v>
      </c>
      <c r="C20" s="65">
        <v>66116919</v>
      </c>
      <c r="D20" s="65">
        <f t="shared" ref="D20:D27" si="0">B20+C20</f>
        <v>68533074.579999998</v>
      </c>
    </row>
    <row r="21" spans="1:4" x14ac:dyDescent="0.25">
      <c r="A21" s="12" t="s">
        <v>78</v>
      </c>
      <c r="B21" s="65">
        <v>466086.67</v>
      </c>
      <c r="C21" s="65">
        <v>20264690.649999999</v>
      </c>
      <c r="D21" s="65">
        <f t="shared" si="0"/>
        <v>20730777.32</v>
      </c>
    </row>
    <row r="22" spans="1:4" x14ac:dyDescent="0.25">
      <c r="A22" s="12" t="s">
        <v>79</v>
      </c>
      <c r="B22" s="65">
        <v>222369.14</v>
      </c>
      <c r="C22" s="65">
        <v>10171951.619999999</v>
      </c>
      <c r="D22" s="65">
        <f t="shared" si="0"/>
        <v>10394320.76</v>
      </c>
    </row>
    <row r="23" spans="1:4" x14ac:dyDescent="0.25">
      <c r="A23" s="12" t="s">
        <v>80</v>
      </c>
      <c r="B23" s="65">
        <v>177769.46</v>
      </c>
      <c r="C23" s="65">
        <v>3749318.34</v>
      </c>
      <c r="D23" s="65">
        <f t="shared" si="0"/>
        <v>3927087.8</v>
      </c>
    </row>
    <row r="24" spans="1:4" x14ac:dyDescent="0.25">
      <c r="A24" s="12" t="s">
        <v>81</v>
      </c>
      <c r="B24" s="65">
        <v>175267.35</v>
      </c>
      <c r="C24" s="65">
        <v>5558453.4500000002</v>
      </c>
      <c r="D24" s="65">
        <f t="shared" si="0"/>
        <v>5733720.7999999998</v>
      </c>
    </row>
    <row r="25" spans="1:4" x14ac:dyDescent="0.25">
      <c r="A25" s="12" t="s">
        <v>82</v>
      </c>
      <c r="B25" s="65">
        <v>257787.62</v>
      </c>
      <c r="C25" s="65">
        <v>7365526.4400000004</v>
      </c>
      <c r="D25" s="65">
        <f t="shared" si="0"/>
        <v>7623314.0600000005</v>
      </c>
    </row>
    <row r="26" spans="1:4" x14ac:dyDescent="0.25">
      <c r="A26" s="12" t="s">
        <v>85</v>
      </c>
      <c r="B26" s="65">
        <v>252632.92</v>
      </c>
      <c r="C26" s="65">
        <v>6448218.9299999997</v>
      </c>
      <c r="D26" s="65">
        <f t="shared" si="0"/>
        <v>6700851.8499999996</v>
      </c>
    </row>
    <row r="27" spans="1:4" x14ac:dyDescent="0.25">
      <c r="A27" s="21" t="s">
        <v>280</v>
      </c>
      <c r="B27" s="68">
        <v>216792.89</v>
      </c>
      <c r="C27" s="68">
        <v>5615678.8399999999</v>
      </c>
      <c r="D27" s="68">
        <f t="shared" si="0"/>
        <v>5832471.7299999995</v>
      </c>
    </row>
    <row r="28" spans="1:4" ht="68.099999999999994" customHeight="1" x14ac:dyDescent="0.25">
      <c r="A28" s="219" t="s">
        <v>86</v>
      </c>
      <c r="B28" s="220"/>
      <c r="C28" s="220"/>
      <c r="D28" s="220"/>
    </row>
    <row r="29" spans="1:4" x14ac:dyDescent="0.25">
      <c r="A29" s="12"/>
      <c r="B29" s="65"/>
      <c r="C29" s="65"/>
      <c r="D29" s="65"/>
    </row>
    <row r="30" spans="1:4" x14ac:dyDescent="0.25">
      <c r="A30" s="208" t="str">
        <f>HYPERLINK("#'Obsah'!A1", "Späť na obsah dátovej prílohy")</f>
        <v>Späť na obsah dátovej prílohy</v>
      </c>
      <c r="B30" s="209"/>
    </row>
  </sheetData>
  <mergeCells count="7">
    <mergeCell ref="A28:D28"/>
    <mergeCell ref="A30:B30"/>
    <mergeCell ref="A2:D2"/>
    <mergeCell ref="A4:D4"/>
    <mergeCell ref="A6:A7"/>
    <mergeCell ref="B6:C6"/>
    <mergeCell ref="D6:D7"/>
  </mergeCells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showGridLines="0" workbookViewId="0"/>
  </sheetViews>
  <sheetFormatPr defaultColWidth="11.19921875" defaultRowHeight="13.5" x14ac:dyDescent="0.25"/>
  <cols>
    <col min="1" max="1" width="28.796875" customWidth="1"/>
    <col min="2" max="4" width="15.19921875" customWidth="1"/>
    <col min="5" max="5" width="19.19921875" customWidth="1"/>
  </cols>
  <sheetData>
    <row r="2" spans="1:5" ht="15.75" x14ac:dyDescent="0.25">
      <c r="A2" s="203" t="s">
        <v>87</v>
      </c>
      <c r="B2" s="203"/>
      <c r="C2" s="203"/>
      <c r="D2" s="203"/>
      <c r="E2" s="203"/>
    </row>
    <row r="4" spans="1:5" x14ac:dyDescent="0.25">
      <c r="A4" s="213" t="s">
        <v>285</v>
      </c>
      <c r="B4" s="214"/>
      <c r="C4" s="214"/>
      <c r="D4" s="214"/>
      <c r="E4" s="214"/>
    </row>
    <row r="6" spans="1:5" x14ac:dyDescent="0.25">
      <c r="A6" s="62" t="s">
        <v>88</v>
      </c>
      <c r="B6" s="201" t="s">
        <v>283</v>
      </c>
      <c r="C6" s="201" t="s">
        <v>284</v>
      </c>
      <c r="D6" s="63" t="s">
        <v>34</v>
      </c>
      <c r="E6" s="63" t="s">
        <v>35</v>
      </c>
    </row>
    <row r="7" spans="1:5" x14ac:dyDescent="0.25">
      <c r="A7" s="12" t="s">
        <v>89</v>
      </c>
      <c r="B7" s="69">
        <v>186054</v>
      </c>
      <c r="C7" s="69">
        <v>184716</v>
      </c>
      <c r="D7" s="69">
        <v>-1338</v>
      </c>
      <c r="E7" s="70">
        <v>-7.0000000000000001E-3</v>
      </c>
    </row>
    <row r="8" spans="1:5" x14ac:dyDescent="0.25">
      <c r="A8" s="12" t="s">
        <v>90</v>
      </c>
      <c r="B8" s="69">
        <v>1973748</v>
      </c>
      <c r="C8" s="69">
        <v>1956744</v>
      </c>
      <c r="D8" s="69">
        <v>-17004</v>
      </c>
      <c r="E8" s="70">
        <v>-8.9999999999999993E-3</v>
      </c>
    </row>
    <row r="9" spans="1:5" x14ac:dyDescent="0.25">
      <c r="A9" s="12" t="s">
        <v>91</v>
      </c>
      <c r="B9" s="69">
        <v>345163</v>
      </c>
      <c r="C9" s="69">
        <v>341528</v>
      </c>
      <c r="D9" s="69">
        <v>-3635</v>
      </c>
      <c r="E9" s="70">
        <v>-1.0999999999999999E-2</v>
      </c>
    </row>
    <row r="10" spans="1:5" x14ac:dyDescent="0.25">
      <c r="A10" s="12" t="s">
        <v>92</v>
      </c>
      <c r="B10" s="69">
        <v>214672</v>
      </c>
      <c r="C10" s="69">
        <v>223011</v>
      </c>
      <c r="D10" s="69">
        <v>8339</v>
      </c>
      <c r="E10" s="70">
        <v>3.9E-2</v>
      </c>
    </row>
    <row r="11" spans="1:5" x14ac:dyDescent="0.25">
      <c r="A11" s="71" t="s">
        <v>93</v>
      </c>
      <c r="B11" s="72">
        <v>2533583</v>
      </c>
      <c r="C11" s="72">
        <v>2521283</v>
      </c>
      <c r="D11" s="72">
        <v>-12300</v>
      </c>
      <c r="E11" s="73">
        <v>-5.0000000000000001E-3</v>
      </c>
    </row>
    <row r="13" spans="1:5" x14ac:dyDescent="0.25">
      <c r="A13" s="208" t="str">
        <f>HYPERLINK("#'Obsah'!A1", "Späť na obsah dátovej prílohy")</f>
        <v>Späť na obsah dátovej prílohy</v>
      </c>
      <c r="B13" s="209"/>
    </row>
  </sheetData>
  <mergeCells count="3">
    <mergeCell ref="A2:E2"/>
    <mergeCell ref="A4:E4"/>
    <mergeCell ref="A13:B13"/>
  </mergeCells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8"/>
  <sheetViews>
    <sheetView showGridLines="0" workbookViewId="0">
      <selection activeCell="A5" sqref="A5"/>
    </sheetView>
  </sheetViews>
  <sheetFormatPr defaultColWidth="11.19921875" defaultRowHeight="13.5" x14ac:dyDescent="0.25"/>
  <cols>
    <col min="1" max="1" width="15.796875" customWidth="1"/>
    <col min="2" max="10" width="16.19921875" customWidth="1"/>
  </cols>
  <sheetData>
    <row r="2" spans="1:10" ht="15.75" x14ac:dyDescent="0.25">
      <c r="A2" s="203" t="s">
        <v>94</v>
      </c>
      <c r="B2" s="203"/>
      <c r="C2" s="203"/>
      <c r="D2" s="203"/>
      <c r="E2" s="203"/>
      <c r="F2" s="203"/>
      <c r="G2" s="203"/>
      <c r="H2" s="203"/>
      <c r="I2" s="203"/>
      <c r="J2" s="203"/>
    </row>
    <row r="4" spans="1:10" x14ac:dyDescent="0.25">
      <c r="A4" s="213" t="s">
        <v>286</v>
      </c>
      <c r="B4" s="214"/>
      <c r="C4" s="214"/>
      <c r="D4" s="214"/>
      <c r="E4" s="214"/>
      <c r="F4" s="214"/>
      <c r="G4" s="214"/>
      <c r="H4" s="214"/>
      <c r="I4" s="214"/>
      <c r="J4" s="214"/>
    </row>
    <row r="6" spans="1:10" ht="25.15" customHeight="1" x14ac:dyDescent="0.25">
      <c r="A6" s="1" t="s">
        <v>30</v>
      </c>
      <c r="B6" s="1" t="s">
        <v>95</v>
      </c>
      <c r="C6" s="1" t="s">
        <v>96</v>
      </c>
      <c r="D6" s="1" t="s">
        <v>97</v>
      </c>
      <c r="E6" s="1" t="s">
        <v>98</v>
      </c>
      <c r="F6" s="1" t="s">
        <v>99</v>
      </c>
      <c r="G6" s="1" t="s">
        <v>100</v>
      </c>
      <c r="H6" s="1" t="s">
        <v>101</v>
      </c>
      <c r="I6" s="1" t="s">
        <v>102</v>
      </c>
      <c r="J6" s="1" t="s">
        <v>103</v>
      </c>
    </row>
    <row r="7" spans="1:10" x14ac:dyDescent="0.25">
      <c r="A7" s="20" t="s">
        <v>104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x14ac:dyDescent="0.25">
      <c r="A8" s="12" t="s">
        <v>105</v>
      </c>
      <c r="B8" s="74">
        <v>6.42</v>
      </c>
      <c r="C8" s="74">
        <v>3.09</v>
      </c>
      <c r="D8" s="74">
        <v>3.21</v>
      </c>
      <c r="E8" s="12">
        <v>3.87</v>
      </c>
      <c r="F8" s="12">
        <v>4.2699999999999996</v>
      </c>
      <c r="G8" s="12">
        <v>5.05</v>
      </c>
      <c r="H8" s="12">
        <v>9.0299999999999994</v>
      </c>
      <c r="I8" s="12">
        <v>10.91</v>
      </c>
      <c r="J8" s="12">
        <v>10.11</v>
      </c>
    </row>
    <row r="9" spans="1:10" x14ac:dyDescent="0.25">
      <c r="A9" s="12" t="s">
        <v>106</v>
      </c>
      <c r="B9" s="74">
        <v>6.35</v>
      </c>
      <c r="C9" s="74">
        <v>3.03</v>
      </c>
      <c r="D9" s="74">
        <v>3.13</v>
      </c>
      <c r="E9" s="12">
        <v>3.72</v>
      </c>
      <c r="F9" s="12">
        <v>4.1900000000000004</v>
      </c>
      <c r="G9" s="12">
        <v>4.96</v>
      </c>
      <c r="H9" s="12">
        <v>8.9600000000000009</v>
      </c>
      <c r="I9" s="12">
        <v>10.87</v>
      </c>
      <c r="J9" s="12">
        <v>10.050000000000001</v>
      </c>
    </row>
    <row r="10" spans="1:10" x14ac:dyDescent="0.25">
      <c r="A10" s="12" t="s">
        <v>107</v>
      </c>
      <c r="B10" s="74">
        <v>6.19</v>
      </c>
      <c r="C10" s="74">
        <v>2.97</v>
      </c>
      <c r="D10" s="74">
        <v>3.05</v>
      </c>
      <c r="E10" s="12">
        <v>3.61</v>
      </c>
      <c r="F10" s="12">
        <v>4.0599999999999996</v>
      </c>
      <c r="G10" s="12">
        <v>4.7699999999999996</v>
      </c>
      <c r="H10" s="12">
        <v>8.81</v>
      </c>
      <c r="I10" s="12">
        <v>10.55</v>
      </c>
      <c r="J10" s="12">
        <v>9.8800000000000008</v>
      </c>
    </row>
    <row r="11" spans="1:10" x14ac:dyDescent="0.25">
      <c r="A11" s="12" t="s">
        <v>108</v>
      </c>
      <c r="B11" s="74">
        <v>6.05</v>
      </c>
      <c r="C11" s="74">
        <v>2.91</v>
      </c>
      <c r="D11" s="74">
        <v>3.03</v>
      </c>
      <c r="E11" s="12">
        <v>3.55</v>
      </c>
      <c r="F11" s="12">
        <v>3.94</v>
      </c>
      <c r="G11" s="12">
        <v>4.58</v>
      </c>
      <c r="H11" s="12">
        <v>8.64</v>
      </c>
      <c r="I11" s="12">
        <v>10.34</v>
      </c>
      <c r="J11" s="12">
        <v>9.61</v>
      </c>
    </row>
    <row r="12" spans="1:10" x14ac:dyDescent="0.25">
      <c r="A12" s="12" t="s">
        <v>109</v>
      </c>
      <c r="B12" s="74">
        <v>6</v>
      </c>
      <c r="C12" s="74">
        <v>2.94</v>
      </c>
      <c r="D12" s="74">
        <v>3.07</v>
      </c>
      <c r="E12" s="12">
        <v>3.53</v>
      </c>
      <c r="F12" s="12">
        <v>3.96</v>
      </c>
      <c r="G12" s="12">
        <v>4.5599999999999996</v>
      </c>
      <c r="H12" s="12">
        <v>8.4700000000000006</v>
      </c>
      <c r="I12" s="12">
        <v>10.26</v>
      </c>
      <c r="J12" s="12">
        <v>9.4600000000000009</v>
      </c>
    </row>
    <row r="13" spans="1:10" x14ac:dyDescent="0.25">
      <c r="A13" s="12" t="s">
        <v>110</v>
      </c>
      <c r="B13" s="74">
        <v>6.04</v>
      </c>
      <c r="C13" s="74">
        <v>3.11</v>
      </c>
      <c r="D13" s="74">
        <v>3.19</v>
      </c>
      <c r="E13" s="12">
        <v>3.65</v>
      </c>
      <c r="F13" s="12">
        <v>3.93</v>
      </c>
      <c r="G13" s="12">
        <v>4.71</v>
      </c>
      <c r="H13" s="12">
        <v>8.41</v>
      </c>
      <c r="I13" s="12">
        <v>10.16</v>
      </c>
      <c r="J13" s="12">
        <v>9.4499999999999993</v>
      </c>
    </row>
    <row r="14" spans="1:10" x14ac:dyDescent="0.25">
      <c r="A14" s="12" t="s">
        <v>111</v>
      </c>
      <c r="B14" s="74">
        <v>6.07</v>
      </c>
      <c r="C14" s="74">
        <v>3.32</v>
      </c>
      <c r="D14" s="74">
        <v>3.35</v>
      </c>
      <c r="E14" s="12">
        <v>3.8</v>
      </c>
      <c r="F14" s="12">
        <v>3.96</v>
      </c>
      <c r="G14" s="12">
        <v>4.7300000000000004</v>
      </c>
      <c r="H14" s="12">
        <v>8.42</v>
      </c>
      <c r="I14" s="12">
        <v>10.09</v>
      </c>
      <c r="J14" s="12">
        <v>9.2899999999999991</v>
      </c>
    </row>
    <row r="15" spans="1:10" x14ac:dyDescent="0.25">
      <c r="A15" s="12" t="s">
        <v>112</v>
      </c>
      <c r="B15" s="74">
        <v>6.03</v>
      </c>
      <c r="C15" s="74">
        <v>3.34</v>
      </c>
      <c r="D15" s="74">
        <v>3.37</v>
      </c>
      <c r="E15" s="12">
        <v>3.77</v>
      </c>
      <c r="F15" s="12">
        <v>3.96</v>
      </c>
      <c r="G15" s="12">
        <v>4.6900000000000004</v>
      </c>
      <c r="H15" s="12">
        <v>8.3800000000000008</v>
      </c>
      <c r="I15" s="12">
        <v>9.9700000000000006</v>
      </c>
      <c r="J15" s="12">
        <v>9.18</v>
      </c>
    </row>
    <row r="16" spans="1:10" x14ac:dyDescent="0.25">
      <c r="A16" s="12" t="s">
        <v>113</v>
      </c>
      <c r="B16" s="74">
        <v>6.11</v>
      </c>
      <c r="C16" s="74">
        <v>3.32</v>
      </c>
      <c r="D16" s="74">
        <v>3.39</v>
      </c>
      <c r="E16" s="12">
        <v>3.82</v>
      </c>
      <c r="F16" s="12">
        <v>4.01</v>
      </c>
      <c r="G16" s="12">
        <v>4.82</v>
      </c>
      <c r="H16" s="12">
        <v>8.41</v>
      </c>
      <c r="I16" s="12">
        <v>10.130000000000001</v>
      </c>
      <c r="J16" s="12">
        <v>9.3000000000000007</v>
      </c>
    </row>
    <row r="17" spans="1:10" x14ac:dyDescent="0.25">
      <c r="A17" s="12" t="s">
        <v>114</v>
      </c>
      <c r="B17" s="74">
        <v>6.04</v>
      </c>
      <c r="C17" s="74">
        <v>3.21</v>
      </c>
      <c r="D17" s="74">
        <v>3.32</v>
      </c>
      <c r="E17" s="12">
        <v>3.81</v>
      </c>
      <c r="F17" s="12">
        <v>3.95</v>
      </c>
      <c r="G17" s="12">
        <v>4.76</v>
      </c>
      <c r="H17" s="12">
        <v>8.4499999999999993</v>
      </c>
      <c r="I17" s="12">
        <v>9.99</v>
      </c>
      <c r="J17" s="12">
        <v>9.1999999999999993</v>
      </c>
    </row>
    <row r="18" spans="1:10" x14ac:dyDescent="0.25">
      <c r="A18" s="12" t="s">
        <v>115</v>
      </c>
      <c r="B18" s="74">
        <v>6.01</v>
      </c>
      <c r="C18" s="74">
        <v>3.12</v>
      </c>
      <c r="D18" s="74">
        <v>3.25</v>
      </c>
      <c r="E18" s="12">
        <v>3.88</v>
      </c>
      <c r="F18" s="12">
        <v>3.95</v>
      </c>
      <c r="G18" s="12">
        <v>4.7</v>
      </c>
      <c r="H18" s="12">
        <v>8.5399999999999991</v>
      </c>
      <c r="I18" s="12">
        <v>9.9600000000000009</v>
      </c>
      <c r="J18" s="12">
        <v>9.1</v>
      </c>
    </row>
    <row r="19" spans="1:10" x14ac:dyDescent="0.25">
      <c r="A19" s="12" t="s">
        <v>116</v>
      </c>
      <c r="B19" s="74">
        <v>6.01</v>
      </c>
      <c r="C19" s="74">
        <v>3.1</v>
      </c>
      <c r="D19" s="74">
        <v>3.25</v>
      </c>
      <c r="E19" s="12">
        <v>3.89</v>
      </c>
      <c r="F19" s="12">
        <v>3.94</v>
      </c>
      <c r="G19" s="12">
        <v>4.76</v>
      </c>
      <c r="H19" s="12">
        <v>8.5299999999999994</v>
      </c>
      <c r="I19" s="12">
        <v>9.9600000000000009</v>
      </c>
      <c r="J19" s="12">
        <v>9.0500000000000007</v>
      </c>
    </row>
    <row r="20" spans="1:10" x14ac:dyDescent="0.25">
      <c r="A20" s="12" t="s">
        <v>117</v>
      </c>
      <c r="B20" s="74">
        <v>6.13</v>
      </c>
      <c r="C20" s="74">
        <v>3.1</v>
      </c>
      <c r="D20" s="74">
        <v>3.32</v>
      </c>
      <c r="E20" s="12">
        <v>4.05</v>
      </c>
      <c r="F20" s="12">
        <v>4</v>
      </c>
      <c r="G20" s="12">
        <v>4.99</v>
      </c>
      <c r="H20" s="12">
        <v>8.56</v>
      </c>
      <c r="I20" s="12">
        <v>10.19</v>
      </c>
      <c r="J20" s="12">
        <v>9.25</v>
      </c>
    </row>
    <row r="21" spans="1:10" x14ac:dyDescent="0.25">
      <c r="A21" s="12" t="s">
        <v>118</v>
      </c>
      <c r="B21" s="74">
        <v>6.13</v>
      </c>
      <c r="C21" s="74">
        <v>3.07</v>
      </c>
      <c r="D21" s="74">
        <v>3.42</v>
      </c>
      <c r="E21" s="12">
        <v>3.92</v>
      </c>
      <c r="F21" s="12">
        <v>4.0199999999999996</v>
      </c>
      <c r="G21" s="12">
        <v>4.9000000000000004</v>
      </c>
      <c r="H21" s="12">
        <v>8.7200000000000006</v>
      </c>
      <c r="I21" s="12">
        <v>10.16</v>
      </c>
      <c r="J21" s="12">
        <v>9.3000000000000007</v>
      </c>
    </row>
    <row r="22" spans="1:10" x14ac:dyDescent="0.25">
      <c r="A22" s="12" t="s">
        <v>10</v>
      </c>
      <c r="B22" s="74">
        <v>6.21</v>
      </c>
      <c r="C22" s="74">
        <v>3.14</v>
      </c>
      <c r="D22" s="74">
        <v>3.53</v>
      </c>
      <c r="E22" s="12">
        <v>3.94</v>
      </c>
      <c r="F22" s="12">
        <v>4.3899999999999997</v>
      </c>
      <c r="G22" s="12">
        <v>4.88</v>
      </c>
      <c r="H22" s="12">
        <v>8.76</v>
      </c>
      <c r="I22" s="12">
        <v>10.26</v>
      </c>
      <c r="J22" s="12">
        <v>9.1999999999999993</v>
      </c>
    </row>
    <row r="23" spans="1:10" x14ac:dyDescent="0.25">
      <c r="A23" s="12" t="s">
        <v>17</v>
      </c>
      <c r="B23" s="74">
        <v>7.43</v>
      </c>
      <c r="C23" s="74">
        <v>3.92</v>
      </c>
      <c r="D23" s="74">
        <v>4.87</v>
      </c>
      <c r="E23" s="12">
        <v>5.25</v>
      </c>
      <c r="F23" s="12">
        <v>5.75</v>
      </c>
      <c r="G23" s="12">
        <v>6.19</v>
      </c>
      <c r="H23" s="12">
        <v>10.050000000000001</v>
      </c>
      <c r="I23" s="12">
        <v>11.7</v>
      </c>
      <c r="J23" s="12">
        <v>10.23</v>
      </c>
    </row>
    <row r="24" spans="1:10" x14ac:dyDescent="0.25">
      <c r="A24" s="12" t="s">
        <v>18</v>
      </c>
      <c r="B24" s="74">
        <v>7.96</v>
      </c>
      <c r="C24" s="74">
        <v>4.46</v>
      </c>
      <c r="D24" s="74">
        <v>5.33</v>
      </c>
      <c r="E24" s="12">
        <v>5.8</v>
      </c>
      <c r="F24" s="12">
        <v>6.3</v>
      </c>
      <c r="G24" s="12">
        <v>6.68</v>
      </c>
      <c r="H24" s="12">
        <v>10.62</v>
      </c>
      <c r="I24" s="12">
        <v>12.14</v>
      </c>
      <c r="J24" s="12">
        <v>10.88</v>
      </c>
    </row>
    <row r="25" spans="1:10" x14ac:dyDescent="0.25">
      <c r="A25" s="12" t="s">
        <v>19</v>
      </c>
      <c r="B25" s="74">
        <v>8.1999999999999993</v>
      </c>
      <c r="C25" s="74">
        <v>4.6399999999999997</v>
      </c>
      <c r="D25" s="74">
        <v>5.54</v>
      </c>
      <c r="E25" s="12">
        <v>6</v>
      </c>
      <c r="F25" s="12">
        <v>6.58</v>
      </c>
      <c r="G25" s="12">
        <v>6.91</v>
      </c>
      <c r="H25" s="12">
        <v>10.78</v>
      </c>
      <c r="I25" s="12">
        <v>12.37</v>
      </c>
      <c r="J25" s="12">
        <v>11.21</v>
      </c>
    </row>
    <row r="26" spans="1:10" x14ac:dyDescent="0.25">
      <c r="A26" s="12" t="s">
        <v>20</v>
      </c>
      <c r="B26" s="74">
        <v>8.44</v>
      </c>
      <c r="C26" s="74">
        <v>4.88</v>
      </c>
      <c r="D26" s="74">
        <v>5.71</v>
      </c>
      <c r="E26" s="12">
        <v>6.3</v>
      </c>
      <c r="F26" s="12">
        <v>6.77</v>
      </c>
      <c r="G26" s="12">
        <v>7.17</v>
      </c>
      <c r="H26" s="12">
        <v>10.9</v>
      </c>
      <c r="I26" s="12">
        <v>12.54</v>
      </c>
      <c r="J26" s="12">
        <v>11.75</v>
      </c>
    </row>
    <row r="27" spans="1:10" x14ac:dyDescent="0.25">
      <c r="A27" s="12" t="s">
        <v>21</v>
      </c>
      <c r="B27" s="74">
        <v>8.3699999999999992</v>
      </c>
      <c r="C27" s="74">
        <v>4.9400000000000004</v>
      </c>
      <c r="D27" s="74">
        <v>5.66</v>
      </c>
      <c r="E27" s="12">
        <v>6.21</v>
      </c>
      <c r="F27" s="12">
        <v>6.6</v>
      </c>
      <c r="G27" s="12">
        <v>7.02</v>
      </c>
      <c r="H27" s="12">
        <v>10.87</v>
      </c>
      <c r="I27" s="12">
        <v>12.42</v>
      </c>
      <c r="J27" s="12">
        <v>11.7</v>
      </c>
    </row>
    <row r="28" spans="1:10" x14ac:dyDescent="0.25">
      <c r="A28" s="12" t="s">
        <v>22</v>
      </c>
      <c r="B28" s="74">
        <v>8.18</v>
      </c>
      <c r="C28" s="74">
        <v>4.8499999999999996</v>
      </c>
      <c r="D28" s="74">
        <v>5.53</v>
      </c>
      <c r="E28" s="12">
        <v>5.91</v>
      </c>
      <c r="F28" s="12">
        <v>6.27</v>
      </c>
      <c r="G28" s="12">
        <v>6.96</v>
      </c>
      <c r="H28" s="12">
        <v>10.62</v>
      </c>
      <c r="I28" s="12">
        <v>12.22</v>
      </c>
      <c r="J28" s="12">
        <v>11.56</v>
      </c>
    </row>
    <row r="29" spans="1:10" x14ac:dyDescent="0.25">
      <c r="A29" s="12" t="s">
        <v>23</v>
      </c>
      <c r="B29" s="74">
        <v>8.1199999999999992</v>
      </c>
      <c r="C29" s="74">
        <v>4.82</v>
      </c>
      <c r="D29" s="74">
        <v>5.48</v>
      </c>
      <c r="E29" s="12">
        <v>5.82</v>
      </c>
      <c r="F29" s="12">
        <v>6.07</v>
      </c>
      <c r="G29" s="12">
        <v>6.92</v>
      </c>
      <c r="H29" s="12">
        <v>10.52</v>
      </c>
      <c r="I29" s="12">
        <v>12.18</v>
      </c>
      <c r="J29" s="12">
        <v>11.57</v>
      </c>
    </row>
    <row r="30" spans="1:10" x14ac:dyDescent="0.25">
      <c r="A30" s="12" t="s">
        <v>24</v>
      </c>
      <c r="B30" s="74">
        <v>8.14</v>
      </c>
      <c r="C30" s="74">
        <v>4.8600000000000003</v>
      </c>
      <c r="D30" s="74">
        <v>5.5</v>
      </c>
      <c r="E30" s="12">
        <v>5.8</v>
      </c>
      <c r="F30" s="12">
        <v>6.07</v>
      </c>
      <c r="G30" s="12">
        <v>6.93</v>
      </c>
      <c r="H30" s="12">
        <v>10.61</v>
      </c>
      <c r="I30" s="12">
        <v>12.22</v>
      </c>
      <c r="J30" s="12">
        <v>11.59</v>
      </c>
    </row>
    <row r="31" spans="1:10" x14ac:dyDescent="0.25">
      <c r="A31" s="12" t="s">
        <v>25</v>
      </c>
      <c r="B31" s="74">
        <v>8.3000000000000007</v>
      </c>
      <c r="C31" s="74">
        <v>4.91</v>
      </c>
      <c r="D31" s="74">
        <v>5.6</v>
      </c>
      <c r="E31" s="12">
        <v>5.9</v>
      </c>
      <c r="F31" s="12">
        <v>6.18</v>
      </c>
      <c r="G31" s="12">
        <v>7.14</v>
      </c>
      <c r="H31" s="12">
        <v>10.84</v>
      </c>
      <c r="I31" s="12">
        <v>12.51</v>
      </c>
      <c r="J31" s="12">
        <v>11.74</v>
      </c>
    </row>
    <row r="32" spans="1:10" x14ac:dyDescent="0.25">
      <c r="A32" s="12" t="s">
        <v>26</v>
      </c>
      <c r="B32" s="74">
        <v>8.5</v>
      </c>
      <c r="C32" s="74">
        <v>5.05</v>
      </c>
      <c r="D32" s="74">
        <v>5.74</v>
      </c>
      <c r="E32" s="12">
        <v>6.03</v>
      </c>
      <c r="F32" s="12">
        <v>6.42</v>
      </c>
      <c r="G32" s="12">
        <v>7.28</v>
      </c>
      <c r="H32" s="12">
        <v>11.04</v>
      </c>
      <c r="I32" s="12">
        <v>12.86</v>
      </c>
      <c r="J32" s="12">
        <v>11.92</v>
      </c>
    </row>
    <row r="33" spans="1:10" x14ac:dyDescent="0.25">
      <c r="A33" s="12" t="s">
        <v>27</v>
      </c>
      <c r="B33" s="74">
        <v>8.5500000000000007</v>
      </c>
      <c r="C33" s="74">
        <v>5.0999999999999996</v>
      </c>
      <c r="D33" s="74">
        <v>5.73</v>
      </c>
      <c r="E33" s="12">
        <v>6</v>
      </c>
      <c r="F33" s="12">
        <v>6.48</v>
      </c>
      <c r="G33" s="12">
        <v>7.32</v>
      </c>
      <c r="H33" s="12">
        <v>11.12</v>
      </c>
      <c r="I33" s="12">
        <v>12.96</v>
      </c>
      <c r="J33" s="12">
        <v>12.02</v>
      </c>
    </row>
    <row r="34" spans="1:10" x14ac:dyDescent="0.25">
      <c r="A34" s="21" t="s">
        <v>28</v>
      </c>
      <c r="B34" s="75">
        <v>8.58</v>
      </c>
      <c r="C34" s="75">
        <v>5.16</v>
      </c>
      <c r="D34" s="75">
        <v>5.79</v>
      </c>
      <c r="E34" s="21">
        <v>5.91</v>
      </c>
      <c r="F34" s="21">
        <v>6.49</v>
      </c>
      <c r="G34" s="21">
        <v>7.28</v>
      </c>
      <c r="H34" s="21">
        <v>11.18</v>
      </c>
      <c r="I34" s="21">
        <v>13</v>
      </c>
      <c r="J34" s="21">
        <v>12.1</v>
      </c>
    </row>
    <row r="35" spans="1:10" x14ac:dyDescent="0.25">
      <c r="A35" s="20" t="s">
        <v>119</v>
      </c>
      <c r="B35" s="20"/>
      <c r="C35" s="20"/>
      <c r="D35" s="20"/>
      <c r="E35" s="20"/>
      <c r="F35" s="20"/>
      <c r="G35" s="20"/>
      <c r="H35" s="20"/>
      <c r="I35" s="20"/>
      <c r="J35" s="20"/>
    </row>
    <row r="36" spans="1:10" x14ac:dyDescent="0.25">
      <c r="A36" s="12" t="s">
        <v>105</v>
      </c>
      <c r="B36" s="76">
        <v>5.26</v>
      </c>
      <c r="C36" s="76">
        <v>2.76</v>
      </c>
      <c r="D36" s="76">
        <v>2.5299999999999998</v>
      </c>
      <c r="E36" s="12">
        <v>3.12</v>
      </c>
      <c r="F36" s="12">
        <v>3.21</v>
      </c>
      <c r="G36" s="12">
        <v>4.21</v>
      </c>
      <c r="H36" s="12">
        <v>7.21</v>
      </c>
      <c r="I36" s="12">
        <v>9.08</v>
      </c>
      <c r="J36" s="12">
        <v>8.3800000000000008</v>
      </c>
    </row>
    <row r="37" spans="1:10" x14ac:dyDescent="0.25">
      <c r="A37" s="12" t="s">
        <v>106</v>
      </c>
      <c r="B37" s="76">
        <v>5.16</v>
      </c>
      <c r="C37" s="76">
        <v>2.74</v>
      </c>
      <c r="D37" s="76">
        <v>2.44</v>
      </c>
      <c r="E37" s="12">
        <v>2.98</v>
      </c>
      <c r="F37" s="12">
        <v>3.14</v>
      </c>
      <c r="G37" s="12">
        <v>4.09</v>
      </c>
      <c r="H37" s="12">
        <v>7.09</v>
      </c>
      <c r="I37" s="12">
        <v>8.98</v>
      </c>
      <c r="J37" s="12">
        <v>8.23</v>
      </c>
    </row>
    <row r="38" spans="1:10" x14ac:dyDescent="0.25">
      <c r="A38" s="12" t="s">
        <v>107</v>
      </c>
      <c r="B38" s="76">
        <v>5.03</v>
      </c>
      <c r="C38" s="76">
        <v>2.69</v>
      </c>
      <c r="D38" s="76">
        <v>2.38</v>
      </c>
      <c r="E38" s="12">
        <v>2.89</v>
      </c>
      <c r="F38" s="12">
        <v>3.05</v>
      </c>
      <c r="G38" s="12">
        <v>3.91</v>
      </c>
      <c r="H38" s="12">
        <v>6.95</v>
      </c>
      <c r="I38" s="12">
        <v>8.7200000000000006</v>
      </c>
      <c r="J38" s="12">
        <v>8.11</v>
      </c>
    </row>
    <row r="39" spans="1:10" x14ac:dyDescent="0.25">
      <c r="A39" s="12" t="s">
        <v>108</v>
      </c>
      <c r="B39" s="76">
        <v>4.9000000000000004</v>
      </c>
      <c r="C39" s="76">
        <v>2.65</v>
      </c>
      <c r="D39" s="76">
        <v>2.33</v>
      </c>
      <c r="E39" s="12">
        <v>2.87</v>
      </c>
      <c r="F39" s="12">
        <v>2.9</v>
      </c>
      <c r="G39" s="12">
        <v>3.74</v>
      </c>
      <c r="H39" s="12">
        <v>6.78</v>
      </c>
      <c r="I39" s="12">
        <v>8.5399999999999991</v>
      </c>
      <c r="J39" s="12">
        <v>7.9</v>
      </c>
    </row>
    <row r="40" spans="1:10" x14ac:dyDescent="0.25">
      <c r="A40" s="12" t="s">
        <v>109</v>
      </c>
      <c r="B40" s="76">
        <v>4.88</v>
      </c>
      <c r="C40" s="76">
        <v>2.68</v>
      </c>
      <c r="D40" s="76">
        <v>2.41</v>
      </c>
      <c r="E40" s="12">
        <v>2.84</v>
      </c>
      <c r="F40" s="12">
        <v>2.93</v>
      </c>
      <c r="G40" s="12">
        <v>3.7</v>
      </c>
      <c r="H40" s="12">
        <v>6.64</v>
      </c>
      <c r="I40" s="12">
        <v>8.5500000000000007</v>
      </c>
      <c r="J40" s="12">
        <v>7.79</v>
      </c>
    </row>
    <row r="41" spans="1:10" x14ac:dyDescent="0.25">
      <c r="A41" s="12" t="s">
        <v>110</v>
      </c>
      <c r="B41" s="76">
        <v>4.97</v>
      </c>
      <c r="C41" s="76">
        <v>2.84</v>
      </c>
      <c r="D41" s="76">
        <v>2.58</v>
      </c>
      <c r="E41" s="12">
        <v>3.03</v>
      </c>
      <c r="F41" s="12">
        <v>2.95</v>
      </c>
      <c r="G41" s="12">
        <v>3.89</v>
      </c>
      <c r="H41" s="12">
        <v>6.65</v>
      </c>
      <c r="I41" s="12">
        <v>8.5399999999999991</v>
      </c>
      <c r="J41" s="12">
        <v>7.81</v>
      </c>
    </row>
    <row r="42" spans="1:10" x14ac:dyDescent="0.25">
      <c r="A42" s="12" t="s">
        <v>111</v>
      </c>
      <c r="B42" s="76">
        <v>4.97</v>
      </c>
      <c r="C42" s="76">
        <v>3.06</v>
      </c>
      <c r="D42" s="76">
        <v>2.73</v>
      </c>
      <c r="E42" s="12">
        <v>3.14</v>
      </c>
      <c r="F42" s="12">
        <v>2.88</v>
      </c>
      <c r="G42" s="12">
        <v>3.91</v>
      </c>
      <c r="H42" s="12">
        <v>6.59</v>
      </c>
      <c r="I42" s="12">
        <v>8.41</v>
      </c>
      <c r="J42" s="12">
        <v>7.65</v>
      </c>
    </row>
    <row r="43" spans="1:10" x14ac:dyDescent="0.25">
      <c r="A43" s="12" t="s">
        <v>112</v>
      </c>
      <c r="B43" s="76">
        <v>4.97</v>
      </c>
      <c r="C43" s="76">
        <v>3.1</v>
      </c>
      <c r="D43" s="76">
        <v>2.76</v>
      </c>
      <c r="E43" s="12">
        <v>3.13</v>
      </c>
      <c r="F43" s="12">
        <v>2.98</v>
      </c>
      <c r="G43" s="12">
        <v>3.89</v>
      </c>
      <c r="H43" s="12">
        <v>6.59</v>
      </c>
      <c r="I43" s="12">
        <v>8.3699999999999992</v>
      </c>
      <c r="J43" s="12">
        <v>7.59</v>
      </c>
    </row>
    <row r="44" spans="1:10" x14ac:dyDescent="0.25">
      <c r="A44" s="12" t="s">
        <v>113</v>
      </c>
      <c r="B44" s="76">
        <v>5.04</v>
      </c>
      <c r="C44" s="76">
        <v>3.07</v>
      </c>
      <c r="D44" s="76">
        <v>2.78</v>
      </c>
      <c r="E44" s="12">
        <v>3.18</v>
      </c>
      <c r="F44" s="12">
        <v>3.01</v>
      </c>
      <c r="G44" s="12">
        <v>4.04</v>
      </c>
      <c r="H44" s="12">
        <v>6.62</v>
      </c>
      <c r="I44" s="12">
        <v>8.52</v>
      </c>
      <c r="J44" s="12">
        <v>7.71</v>
      </c>
    </row>
    <row r="45" spans="1:10" x14ac:dyDescent="0.25">
      <c r="A45" s="12" t="s">
        <v>114</v>
      </c>
      <c r="B45" s="76">
        <v>4.9400000000000004</v>
      </c>
      <c r="C45" s="76">
        <v>2.98</v>
      </c>
      <c r="D45" s="76">
        <v>2.67</v>
      </c>
      <c r="E45" s="12">
        <v>3.11</v>
      </c>
      <c r="F45" s="12">
        <v>2.96</v>
      </c>
      <c r="G45" s="12">
        <v>3.94</v>
      </c>
      <c r="H45" s="12">
        <v>6.58</v>
      </c>
      <c r="I45" s="12">
        <v>8.31</v>
      </c>
      <c r="J45" s="12">
        <v>7.62</v>
      </c>
    </row>
    <row r="46" spans="1:10" x14ac:dyDescent="0.25">
      <c r="A46" s="12" t="s">
        <v>115</v>
      </c>
      <c r="B46" s="76">
        <v>4.92</v>
      </c>
      <c r="C46" s="76">
        <v>2.87</v>
      </c>
      <c r="D46" s="76">
        <v>2.59</v>
      </c>
      <c r="E46" s="12">
        <v>3.17</v>
      </c>
      <c r="F46" s="12">
        <v>2.95</v>
      </c>
      <c r="G46" s="12">
        <v>3.85</v>
      </c>
      <c r="H46" s="12">
        <v>6.76</v>
      </c>
      <c r="I46" s="12">
        <v>8.26</v>
      </c>
      <c r="J46" s="12">
        <v>7.55</v>
      </c>
    </row>
    <row r="47" spans="1:10" x14ac:dyDescent="0.25">
      <c r="A47" s="12" t="s">
        <v>116</v>
      </c>
      <c r="B47" s="76">
        <v>4.92</v>
      </c>
      <c r="C47" s="76">
        <v>2.83</v>
      </c>
      <c r="D47" s="76">
        <v>2.63</v>
      </c>
      <c r="E47" s="12">
        <v>3.2</v>
      </c>
      <c r="F47" s="12">
        <v>2.93</v>
      </c>
      <c r="G47" s="12">
        <v>3.96</v>
      </c>
      <c r="H47" s="12">
        <v>6.69</v>
      </c>
      <c r="I47" s="12">
        <v>8.19</v>
      </c>
      <c r="J47" s="12">
        <v>7.57</v>
      </c>
    </row>
    <row r="48" spans="1:10" x14ac:dyDescent="0.25">
      <c r="A48" s="12" t="s">
        <v>117</v>
      </c>
      <c r="B48" s="76">
        <v>4.9800000000000004</v>
      </c>
      <c r="C48" s="76">
        <v>2.84</v>
      </c>
      <c r="D48" s="76">
        <v>2.68</v>
      </c>
      <c r="E48" s="12">
        <v>3.33</v>
      </c>
      <c r="F48" s="12">
        <v>2.9</v>
      </c>
      <c r="G48" s="12">
        <v>4.1500000000000004</v>
      </c>
      <c r="H48" s="12">
        <v>6.67</v>
      </c>
      <c r="I48" s="12">
        <v>8.2899999999999991</v>
      </c>
      <c r="J48" s="12">
        <v>7.67</v>
      </c>
    </row>
    <row r="49" spans="1:10" x14ac:dyDescent="0.25">
      <c r="A49" s="12" t="s">
        <v>118</v>
      </c>
      <c r="B49" s="76">
        <v>5.05</v>
      </c>
      <c r="C49" s="76">
        <v>2.83</v>
      </c>
      <c r="D49" s="76">
        <v>2.8</v>
      </c>
      <c r="E49" s="12">
        <v>3.21</v>
      </c>
      <c r="F49" s="12">
        <v>3.04</v>
      </c>
      <c r="G49" s="12">
        <v>4.07</v>
      </c>
      <c r="H49" s="12">
        <v>6.94</v>
      </c>
      <c r="I49" s="12">
        <v>8.4499999999999993</v>
      </c>
      <c r="J49" s="12">
        <v>7.7</v>
      </c>
    </row>
    <row r="50" spans="1:10" x14ac:dyDescent="0.25">
      <c r="A50" s="12" t="s">
        <v>10</v>
      </c>
      <c r="B50" s="76">
        <v>5.19</v>
      </c>
      <c r="C50" s="76">
        <v>2.91</v>
      </c>
      <c r="D50" s="76">
        <v>2.94</v>
      </c>
      <c r="E50" s="12">
        <v>3.27</v>
      </c>
      <c r="F50" s="12">
        <v>3.5</v>
      </c>
      <c r="G50" s="12">
        <v>4.09</v>
      </c>
      <c r="H50" s="12">
        <v>7.12</v>
      </c>
      <c r="I50" s="12">
        <v>8.6999999999999993</v>
      </c>
      <c r="J50" s="12">
        <v>7.68</v>
      </c>
    </row>
    <row r="51" spans="1:10" x14ac:dyDescent="0.25">
      <c r="A51" s="12" t="s">
        <v>17</v>
      </c>
      <c r="B51" s="76">
        <v>6.57</v>
      </c>
      <c r="C51" s="76">
        <v>3.71</v>
      </c>
      <c r="D51" s="76">
        <v>4.3499999999999996</v>
      </c>
      <c r="E51" s="12">
        <v>4.67</v>
      </c>
      <c r="F51" s="12">
        <v>4.95</v>
      </c>
      <c r="G51" s="12">
        <v>5.49</v>
      </c>
      <c r="H51" s="12">
        <v>8.7100000000000009</v>
      </c>
      <c r="I51" s="12">
        <v>10.37</v>
      </c>
      <c r="J51" s="12">
        <v>8.9600000000000009</v>
      </c>
    </row>
    <row r="52" spans="1:10" x14ac:dyDescent="0.25">
      <c r="A52" s="12" t="s">
        <v>18</v>
      </c>
      <c r="B52" s="76">
        <v>7.2</v>
      </c>
      <c r="C52" s="76">
        <v>4.2699999999999996</v>
      </c>
      <c r="D52" s="76">
        <v>4.8499999999999996</v>
      </c>
      <c r="E52" s="12">
        <v>5.27</v>
      </c>
      <c r="F52" s="12">
        <v>5.6</v>
      </c>
      <c r="G52" s="12">
        <v>6.04</v>
      </c>
      <c r="H52" s="12">
        <v>9.56</v>
      </c>
      <c r="I52" s="12">
        <v>10.93</v>
      </c>
      <c r="J52" s="12">
        <v>9.77</v>
      </c>
    </row>
    <row r="53" spans="1:10" x14ac:dyDescent="0.25">
      <c r="A53" s="12" t="s">
        <v>19</v>
      </c>
      <c r="B53" s="76">
        <v>7.4</v>
      </c>
      <c r="C53" s="76">
        <v>4.45</v>
      </c>
      <c r="D53" s="76">
        <v>5.08</v>
      </c>
      <c r="E53" s="12">
        <v>5.46</v>
      </c>
      <c r="F53" s="12">
        <v>5.86</v>
      </c>
      <c r="G53" s="12">
        <v>6.27</v>
      </c>
      <c r="H53" s="12">
        <v>9.6</v>
      </c>
      <c r="I53" s="12">
        <v>11.18</v>
      </c>
      <c r="J53" s="12">
        <v>9.93</v>
      </c>
    </row>
    <row r="54" spans="1:10" x14ac:dyDescent="0.25">
      <c r="A54" s="12" t="s">
        <v>20</v>
      </c>
      <c r="B54" s="76">
        <v>7.65</v>
      </c>
      <c r="C54" s="76">
        <v>4.6900000000000004</v>
      </c>
      <c r="D54" s="76">
        <v>5.22</v>
      </c>
      <c r="E54" s="12">
        <v>5.75</v>
      </c>
      <c r="F54" s="12">
        <v>6.08</v>
      </c>
      <c r="G54" s="12">
        <v>6.53</v>
      </c>
      <c r="H54" s="12">
        <v>9.76</v>
      </c>
      <c r="I54" s="12">
        <v>11.34</v>
      </c>
      <c r="J54" s="12">
        <v>10.47</v>
      </c>
    </row>
    <row r="55" spans="1:10" x14ac:dyDescent="0.25">
      <c r="A55" s="12" t="s">
        <v>21</v>
      </c>
      <c r="B55" s="76">
        <v>7.6</v>
      </c>
      <c r="C55" s="76">
        <v>4.75</v>
      </c>
      <c r="D55" s="76">
        <v>5.18</v>
      </c>
      <c r="E55" s="12">
        <v>5.68</v>
      </c>
      <c r="F55" s="12">
        <v>5.91</v>
      </c>
      <c r="G55" s="12">
        <v>6.41</v>
      </c>
      <c r="H55" s="12">
        <v>9.7899999999999991</v>
      </c>
      <c r="I55" s="12">
        <v>11.25</v>
      </c>
      <c r="J55" s="12">
        <v>10.46</v>
      </c>
    </row>
    <row r="56" spans="1:10" x14ac:dyDescent="0.25">
      <c r="A56" s="12" t="s">
        <v>22</v>
      </c>
      <c r="B56" s="76">
        <v>7.43</v>
      </c>
      <c r="C56" s="76">
        <v>4.66</v>
      </c>
      <c r="D56" s="76">
        <v>5.09</v>
      </c>
      <c r="E56" s="12">
        <v>5.38</v>
      </c>
      <c r="F56" s="12">
        <v>5.55</v>
      </c>
      <c r="G56" s="12">
        <v>6.35</v>
      </c>
      <c r="H56" s="12">
        <v>9.57</v>
      </c>
      <c r="I56" s="12">
        <v>11.08</v>
      </c>
      <c r="J56" s="12">
        <v>10.35</v>
      </c>
    </row>
    <row r="57" spans="1:10" x14ac:dyDescent="0.25">
      <c r="A57" s="12" t="s">
        <v>23</v>
      </c>
      <c r="B57" s="76">
        <v>7.35</v>
      </c>
      <c r="C57" s="76">
        <v>4.62</v>
      </c>
      <c r="D57" s="76">
        <v>5.03</v>
      </c>
      <c r="E57" s="12">
        <v>5.28</v>
      </c>
      <c r="F57" s="12">
        <v>5.35</v>
      </c>
      <c r="G57" s="12">
        <v>6.29</v>
      </c>
      <c r="H57" s="12">
        <v>9.4600000000000009</v>
      </c>
      <c r="I57" s="12">
        <v>11.03</v>
      </c>
      <c r="J57" s="12">
        <v>10.33</v>
      </c>
    </row>
    <row r="58" spans="1:10" x14ac:dyDescent="0.25">
      <c r="A58" s="12" t="s">
        <v>24</v>
      </c>
      <c r="B58" s="76">
        <v>7.38</v>
      </c>
      <c r="C58" s="76">
        <v>4.6500000000000004</v>
      </c>
      <c r="D58" s="76">
        <v>5.05</v>
      </c>
      <c r="E58" s="12">
        <v>5.27</v>
      </c>
      <c r="F58" s="12">
        <v>5.36</v>
      </c>
      <c r="G58" s="12">
        <v>6.3</v>
      </c>
      <c r="H58" s="12">
        <v>9.57</v>
      </c>
      <c r="I58" s="12">
        <v>11.06</v>
      </c>
      <c r="J58" s="12">
        <v>10.33</v>
      </c>
    </row>
    <row r="59" spans="1:10" x14ac:dyDescent="0.25">
      <c r="A59" s="12" t="s">
        <v>25</v>
      </c>
      <c r="B59" s="76">
        <v>7.57</v>
      </c>
      <c r="C59" s="76">
        <v>4.71</v>
      </c>
      <c r="D59" s="76">
        <v>5.18</v>
      </c>
      <c r="E59" s="12">
        <v>5.39</v>
      </c>
      <c r="F59" s="12">
        <v>5.5</v>
      </c>
      <c r="G59" s="12">
        <v>6.53</v>
      </c>
      <c r="H59" s="12">
        <v>9.83</v>
      </c>
      <c r="I59" s="12">
        <v>11.39</v>
      </c>
      <c r="J59" s="12">
        <v>10.55</v>
      </c>
    </row>
    <row r="60" spans="1:10" x14ac:dyDescent="0.25">
      <c r="A60" s="12" t="s">
        <v>26</v>
      </c>
      <c r="B60" s="76">
        <v>7.81</v>
      </c>
      <c r="C60" s="76">
        <v>4.87</v>
      </c>
      <c r="D60" s="76">
        <v>5.35</v>
      </c>
      <c r="E60" s="12">
        <v>5.55</v>
      </c>
      <c r="F60" s="12">
        <v>5.77</v>
      </c>
      <c r="G60" s="12">
        <v>6.71</v>
      </c>
      <c r="H60" s="12">
        <v>10.07</v>
      </c>
      <c r="I60" s="12">
        <v>11.83</v>
      </c>
      <c r="J60" s="12">
        <v>10.81</v>
      </c>
    </row>
    <row r="61" spans="1:10" x14ac:dyDescent="0.25">
      <c r="A61" s="12" t="s">
        <v>27</v>
      </c>
      <c r="B61" s="76">
        <v>7.9</v>
      </c>
      <c r="C61" s="76">
        <v>4.91</v>
      </c>
      <c r="D61" s="76">
        <v>5.36</v>
      </c>
      <c r="E61" s="12">
        <v>5.55</v>
      </c>
      <c r="F61" s="12">
        <v>5.88</v>
      </c>
      <c r="G61" s="12">
        <v>6.77</v>
      </c>
      <c r="H61" s="12">
        <v>10.220000000000001</v>
      </c>
      <c r="I61" s="12">
        <v>12</v>
      </c>
      <c r="J61" s="12">
        <v>10.97</v>
      </c>
    </row>
    <row r="62" spans="1:10" x14ac:dyDescent="0.25">
      <c r="A62" s="21" t="s">
        <v>28</v>
      </c>
      <c r="B62" s="77">
        <v>7.98</v>
      </c>
      <c r="C62" s="77">
        <v>4.9800000000000004</v>
      </c>
      <c r="D62" s="77">
        <v>5.44</v>
      </c>
      <c r="E62" s="21">
        <v>5.52</v>
      </c>
      <c r="F62" s="21">
        <v>5.94</v>
      </c>
      <c r="G62" s="21">
        <v>6.76</v>
      </c>
      <c r="H62" s="21">
        <v>10.34</v>
      </c>
      <c r="I62" s="21">
        <v>12.12</v>
      </c>
      <c r="J62" s="21">
        <v>11.16</v>
      </c>
    </row>
    <row r="63" spans="1:10" x14ac:dyDescent="0.25">
      <c r="A63" s="20" t="s">
        <v>120</v>
      </c>
      <c r="B63" s="20"/>
      <c r="C63" s="20"/>
      <c r="D63" s="20"/>
      <c r="E63" s="20"/>
      <c r="F63" s="20"/>
      <c r="G63" s="20"/>
      <c r="H63" s="20"/>
      <c r="I63" s="20"/>
      <c r="J63" s="20"/>
    </row>
    <row r="64" spans="1:10" x14ac:dyDescent="0.25">
      <c r="A64" s="12" t="s">
        <v>105</v>
      </c>
      <c r="B64" s="78">
        <v>21632</v>
      </c>
      <c r="C64" s="78">
        <v>1840</v>
      </c>
      <c r="D64" s="78">
        <v>1992</v>
      </c>
      <c r="E64" s="12">
        <v>2229</v>
      </c>
      <c r="F64" s="12">
        <v>1971</v>
      </c>
      <c r="G64" s="12">
        <v>2767</v>
      </c>
      <c r="H64" s="12">
        <v>2717</v>
      </c>
      <c r="I64" s="12">
        <v>4599</v>
      </c>
      <c r="J64" s="12">
        <v>3517</v>
      </c>
    </row>
    <row r="65" spans="1:10" x14ac:dyDescent="0.25">
      <c r="A65" s="12" t="s">
        <v>106</v>
      </c>
      <c r="B65" s="78">
        <v>15352</v>
      </c>
      <c r="C65" s="78">
        <v>1433</v>
      </c>
      <c r="D65" s="78">
        <v>1501</v>
      </c>
      <c r="E65" s="12">
        <v>1553</v>
      </c>
      <c r="F65" s="12">
        <v>1635</v>
      </c>
      <c r="G65" s="12">
        <v>1919</v>
      </c>
      <c r="H65" s="12">
        <v>1766</v>
      </c>
      <c r="I65" s="12">
        <v>3113</v>
      </c>
      <c r="J65" s="12">
        <v>2432</v>
      </c>
    </row>
    <row r="66" spans="1:10" x14ac:dyDescent="0.25">
      <c r="A66" s="12" t="s">
        <v>107</v>
      </c>
      <c r="B66" s="78">
        <v>16682</v>
      </c>
      <c r="C66" s="78">
        <v>1577</v>
      </c>
      <c r="D66" s="78">
        <v>1609</v>
      </c>
      <c r="E66" s="12">
        <v>1680</v>
      </c>
      <c r="F66" s="12">
        <v>1785</v>
      </c>
      <c r="G66" s="12">
        <v>2044</v>
      </c>
      <c r="H66" s="12">
        <v>2000</v>
      </c>
      <c r="I66" s="12">
        <v>3286</v>
      </c>
      <c r="J66" s="12">
        <v>2701</v>
      </c>
    </row>
    <row r="67" spans="1:10" x14ac:dyDescent="0.25">
      <c r="A67" s="12" t="s">
        <v>108</v>
      </c>
      <c r="B67" s="78">
        <v>16396</v>
      </c>
      <c r="C67" s="78">
        <v>1581</v>
      </c>
      <c r="D67" s="78">
        <v>1469</v>
      </c>
      <c r="E67" s="12">
        <v>1735</v>
      </c>
      <c r="F67" s="12">
        <v>1666</v>
      </c>
      <c r="G67" s="12">
        <v>2146</v>
      </c>
      <c r="H67" s="12">
        <v>1854</v>
      </c>
      <c r="I67" s="12">
        <v>3431</v>
      </c>
      <c r="J67" s="12">
        <v>2514</v>
      </c>
    </row>
    <row r="68" spans="1:10" x14ac:dyDescent="0.25">
      <c r="A68" s="12" t="s">
        <v>109</v>
      </c>
      <c r="B68" s="78">
        <v>18122</v>
      </c>
      <c r="C68" s="78">
        <v>1612</v>
      </c>
      <c r="D68" s="78">
        <v>1645</v>
      </c>
      <c r="E68" s="12">
        <v>1861</v>
      </c>
      <c r="F68" s="12">
        <v>1856</v>
      </c>
      <c r="G68" s="12">
        <v>2408</v>
      </c>
      <c r="H68" s="12">
        <v>2161</v>
      </c>
      <c r="I68" s="12">
        <v>3803</v>
      </c>
      <c r="J68" s="12">
        <v>2776</v>
      </c>
    </row>
    <row r="69" spans="1:10" x14ac:dyDescent="0.25">
      <c r="A69" s="12" t="s">
        <v>110</v>
      </c>
      <c r="B69" s="78">
        <v>18297</v>
      </c>
      <c r="C69" s="78">
        <v>1874</v>
      </c>
      <c r="D69" s="78">
        <v>1681</v>
      </c>
      <c r="E69" s="12">
        <v>1931</v>
      </c>
      <c r="F69" s="12">
        <v>1752</v>
      </c>
      <c r="G69" s="12">
        <v>2448</v>
      </c>
      <c r="H69" s="12">
        <v>2163</v>
      </c>
      <c r="I69" s="12">
        <v>3507</v>
      </c>
      <c r="J69" s="12">
        <v>2941</v>
      </c>
    </row>
    <row r="70" spans="1:10" x14ac:dyDescent="0.25">
      <c r="A70" s="12" t="s">
        <v>111</v>
      </c>
      <c r="B70" s="78">
        <v>17837</v>
      </c>
      <c r="C70" s="78">
        <v>1988</v>
      </c>
      <c r="D70" s="78">
        <v>1744</v>
      </c>
      <c r="E70" s="12">
        <v>1950</v>
      </c>
      <c r="F70" s="12">
        <v>1586</v>
      </c>
      <c r="G70" s="12">
        <v>2233</v>
      </c>
      <c r="H70" s="12">
        <v>2227</v>
      </c>
      <c r="I70" s="12">
        <v>3604</v>
      </c>
      <c r="J70" s="12">
        <v>2505</v>
      </c>
    </row>
    <row r="71" spans="1:10" x14ac:dyDescent="0.25">
      <c r="A71" s="12" t="s">
        <v>112</v>
      </c>
      <c r="B71" s="78">
        <v>14570</v>
      </c>
      <c r="C71" s="78">
        <v>1383</v>
      </c>
      <c r="D71" s="78">
        <v>1461</v>
      </c>
      <c r="E71" s="12">
        <v>1561</v>
      </c>
      <c r="F71" s="12">
        <v>1321</v>
      </c>
      <c r="G71" s="12">
        <v>1823</v>
      </c>
      <c r="H71" s="12">
        <v>1885</v>
      </c>
      <c r="I71" s="12">
        <v>2894</v>
      </c>
      <c r="J71" s="12">
        <v>2242</v>
      </c>
    </row>
    <row r="72" spans="1:10" x14ac:dyDescent="0.25">
      <c r="A72" s="12" t="s">
        <v>113</v>
      </c>
      <c r="B72" s="78">
        <v>25335</v>
      </c>
      <c r="C72" s="78">
        <v>2062</v>
      </c>
      <c r="D72" s="78">
        <v>2288</v>
      </c>
      <c r="E72" s="12">
        <v>2589</v>
      </c>
      <c r="F72" s="12">
        <v>2398</v>
      </c>
      <c r="G72" s="12">
        <v>3370</v>
      </c>
      <c r="H72" s="12">
        <v>3238</v>
      </c>
      <c r="I72" s="12">
        <v>5054</v>
      </c>
      <c r="J72" s="12">
        <v>4336</v>
      </c>
    </row>
    <row r="73" spans="1:10" x14ac:dyDescent="0.25">
      <c r="A73" s="12" t="s">
        <v>114</v>
      </c>
      <c r="B73" s="78">
        <v>18698</v>
      </c>
      <c r="C73" s="78">
        <v>1596</v>
      </c>
      <c r="D73" s="78">
        <v>1688</v>
      </c>
      <c r="E73" s="12">
        <v>1918</v>
      </c>
      <c r="F73" s="12">
        <v>1802</v>
      </c>
      <c r="G73" s="12">
        <v>2339</v>
      </c>
      <c r="H73" s="12">
        <v>2565</v>
      </c>
      <c r="I73" s="12">
        <v>3839</v>
      </c>
      <c r="J73" s="12">
        <v>2951</v>
      </c>
    </row>
    <row r="74" spans="1:10" x14ac:dyDescent="0.25">
      <c r="A74" s="12" t="s">
        <v>115</v>
      </c>
      <c r="B74" s="78">
        <v>18143</v>
      </c>
      <c r="C74" s="78">
        <v>1489</v>
      </c>
      <c r="D74" s="78">
        <v>1539</v>
      </c>
      <c r="E74" s="12">
        <v>1917</v>
      </c>
      <c r="F74" s="12">
        <v>1772</v>
      </c>
      <c r="G74" s="12">
        <v>2213</v>
      </c>
      <c r="H74" s="12">
        <v>2550</v>
      </c>
      <c r="I74" s="12">
        <v>3798</v>
      </c>
      <c r="J74" s="12">
        <v>2865</v>
      </c>
    </row>
    <row r="75" spans="1:10" x14ac:dyDescent="0.25">
      <c r="A75" s="12" t="s">
        <v>116</v>
      </c>
      <c r="B75" s="78">
        <v>12922</v>
      </c>
      <c r="C75" s="78">
        <v>1001</v>
      </c>
      <c r="D75" s="78">
        <v>1028</v>
      </c>
      <c r="E75" s="12">
        <v>1218</v>
      </c>
      <c r="F75" s="12">
        <v>1091</v>
      </c>
      <c r="G75" s="12">
        <v>1884</v>
      </c>
      <c r="H75" s="12">
        <v>1622</v>
      </c>
      <c r="I75" s="12">
        <v>3077</v>
      </c>
      <c r="J75" s="12">
        <v>2001</v>
      </c>
    </row>
    <row r="76" spans="1:10" x14ac:dyDescent="0.25">
      <c r="A76" s="12" t="s">
        <v>117</v>
      </c>
      <c r="B76" s="78">
        <v>18766</v>
      </c>
      <c r="C76" s="78">
        <v>1783</v>
      </c>
      <c r="D76" s="78">
        <v>1523</v>
      </c>
      <c r="E76" s="12">
        <v>2137</v>
      </c>
      <c r="F76" s="12">
        <v>1728</v>
      </c>
      <c r="G76" s="12">
        <v>2768</v>
      </c>
      <c r="H76" s="12">
        <v>2036</v>
      </c>
      <c r="I76" s="12">
        <v>3761</v>
      </c>
      <c r="J76" s="12">
        <v>3030</v>
      </c>
    </row>
    <row r="77" spans="1:10" x14ac:dyDescent="0.25">
      <c r="A77" s="12" t="s">
        <v>118</v>
      </c>
      <c r="B77" s="78">
        <v>14498</v>
      </c>
      <c r="C77" s="78">
        <v>1369</v>
      </c>
      <c r="D77" s="78">
        <v>1301</v>
      </c>
      <c r="E77" s="12">
        <v>1400</v>
      </c>
      <c r="F77" s="12">
        <v>1396</v>
      </c>
      <c r="G77" s="12">
        <v>1933</v>
      </c>
      <c r="H77" s="12">
        <v>1944</v>
      </c>
      <c r="I77" s="12">
        <v>2771</v>
      </c>
      <c r="J77" s="12">
        <v>2384</v>
      </c>
    </row>
    <row r="78" spans="1:10" x14ac:dyDescent="0.25">
      <c r="A78" s="12" t="s">
        <v>10</v>
      </c>
      <c r="B78" s="78">
        <v>13885</v>
      </c>
      <c r="C78" s="78">
        <v>1388</v>
      </c>
      <c r="D78" s="78">
        <v>1302</v>
      </c>
      <c r="E78" s="12">
        <v>1448</v>
      </c>
      <c r="F78" s="12">
        <v>2134</v>
      </c>
      <c r="G78" s="12">
        <v>1676</v>
      </c>
      <c r="H78" s="12">
        <v>1837</v>
      </c>
      <c r="I78" s="12">
        <v>2638</v>
      </c>
      <c r="J78" s="12">
        <v>1462</v>
      </c>
    </row>
    <row r="79" spans="1:10" x14ac:dyDescent="0.25">
      <c r="A79" s="12" t="s">
        <v>17</v>
      </c>
      <c r="B79" s="78">
        <v>29275</v>
      </c>
      <c r="C79" s="78">
        <v>2533</v>
      </c>
      <c r="D79" s="78">
        <v>3171</v>
      </c>
      <c r="E79" s="12">
        <v>3208</v>
      </c>
      <c r="F79" s="12">
        <v>4168</v>
      </c>
      <c r="G79" s="12">
        <v>3836</v>
      </c>
      <c r="H79" s="12">
        <v>3754</v>
      </c>
      <c r="I79" s="12">
        <v>5225</v>
      </c>
      <c r="J79" s="12">
        <v>3380</v>
      </c>
    </row>
    <row r="80" spans="1:10" x14ac:dyDescent="0.25">
      <c r="A80" s="12" t="s">
        <v>18</v>
      </c>
      <c r="B80" s="78">
        <v>19504</v>
      </c>
      <c r="C80" s="78">
        <v>1649</v>
      </c>
      <c r="D80" s="78">
        <v>1702</v>
      </c>
      <c r="E80" s="12">
        <v>2236</v>
      </c>
      <c r="F80" s="12">
        <v>2716</v>
      </c>
      <c r="G80" s="12">
        <v>2456</v>
      </c>
      <c r="H80" s="12">
        <v>2573</v>
      </c>
      <c r="I80" s="12">
        <v>3381</v>
      </c>
      <c r="J80" s="12">
        <v>2791</v>
      </c>
    </row>
    <row r="81" spans="1:10" x14ac:dyDescent="0.25">
      <c r="A81" s="12" t="s">
        <v>19</v>
      </c>
      <c r="B81" s="78">
        <v>21755</v>
      </c>
      <c r="C81" s="78">
        <v>1938</v>
      </c>
      <c r="D81" s="78">
        <v>2133</v>
      </c>
      <c r="E81" s="12">
        <v>2311</v>
      </c>
      <c r="F81" s="12">
        <v>2890</v>
      </c>
      <c r="G81" s="12">
        <v>2795</v>
      </c>
      <c r="H81" s="12">
        <v>2664</v>
      </c>
      <c r="I81" s="12">
        <v>4064</v>
      </c>
      <c r="J81" s="12">
        <v>2960</v>
      </c>
    </row>
    <row r="82" spans="1:10" x14ac:dyDescent="0.25">
      <c r="A82" s="12" t="s">
        <v>20</v>
      </c>
      <c r="B82" s="78">
        <v>22529</v>
      </c>
      <c r="C82" s="78">
        <v>1993</v>
      </c>
      <c r="D82" s="78">
        <v>2072</v>
      </c>
      <c r="E82" s="12">
        <v>2384</v>
      </c>
      <c r="F82" s="12">
        <v>2805</v>
      </c>
      <c r="G82" s="12">
        <v>2761</v>
      </c>
      <c r="H82" s="12">
        <v>2822</v>
      </c>
      <c r="I82" s="12">
        <v>4008</v>
      </c>
      <c r="J82" s="12">
        <v>3684</v>
      </c>
    </row>
    <row r="83" spans="1:10" x14ac:dyDescent="0.25">
      <c r="A83" s="12" t="s">
        <v>21</v>
      </c>
      <c r="B83" s="78">
        <v>16605</v>
      </c>
      <c r="C83" s="78">
        <v>1596</v>
      </c>
      <c r="D83" s="78">
        <v>1522</v>
      </c>
      <c r="E83" s="12">
        <v>1694</v>
      </c>
      <c r="F83" s="12">
        <v>1973</v>
      </c>
      <c r="G83" s="12">
        <v>1992</v>
      </c>
      <c r="H83" s="12">
        <v>2274</v>
      </c>
      <c r="I83" s="12">
        <v>3059</v>
      </c>
      <c r="J83" s="12">
        <v>2495</v>
      </c>
    </row>
    <row r="84" spans="1:10" x14ac:dyDescent="0.25">
      <c r="A84" s="12" t="s">
        <v>22</v>
      </c>
      <c r="B84" s="78">
        <v>24012</v>
      </c>
      <c r="C84" s="78">
        <v>2161</v>
      </c>
      <c r="D84" s="78">
        <v>2232</v>
      </c>
      <c r="E84" s="12">
        <v>2424</v>
      </c>
      <c r="F84" s="12">
        <v>2815</v>
      </c>
      <c r="G84" s="12">
        <v>3200</v>
      </c>
      <c r="H84" s="12">
        <v>2963</v>
      </c>
      <c r="I84" s="12">
        <v>4618</v>
      </c>
      <c r="J84" s="12">
        <v>3599</v>
      </c>
    </row>
    <row r="85" spans="1:10" x14ac:dyDescent="0.25">
      <c r="A85" s="12" t="s">
        <v>23</v>
      </c>
      <c r="B85" s="78">
        <v>20689</v>
      </c>
      <c r="C85" s="78">
        <v>2050</v>
      </c>
      <c r="D85" s="78">
        <v>2014</v>
      </c>
      <c r="E85" s="12">
        <v>2112</v>
      </c>
      <c r="F85" s="12">
        <v>2401</v>
      </c>
      <c r="G85" s="12">
        <v>2640</v>
      </c>
      <c r="H85" s="12">
        <v>2628</v>
      </c>
      <c r="I85" s="12">
        <v>3899</v>
      </c>
      <c r="J85" s="12">
        <v>2945</v>
      </c>
    </row>
    <row r="86" spans="1:10" x14ac:dyDescent="0.25">
      <c r="A86" s="12" t="s">
        <v>24</v>
      </c>
      <c r="B86" s="78">
        <v>16515</v>
      </c>
      <c r="C86" s="78">
        <v>1490</v>
      </c>
      <c r="D86" s="78">
        <v>1533</v>
      </c>
      <c r="E86" s="12">
        <v>1583</v>
      </c>
      <c r="F86" s="12">
        <v>2019</v>
      </c>
      <c r="G86" s="12">
        <v>2018</v>
      </c>
      <c r="H86" s="12">
        <v>2330</v>
      </c>
      <c r="I86" s="12">
        <v>3161</v>
      </c>
      <c r="J86" s="12">
        <v>2381</v>
      </c>
    </row>
    <row r="87" spans="1:10" x14ac:dyDescent="0.25">
      <c r="A87" s="12" t="s">
        <v>25</v>
      </c>
      <c r="B87" s="78">
        <v>14789</v>
      </c>
      <c r="C87" s="78">
        <v>1090</v>
      </c>
      <c r="D87" s="78">
        <v>1247</v>
      </c>
      <c r="E87" s="12">
        <v>1453</v>
      </c>
      <c r="F87" s="12">
        <v>1662</v>
      </c>
      <c r="G87" s="12">
        <v>1956</v>
      </c>
      <c r="H87" s="12">
        <v>2058</v>
      </c>
      <c r="I87" s="12">
        <v>3168</v>
      </c>
      <c r="J87" s="12">
        <v>2155</v>
      </c>
    </row>
    <row r="88" spans="1:10" x14ac:dyDescent="0.25">
      <c r="A88" s="12" t="s">
        <v>26</v>
      </c>
      <c r="B88" s="78">
        <v>18638</v>
      </c>
      <c r="C88" s="78">
        <v>1716</v>
      </c>
      <c r="D88" s="78">
        <v>1688</v>
      </c>
      <c r="E88" s="12">
        <v>1967</v>
      </c>
      <c r="F88" s="12">
        <v>2177</v>
      </c>
      <c r="G88" s="12">
        <v>2361</v>
      </c>
      <c r="H88" s="12">
        <v>2441</v>
      </c>
      <c r="I88" s="12">
        <v>3559</v>
      </c>
      <c r="J88" s="12">
        <v>2729</v>
      </c>
    </row>
    <row r="89" spans="1:10" x14ac:dyDescent="0.25">
      <c r="A89" s="12" t="s">
        <v>27</v>
      </c>
      <c r="B89" s="78">
        <v>13370</v>
      </c>
      <c r="C89" s="78">
        <v>1410</v>
      </c>
      <c r="D89" s="78">
        <v>1173</v>
      </c>
      <c r="E89" s="12">
        <v>1325</v>
      </c>
      <c r="F89" s="12">
        <v>1715</v>
      </c>
      <c r="G89" s="12">
        <v>1616</v>
      </c>
      <c r="H89" s="12">
        <v>1677</v>
      </c>
      <c r="I89" s="12">
        <v>2588</v>
      </c>
      <c r="J89" s="12">
        <v>1866</v>
      </c>
    </row>
    <row r="90" spans="1:10" x14ac:dyDescent="0.25">
      <c r="A90" s="21" t="s">
        <v>28</v>
      </c>
      <c r="B90" s="79">
        <v>13631</v>
      </c>
      <c r="C90" s="79">
        <v>1371</v>
      </c>
      <c r="D90" s="79">
        <v>1362</v>
      </c>
      <c r="E90" s="21">
        <v>1284</v>
      </c>
      <c r="F90" s="21">
        <v>1840</v>
      </c>
      <c r="G90" s="21">
        <v>1552</v>
      </c>
      <c r="H90" s="21">
        <v>1692</v>
      </c>
      <c r="I90" s="21">
        <v>2544</v>
      </c>
      <c r="J90" s="21">
        <v>1986</v>
      </c>
    </row>
    <row r="91" spans="1:10" x14ac:dyDescent="0.25">
      <c r="A91" s="20" t="s">
        <v>121</v>
      </c>
      <c r="B91" s="20"/>
      <c r="C91" s="20"/>
      <c r="D91" s="20"/>
      <c r="E91" s="20"/>
      <c r="F91" s="20"/>
      <c r="G91" s="20"/>
      <c r="H91" s="20"/>
      <c r="I91" s="20"/>
      <c r="J91" s="20"/>
    </row>
    <row r="92" spans="1:10" x14ac:dyDescent="0.25">
      <c r="A92" s="12" t="s">
        <v>105</v>
      </c>
      <c r="B92" s="80">
        <v>20313</v>
      </c>
      <c r="C92" s="80">
        <v>1812</v>
      </c>
      <c r="D92" s="80">
        <v>1889</v>
      </c>
      <c r="E92" s="12">
        <v>2031</v>
      </c>
      <c r="F92" s="12">
        <v>2621</v>
      </c>
      <c r="G92" s="12">
        <v>2394</v>
      </c>
      <c r="H92" s="12">
        <v>2762</v>
      </c>
      <c r="I92" s="12">
        <v>3641</v>
      </c>
      <c r="J92" s="12">
        <v>3163</v>
      </c>
    </row>
    <row r="93" spans="1:10" x14ac:dyDescent="0.25">
      <c r="A93" s="12" t="s">
        <v>106</v>
      </c>
      <c r="B93" s="80">
        <v>20131</v>
      </c>
      <c r="C93" s="80">
        <v>1770</v>
      </c>
      <c r="D93" s="80">
        <v>1890</v>
      </c>
      <c r="E93" s="12">
        <v>2139</v>
      </c>
      <c r="F93" s="12">
        <v>2457</v>
      </c>
      <c r="G93" s="12">
        <v>2360</v>
      </c>
      <c r="H93" s="12">
        <v>2706</v>
      </c>
      <c r="I93" s="12">
        <v>3573</v>
      </c>
      <c r="J93" s="12">
        <v>3236</v>
      </c>
    </row>
    <row r="94" spans="1:10" x14ac:dyDescent="0.25">
      <c r="A94" s="12" t="s">
        <v>107</v>
      </c>
      <c r="B94" s="80">
        <v>22284</v>
      </c>
      <c r="C94" s="80">
        <v>1871</v>
      </c>
      <c r="D94" s="80">
        <v>2022</v>
      </c>
      <c r="E94" s="12">
        <v>2050</v>
      </c>
      <c r="F94" s="12">
        <v>2705</v>
      </c>
      <c r="G94" s="12">
        <v>2665</v>
      </c>
      <c r="H94" s="12">
        <v>3010</v>
      </c>
      <c r="I94" s="12">
        <v>4374</v>
      </c>
      <c r="J94" s="12">
        <v>3587</v>
      </c>
    </row>
    <row r="95" spans="1:10" x14ac:dyDescent="0.25">
      <c r="A95" s="12" t="s">
        <v>108</v>
      </c>
      <c r="B95" s="80">
        <v>21148</v>
      </c>
      <c r="C95" s="80">
        <v>1793</v>
      </c>
      <c r="D95" s="80">
        <v>1770</v>
      </c>
      <c r="E95" s="12">
        <v>2003</v>
      </c>
      <c r="F95" s="12">
        <v>2362</v>
      </c>
      <c r="G95" s="12">
        <v>2586</v>
      </c>
      <c r="H95" s="12">
        <v>2918</v>
      </c>
      <c r="I95" s="12">
        <v>4190</v>
      </c>
      <c r="J95" s="12">
        <v>3526</v>
      </c>
    </row>
    <row r="96" spans="1:10" x14ac:dyDescent="0.25">
      <c r="A96" s="12" t="s">
        <v>109</v>
      </c>
      <c r="B96" s="80">
        <v>20747</v>
      </c>
      <c r="C96" s="80">
        <v>1558</v>
      </c>
      <c r="D96" s="80">
        <v>1732</v>
      </c>
      <c r="E96" s="12">
        <v>2016</v>
      </c>
      <c r="F96" s="12">
        <v>2189</v>
      </c>
      <c r="G96" s="12">
        <v>2446</v>
      </c>
      <c r="H96" s="12">
        <v>2991</v>
      </c>
      <c r="I96" s="12">
        <v>4307</v>
      </c>
      <c r="J96" s="12">
        <v>3508</v>
      </c>
    </row>
    <row r="97" spans="1:10" x14ac:dyDescent="0.25">
      <c r="A97" s="12" t="s">
        <v>110</v>
      </c>
      <c r="B97" s="80">
        <v>20139</v>
      </c>
      <c r="C97" s="80">
        <v>1495</v>
      </c>
      <c r="D97" s="80">
        <v>1757</v>
      </c>
      <c r="E97" s="12">
        <v>1824</v>
      </c>
      <c r="F97" s="12">
        <v>2206</v>
      </c>
      <c r="G97" s="12">
        <v>2323</v>
      </c>
      <c r="H97" s="12">
        <v>2885</v>
      </c>
      <c r="I97" s="12">
        <v>4238</v>
      </c>
      <c r="J97" s="12">
        <v>3411</v>
      </c>
    </row>
    <row r="98" spans="1:10" x14ac:dyDescent="0.25">
      <c r="A98" s="12" t="s">
        <v>111</v>
      </c>
      <c r="B98" s="80">
        <v>18012</v>
      </c>
      <c r="C98" s="80">
        <v>1374</v>
      </c>
      <c r="D98" s="80">
        <v>1531</v>
      </c>
      <c r="E98" s="12">
        <v>1710</v>
      </c>
      <c r="F98" s="12">
        <v>2047</v>
      </c>
      <c r="G98" s="12">
        <v>2074</v>
      </c>
      <c r="H98" s="12">
        <v>2586</v>
      </c>
      <c r="I98" s="12">
        <v>3671</v>
      </c>
      <c r="J98" s="12">
        <v>3019</v>
      </c>
    </row>
    <row r="99" spans="1:10" x14ac:dyDescent="0.25">
      <c r="A99" s="12" t="s">
        <v>112</v>
      </c>
      <c r="B99" s="80">
        <v>17444</v>
      </c>
      <c r="C99" s="80">
        <v>1552</v>
      </c>
      <c r="D99" s="80">
        <v>1609</v>
      </c>
      <c r="E99" s="12">
        <v>1776</v>
      </c>
      <c r="F99" s="12">
        <v>1885</v>
      </c>
      <c r="G99" s="12">
        <v>1969</v>
      </c>
      <c r="H99" s="12">
        <v>2468</v>
      </c>
      <c r="I99" s="12">
        <v>3220</v>
      </c>
      <c r="J99" s="12">
        <v>2965</v>
      </c>
    </row>
    <row r="100" spans="1:10" x14ac:dyDescent="0.25">
      <c r="A100" s="12" t="s">
        <v>113</v>
      </c>
      <c r="B100" s="80">
        <v>26614</v>
      </c>
      <c r="C100" s="80">
        <v>2524</v>
      </c>
      <c r="D100" s="80">
        <v>2502</v>
      </c>
      <c r="E100" s="12">
        <v>2733</v>
      </c>
      <c r="F100" s="12">
        <v>3170</v>
      </c>
      <c r="G100" s="12">
        <v>3132</v>
      </c>
      <c r="H100" s="12">
        <v>3691</v>
      </c>
      <c r="I100" s="12">
        <v>4668</v>
      </c>
      <c r="J100" s="12">
        <v>4194</v>
      </c>
    </row>
    <row r="101" spans="1:10" x14ac:dyDescent="0.25">
      <c r="A101" s="12" t="s">
        <v>114</v>
      </c>
      <c r="B101" s="80">
        <v>21609</v>
      </c>
      <c r="C101" s="80">
        <v>2056</v>
      </c>
      <c r="D101" s="80">
        <v>2023</v>
      </c>
      <c r="E101" s="12">
        <v>2139</v>
      </c>
      <c r="F101" s="12">
        <v>2502</v>
      </c>
      <c r="G101" s="12">
        <v>2583</v>
      </c>
      <c r="H101" s="12">
        <v>2691</v>
      </c>
      <c r="I101" s="12">
        <v>3980</v>
      </c>
      <c r="J101" s="12">
        <v>3635</v>
      </c>
    </row>
    <row r="102" spans="1:10" x14ac:dyDescent="0.25">
      <c r="A102" s="12" t="s">
        <v>115</v>
      </c>
      <c r="B102" s="80">
        <v>19231</v>
      </c>
      <c r="C102" s="80">
        <v>1746</v>
      </c>
      <c r="D102" s="80">
        <v>1784</v>
      </c>
      <c r="E102" s="12">
        <v>1858</v>
      </c>
      <c r="F102" s="12">
        <v>2156</v>
      </c>
      <c r="G102" s="12">
        <v>2282</v>
      </c>
      <c r="H102" s="12">
        <v>2460</v>
      </c>
      <c r="I102" s="12">
        <v>3675</v>
      </c>
      <c r="J102" s="12">
        <v>3270</v>
      </c>
    </row>
    <row r="103" spans="1:10" x14ac:dyDescent="0.25">
      <c r="A103" s="12" t="s">
        <v>116</v>
      </c>
      <c r="B103" s="80">
        <v>13834</v>
      </c>
      <c r="C103" s="80">
        <v>1151</v>
      </c>
      <c r="D103" s="80">
        <v>1030</v>
      </c>
      <c r="E103" s="12">
        <v>1324</v>
      </c>
      <c r="F103" s="12">
        <v>1419</v>
      </c>
      <c r="G103" s="12">
        <v>1657</v>
      </c>
      <c r="H103" s="12">
        <v>1908</v>
      </c>
      <c r="I103" s="12">
        <v>3032</v>
      </c>
      <c r="J103" s="12">
        <v>2313</v>
      </c>
    </row>
    <row r="104" spans="1:10" x14ac:dyDescent="0.25">
      <c r="A104" s="12" t="s">
        <v>117</v>
      </c>
      <c r="B104" s="80">
        <v>19287</v>
      </c>
      <c r="C104" s="80">
        <v>1910</v>
      </c>
      <c r="D104" s="80">
        <v>1773</v>
      </c>
      <c r="E104" s="12">
        <v>2084</v>
      </c>
      <c r="F104" s="12">
        <v>2180</v>
      </c>
      <c r="G104" s="12">
        <v>2240</v>
      </c>
      <c r="H104" s="12">
        <v>2528</v>
      </c>
      <c r="I104" s="12">
        <v>3616</v>
      </c>
      <c r="J104" s="12">
        <v>2956</v>
      </c>
    </row>
    <row r="105" spans="1:10" x14ac:dyDescent="0.25">
      <c r="A105" s="12" t="s">
        <v>118</v>
      </c>
      <c r="B105" s="80">
        <v>19022</v>
      </c>
      <c r="C105" s="80">
        <v>1710</v>
      </c>
      <c r="D105" s="80">
        <v>1519</v>
      </c>
      <c r="E105" s="12">
        <v>1935</v>
      </c>
      <c r="F105" s="12">
        <v>2258</v>
      </c>
      <c r="G105" s="12">
        <v>2253</v>
      </c>
      <c r="H105" s="12">
        <v>2721</v>
      </c>
      <c r="I105" s="12">
        <v>3714</v>
      </c>
      <c r="J105" s="12">
        <v>2912</v>
      </c>
    </row>
    <row r="106" spans="1:10" x14ac:dyDescent="0.25">
      <c r="A106" s="12" t="s">
        <v>10</v>
      </c>
      <c r="B106" s="80">
        <v>14204</v>
      </c>
      <c r="C106" s="80">
        <v>1267</v>
      </c>
      <c r="D106" s="80">
        <v>1282</v>
      </c>
      <c r="E106" s="12">
        <v>1472</v>
      </c>
      <c r="F106" s="12">
        <v>1693</v>
      </c>
      <c r="G106" s="12">
        <v>1712</v>
      </c>
      <c r="H106" s="12">
        <v>2034</v>
      </c>
      <c r="I106" s="12">
        <v>2618</v>
      </c>
      <c r="J106" s="12">
        <v>2126</v>
      </c>
    </row>
    <row r="107" spans="1:10" x14ac:dyDescent="0.25">
      <c r="A107" s="12" t="s">
        <v>17</v>
      </c>
      <c r="B107" s="80">
        <v>7397</v>
      </c>
      <c r="C107" s="80">
        <v>639</v>
      </c>
      <c r="D107" s="80">
        <v>619</v>
      </c>
      <c r="E107" s="12">
        <v>661</v>
      </c>
      <c r="F107" s="12">
        <v>764</v>
      </c>
      <c r="G107" s="12">
        <v>918</v>
      </c>
      <c r="H107" s="12">
        <v>1087</v>
      </c>
      <c r="I107" s="12">
        <v>1542</v>
      </c>
      <c r="J107" s="12">
        <v>1167</v>
      </c>
    </row>
    <row r="108" spans="1:10" x14ac:dyDescent="0.25">
      <c r="A108" s="12" t="s">
        <v>18</v>
      </c>
      <c r="B108" s="80">
        <v>11860</v>
      </c>
      <c r="C108" s="80">
        <v>1131</v>
      </c>
      <c r="D108" s="80">
        <v>1095</v>
      </c>
      <c r="E108" s="12">
        <v>1212</v>
      </c>
      <c r="F108" s="12">
        <v>1364</v>
      </c>
      <c r="G108" s="12">
        <v>1549</v>
      </c>
      <c r="H108" s="12">
        <v>1634</v>
      </c>
      <c r="I108" s="12">
        <v>2294</v>
      </c>
      <c r="J108" s="12">
        <v>1581</v>
      </c>
    </row>
    <row r="109" spans="1:10" x14ac:dyDescent="0.25">
      <c r="A109" s="12" t="s">
        <v>19</v>
      </c>
      <c r="B109" s="80">
        <v>16956</v>
      </c>
      <c r="C109" s="80">
        <v>1551</v>
      </c>
      <c r="D109" s="80">
        <v>1743</v>
      </c>
      <c r="E109" s="12">
        <v>1828</v>
      </c>
      <c r="F109" s="12">
        <v>2137</v>
      </c>
      <c r="G109" s="12">
        <v>2130</v>
      </c>
      <c r="H109" s="12">
        <v>2250</v>
      </c>
      <c r="I109" s="12">
        <v>3254</v>
      </c>
      <c r="J109" s="12">
        <v>2063</v>
      </c>
    </row>
    <row r="110" spans="1:10" x14ac:dyDescent="0.25">
      <c r="A110" s="12" t="s">
        <v>20</v>
      </c>
      <c r="B110" s="80">
        <v>18391</v>
      </c>
      <c r="C110" s="80">
        <v>1595</v>
      </c>
      <c r="D110" s="80">
        <v>1714</v>
      </c>
      <c r="E110" s="12">
        <v>1844</v>
      </c>
      <c r="F110" s="12">
        <v>2383</v>
      </c>
      <c r="G110" s="12">
        <v>2333</v>
      </c>
      <c r="H110" s="12">
        <v>2460</v>
      </c>
      <c r="I110" s="12">
        <v>3726</v>
      </c>
      <c r="J110" s="12">
        <v>2336</v>
      </c>
    </row>
    <row r="111" spans="1:10" x14ac:dyDescent="0.25">
      <c r="A111" s="12" t="s">
        <v>21</v>
      </c>
      <c r="B111" s="80">
        <v>17350</v>
      </c>
      <c r="C111" s="80">
        <v>1522</v>
      </c>
      <c r="D111" s="80">
        <v>1584</v>
      </c>
      <c r="E111" s="12">
        <v>1895</v>
      </c>
      <c r="F111" s="12">
        <v>2310</v>
      </c>
      <c r="G111" s="12">
        <v>2278</v>
      </c>
      <c r="H111" s="12">
        <v>2273</v>
      </c>
      <c r="I111" s="12">
        <v>3119</v>
      </c>
      <c r="J111" s="12">
        <v>2369</v>
      </c>
    </row>
    <row r="112" spans="1:10" x14ac:dyDescent="0.25">
      <c r="A112" s="12" t="s">
        <v>22</v>
      </c>
      <c r="B112" s="80">
        <v>28652</v>
      </c>
      <c r="C112" s="80">
        <v>2621</v>
      </c>
      <c r="D112" s="80">
        <v>2691</v>
      </c>
      <c r="E112" s="12">
        <v>3212</v>
      </c>
      <c r="F112" s="12">
        <v>3816</v>
      </c>
      <c r="G112" s="12">
        <v>3389</v>
      </c>
      <c r="H112" s="12">
        <v>3710</v>
      </c>
      <c r="I112" s="12">
        <v>5260</v>
      </c>
      <c r="J112" s="12">
        <v>3953</v>
      </c>
    </row>
    <row r="113" spans="1:10" x14ac:dyDescent="0.25">
      <c r="A113" s="12" t="s">
        <v>23</v>
      </c>
      <c r="B113" s="80">
        <v>20489</v>
      </c>
      <c r="C113" s="80">
        <v>2074</v>
      </c>
      <c r="D113" s="80">
        <v>2012</v>
      </c>
      <c r="E113" s="12">
        <v>2278</v>
      </c>
      <c r="F113" s="12">
        <v>2820</v>
      </c>
      <c r="G113" s="12">
        <v>2241</v>
      </c>
      <c r="H113" s="12">
        <v>2651</v>
      </c>
      <c r="I113" s="12">
        <v>3615</v>
      </c>
      <c r="J113" s="12">
        <v>2798</v>
      </c>
    </row>
    <row r="114" spans="1:10" x14ac:dyDescent="0.25">
      <c r="A114" s="12" t="s">
        <v>24</v>
      </c>
      <c r="B114" s="80">
        <v>16047</v>
      </c>
      <c r="C114" s="80">
        <v>1473</v>
      </c>
      <c r="D114" s="80">
        <v>1511</v>
      </c>
      <c r="E114" s="12">
        <v>1705</v>
      </c>
      <c r="F114" s="12">
        <v>2165</v>
      </c>
      <c r="G114" s="12">
        <v>1947</v>
      </c>
      <c r="H114" s="12">
        <v>2067</v>
      </c>
      <c r="I114" s="12">
        <v>2869</v>
      </c>
      <c r="J114" s="12">
        <v>2310</v>
      </c>
    </row>
    <row r="115" spans="1:10" x14ac:dyDescent="0.25">
      <c r="A115" s="12" t="s">
        <v>25</v>
      </c>
      <c r="B115" s="80">
        <v>10269</v>
      </c>
      <c r="C115" s="80">
        <v>978</v>
      </c>
      <c r="D115" s="80">
        <v>998</v>
      </c>
      <c r="E115" s="12">
        <v>1152</v>
      </c>
      <c r="F115" s="12">
        <v>1308</v>
      </c>
      <c r="G115" s="12">
        <v>1155</v>
      </c>
      <c r="H115" s="12">
        <v>1254</v>
      </c>
      <c r="I115" s="12">
        <v>1965</v>
      </c>
      <c r="J115" s="12">
        <v>1459</v>
      </c>
    </row>
    <row r="116" spans="1:10" x14ac:dyDescent="0.25">
      <c r="A116" s="12" t="s">
        <v>26</v>
      </c>
      <c r="B116" s="80">
        <v>13409</v>
      </c>
      <c r="C116" s="80">
        <v>1291</v>
      </c>
      <c r="D116" s="80">
        <v>1213</v>
      </c>
      <c r="E116" s="12">
        <v>1555</v>
      </c>
      <c r="F116" s="12">
        <v>1640</v>
      </c>
      <c r="G116" s="12">
        <v>1775</v>
      </c>
      <c r="H116" s="12">
        <v>1723</v>
      </c>
      <c r="I116" s="12">
        <v>2280</v>
      </c>
      <c r="J116" s="12">
        <v>1932</v>
      </c>
    </row>
    <row r="117" spans="1:10" x14ac:dyDescent="0.25">
      <c r="A117" s="12" t="s">
        <v>27</v>
      </c>
      <c r="B117" s="80">
        <v>12228</v>
      </c>
      <c r="C117" s="80">
        <v>1275</v>
      </c>
      <c r="D117" s="80">
        <v>1265</v>
      </c>
      <c r="E117" s="12">
        <v>1449</v>
      </c>
      <c r="F117" s="12">
        <v>1569</v>
      </c>
      <c r="G117" s="12">
        <v>1585</v>
      </c>
      <c r="H117" s="12">
        <v>1432</v>
      </c>
      <c r="I117" s="12">
        <v>2071</v>
      </c>
      <c r="J117" s="12">
        <v>1582</v>
      </c>
    </row>
    <row r="118" spans="1:10" x14ac:dyDescent="0.25">
      <c r="A118" s="21" t="s">
        <v>28</v>
      </c>
      <c r="B118" s="81">
        <v>12982</v>
      </c>
      <c r="C118" s="81">
        <v>1158</v>
      </c>
      <c r="D118" s="81">
        <v>1247</v>
      </c>
      <c r="E118" s="21">
        <v>1506</v>
      </c>
      <c r="F118" s="21">
        <v>1767</v>
      </c>
      <c r="G118" s="21">
        <v>1697</v>
      </c>
      <c r="H118" s="21">
        <v>1574</v>
      </c>
      <c r="I118" s="21">
        <v>2336</v>
      </c>
      <c r="J118" s="21">
        <v>1697</v>
      </c>
    </row>
    <row r="119" spans="1:10" x14ac:dyDescent="0.25">
      <c r="A119" s="20" t="s">
        <v>122</v>
      </c>
      <c r="B119" s="20"/>
      <c r="C119" s="20"/>
      <c r="D119" s="20"/>
      <c r="E119" s="20"/>
      <c r="F119" s="20"/>
      <c r="G119" s="20"/>
      <c r="H119" s="20"/>
      <c r="I119" s="20"/>
      <c r="J119" s="20"/>
    </row>
    <row r="120" spans="1:10" x14ac:dyDescent="0.25">
      <c r="A120" s="12" t="s">
        <v>105</v>
      </c>
      <c r="B120" s="82">
        <v>1319</v>
      </c>
      <c r="C120" s="82">
        <v>28</v>
      </c>
      <c r="D120" s="82">
        <v>103</v>
      </c>
      <c r="E120" s="12">
        <v>198</v>
      </c>
      <c r="F120" s="12">
        <v>-650</v>
      </c>
      <c r="G120" s="12">
        <v>373</v>
      </c>
      <c r="H120" s="12">
        <v>-45</v>
      </c>
      <c r="I120" s="12">
        <v>958</v>
      </c>
      <c r="J120" s="12">
        <v>354</v>
      </c>
    </row>
    <row r="121" spans="1:10" x14ac:dyDescent="0.25">
      <c r="A121" s="12" t="s">
        <v>106</v>
      </c>
      <c r="B121" s="82">
        <v>-4779</v>
      </c>
      <c r="C121" s="82">
        <v>-337</v>
      </c>
      <c r="D121" s="82">
        <v>-389</v>
      </c>
      <c r="E121" s="12">
        <v>-586</v>
      </c>
      <c r="F121" s="12">
        <v>-822</v>
      </c>
      <c r="G121" s="12">
        <v>-441</v>
      </c>
      <c r="H121" s="12">
        <v>-940</v>
      </c>
      <c r="I121" s="12">
        <v>-460</v>
      </c>
      <c r="J121" s="12">
        <v>-804</v>
      </c>
    </row>
    <row r="122" spans="1:10" x14ac:dyDescent="0.25">
      <c r="A122" s="12" t="s">
        <v>107</v>
      </c>
      <c r="B122" s="82">
        <v>-5602</v>
      </c>
      <c r="C122" s="82">
        <v>-294</v>
      </c>
      <c r="D122" s="82">
        <v>-413</v>
      </c>
      <c r="E122" s="12">
        <v>-370</v>
      </c>
      <c r="F122" s="12">
        <v>-920</v>
      </c>
      <c r="G122" s="12">
        <v>-621</v>
      </c>
      <c r="H122" s="12">
        <v>-1010</v>
      </c>
      <c r="I122" s="12">
        <v>-1088</v>
      </c>
      <c r="J122" s="12">
        <v>-886</v>
      </c>
    </row>
    <row r="123" spans="1:10" x14ac:dyDescent="0.25">
      <c r="A123" s="12" t="s">
        <v>108</v>
      </c>
      <c r="B123" s="82">
        <v>-4752</v>
      </c>
      <c r="C123" s="82">
        <v>-212</v>
      </c>
      <c r="D123" s="82">
        <v>-301</v>
      </c>
      <c r="E123" s="12">
        <v>-268</v>
      </c>
      <c r="F123" s="12">
        <v>-696</v>
      </c>
      <c r="G123" s="12">
        <v>-440</v>
      </c>
      <c r="H123" s="12">
        <v>-1064</v>
      </c>
      <c r="I123" s="12">
        <v>-759</v>
      </c>
      <c r="J123" s="12">
        <v>-1012</v>
      </c>
    </row>
    <row r="124" spans="1:10" x14ac:dyDescent="0.25">
      <c r="A124" s="12" t="s">
        <v>109</v>
      </c>
      <c r="B124" s="82">
        <v>-2625</v>
      </c>
      <c r="C124" s="82">
        <v>54</v>
      </c>
      <c r="D124" s="82">
        <v>-87</v>
      </c>
      <c r="E124" s="12">
        <v>-155</v>
      </c>
      <c r="F124" s="12">
        <v>-333</v>
      </c>
      <c r="G124" s="12">
        <v>-38</v>
      </c>
      <c r="H124" s="12">
        <v>-830</v>
      </c>
      <c r="I124" s="12">
        <v>-504</v>
      </c>
      <c r="J124" s="12">
        <v>-732</v>
      </c>
    </row>
    <row r="125" spans="1:10" x14ac:dyDescent="0.25">
      <c r="A125" s="12" t="s">
        <v>110</v>
      </c>
      <c r="B125" s="82">
        <v>-1842</v>
      </c>
      <c r="C125" s="82">
        <v>379</v>
      </c>
      <c r="D125" s="82">
        <v>-76</v>
      </c>
      <c r="E125" s="12">
        <v>107</v>
      </c>
      <c r="F125" s="12">
        <v>-454</v>
      </c>
      <c r="G125" s="12">
        <v>125</v>
      </c>
      <c r="H125" s="12">
        <v>-722</v>
      </c>
      <c r="I125" s="12">
        <v>-731</v>
      </c>
      <c r="J125" s="12">
        <v>-470</v>
      </c>
    </row>
    <row r="126" spans="1:10" x14ac:dyDescent="0.25">
      <c r="A126" s="12" t="s">
        <v>111</v>
      </c>
      <c r="B126" s="82">
        <v>-175</v>
      </c>
      <c r="C126" s="82">
        <v>614</v>
      </c>
      <c r="D126" s="82">
        <v>213</v>
      </c>
      <c r="E126" s="12">
        <v>240</v>
      </c>
      <c r="F126" s="12">
        <v>-461</v>
      </c>
      <c r="G126" s="12">
        <v>159</v>
      </c>
      <c r="H126" s="12">
        <v>-359</v>
      </c>
      <c r="I126" s="12">
        <v>-67</v>
      </c>
      <c r="J126" s="12">
        <v>-514</v>
      </c>
    </row>
    <row r="127" spans="1:10" x14ac:dyDescent="0.25">
      <c r="A127" s="12" t="s">
        <v>112</v>
      </c>
      <c r="B127" s="82">
        <v>-2874</v>
      </c>
      <c r="C127" s="82">
        <v>-169</v>
      </c>
      <c r="D127" s="82">
        <v>-148</v>
      </c>
      <c r="E127" s="12">
        <v>-215</v>
      </c>
      <c r="F127" s="12">
        <v>-564</v>
      </c>
      <c r="G127" s="12">
        <v>-146</v>
      </c>
      <c r="H127" s="12">
        <v>-583</v>
      </c>
      <c r="I127" s="12">
        <v>-326</v>
      </c>
      <c r="J127" s="12">
        <v>-723</v>
      </c>
    </row>
    <row r="128" spans="1:10" x14ac:dyDescent="0.25">
      <c r="A128" s="12" t="s">
        <v>113</v>
      </c>
      <c r="B128" s="82">
        <v>-1279</v>
      </c>
      <c r="C128" s="82">
        <v>-462</v>
      </c>
      <c r="D128" s="82">
        <v>-214</v>
      </c>
      <c r="E128" s="12">
        <v>-144</v>
      </c>
      <c r="F128" s="12">
        <v>-772</v>
      </c>
      <c r="G128" s="12">
        <v>238</v>
      </c>
      <c r="H128" s="12">
        <v>-453</v>
      </c>
      <c r="I128" s="12">
        <v>386</v>
      </c>
      <c r="J128" s="12">
        <v>142</v>
      </c>
    </row>
    <row r="129" spans="1:10" x14ac:dyDescent="0.25">
      <c r="A129" s="12" t="s">
        <v>114</v>
      </c>
      <c r="B129" s="82">
        <v>-2911</v>
      </c>
      <c r="C129" s="82">
        <v>-460</v>
      </c>
      <c r="D129" s="82">
        <v>-335</v>
      </c>
      <c r="E129" s="12">
        <v>-221</v>
      </c>
      <c r="F129" s="12">
        <v>-700</v>
      </c>
      <c r="G129" s="12">
        <v>-244</v>
      </c>
      <c r="H129" s="12">
        <v>-126</v>
      </c>
      <c r="I129" s="12">
        <v>-141</v>
      </c>
      <c r="J129" s="12">
        <v>-684</v>
      </c>
    </row>
    <row r="130" spans="1:10" x14ac:dyDescent="0.25">
      <c r="A130" s="12" t="s">
        <v>115</v>
      </c>
      <c r="B130" s="82">
        <v>-1088</v>
      </c>
      <c r="C130" s="82">
        <v>-257</v>
      </c>
      <c r="D130" s="82">
        <v>-245</v>
      </c>
      <c r="E130" s="12">
        <v>59</v>
      </c>
      <c r="F130" s="12">
        <v>-384</v>
      </c>
      <c r="G130" s="12">
        <v>-69</v>
      </c>
      <c r="H130" s="12">
        <v>90</v>
      </c>
      <c r="I130" s="12">
        <v>123</v>
      </c>
      <c r="J130" s="12">
        <v>-405</v>
      </c>
    </row>
    <row r="131" spans="1:10" x14ac:dyDescent="0.25">
      <c r="A131" s="12" t="s">
        <v>116</v>
      </c>
      <c r="B131" s="82">
        <v>-912</v>
      </c>
      <c r="C131" s="82">
        <v>-150</v>
      </c>
      <c r="D131" s="82">
        <v>-2</v>
      </c>
      <c r="E131" s="12">
        <v>-106</v>
      </c>
      <c r="F131" s="12">
        <v>-328</v>
      </c>
      <c r="G131" s="12">
        <v>227</v>
      </c>
      <c r="H131" s="12">
        <v>-286</v>
      </c>
      <c r="I131" s="12">
        <v>45</v>
      </c>
      <c r="J131" s="12">
        <v>-312</v>
      </c>
    </row>
    <row r="132" spans="1:10" x14ac:dyDescent="0.25">
      <c r="A132" s="12" t="s">
        <v>117</v>
      </c>
      <c r="B132" s="82">
        <v>-521</v>
      </c>
      <c r="C132" s="82">
        <v>-127</v>
      </c>
      <c r="D132" s="82">
        <v>-250</v>
      </c>
      <c r="E132" s="12">
        <v>53</v>
      </c>
      <c r="F132" s="12">
        <v>-452</v>
      </c>
      <c r="G132" s="12">
        <v>528</v>
      </c>
      <c r="H132" s="12">
        <v>-492</v>
      </c>
      <c r="I132" s="12">
        <v>145</v>
      </c>
      <c r="J132" s="12">
        <v>74</v>
      </c>
    </row>
    <row r="133" spans="1:10" x14ac:dyDescent="0.25">
      <c r="A133" s="12" t="s">
        <v>118</v>
      </c>
      <c r="B133" s="82">
        <v>-4524</v>
      </c>
      <c r="C133" s="82">
        <v>-341</v>
      </c>
      <c r="D133" s="82">
        <v>-218</v>
      </c>
      <c r="E133" s="12">
        <v>-535</v>
      </c>
      <c r="F133" s="12">
        <v>-862</v>
      </c>
      <c r="G133" s="12">
        <v>-320</v>
      </c>
      <c r="H133" s="12">
        <v>-777</v>
      </c>
      <c r="I133" s="12">
        <v>-943</v>
      </c>
      <c r="J133" s="12">
        <v>-528</v>
      </c>
    </row>
    <row r="134" spans="1:10" x14ac:dyDescent="0.25">
      <c r="A134" s="12" t="s">
        <v>10</v>
      </c>
      <c r="B134" s="82">
        <v>-319</v>
      </c>
      <c r="C134" s="82">
        <v>121</v>
      </c>
      <c r="D134" s="82">
        <v>20</v>
      </c>
      <c r="E134" s="12">
        <v>-24</v>
      </c>
      <c r="F134" s="12">
        <v>441</v>
      </c>
      <c r="G134" s="12">
        <v>-36</v>
      </c>
      <c r="H134" s="12">
        <v>-197</v>
      </c>
      <c r="I134" s="12">
        <v>20</v>
      </c>
      <c r="J134" s="12">
        <v>-664</v>
      </c>
    </row>
    <row r="135" spans="1:10" x14ac:dyDescent="0.25">
      <c r="A135" s="12" t="s">
        <v>17</v>
      </c>
      <c r="B135" s="82">
        <v>21878</v>
      </c>
      <c r="C135" s="82">
        <v>1894</v>
      </c>
      <c r="D135" s="82">
        <v>2552</v>
      </c>
      <c r="E135" s="12">
        <v>2547</v>
      </c>
      <c r="F135" s="12">
        <v>3404</v>
      </c>
      <c r="G135" s="12">
        <v>2918</v>
      </c>
      <c r="H135" s="12">
        <v>2667</v>
      </c>
      <c r="I135" s="12">
        <v>3683</v>
      </c>
      <c r="J135" s="12">
        <v>2213</v>
      </c>
    </row>
    <row r="136" spans="1:10" x14ac:dyDescent="0.25">
      <c r="A136" s="12" t="s">
        <v>18</v>
      </c>
      <c r="B136" s="82">
        <v>7644</v>
      </c>
      <c r="C136" s="82">
        <v>518</v>
      </c>
      <c r="D136" s="82">
        <v>607</v>
      </c>
      <c r="E136" s="12">
        <v>1024</v>
      </c>
      <c r="F136" s="12">
        <v>1352</v>
      </c>
      <c r="G136" s="12">
        <v>907</v>
      </c>
      <c r="H136" s="12">
        <v>939</v>
      </c>
      <c r="I136" s="12">
        <v>1087</v>
      </c>
      <c r="J136" s="12">
        <v>1210</v>
      </c>
    </row>
    <row r="137" spans="1:10" x14ac:dyDescent="0.25">
      <c r="A137" s="12" t="s">
        <v>19</v>
      </c>
      <c r="B137" s="82">
        <v>4799</v>
      </c>
      <c r="C137" s="82">
        <v>387</v>
      </c>
      <c r="D137" s="82">
        <v>390</v>
      </c>
      <c r="E137" s="12">
        <v>483</v>
      </c>
      <c r="F137" s="12">
        <v>753</v>
      </c>
      <c r="G137" s="12">
        <v>665</v>
      </c>
      <c r="H137" s="12">
        <v>414</v>
      </c>
      <c r="I137" s="12">
        <v>810</v>
      </c>
      <c r="J137" s="12">
        <v>897</v>
      </c>
    </row>
    <row r="138" spans="1:10" x14ac:dyDescent="0.25">
      <c r="A138" s="12" t="s">
        <v>20</v>
      </c>
      <c r="B138" s="82">
        <v>4138</v>
      </c>
      <c r="C138" s="82">
        <v>398</v>
      </c>
      <c r="D138" s="82">
        <v>358</v>
      </c>
      <c r="E138" s="12">
        <v>540</v>
      </c>
      <c r="F138" s="12">
        <v>422</v>
      </c>
      <c r="G138" s="12">
        <v>428</v>
      </c>
      <c r="H138" s="12">
        <v>362</v>
      </c>
      <c r="I138" s="12">
        <v>282</v>
      </c>
      <c r="J138" s="12">
        <v>1348</v>
      </c>
    </row>
    <row r="139" spans="1:10" x14ac:dyDescent="0.25">
      <c r="A139" s="12" t="s">
        <v>21</v>
      </c>
      <c r="B139" s="82">
        <v>-745</v>
      </c>
      <c r="C139" s="82">
        <v>74</v>
      </c>
      <c r="D139" s="82">
        <v>-62</v>
      </c>
      <c r="E139" s="12">
        <v>-201</v>
      </c>
      <c r="F139" s="12">
        <v>-337</v>
      </c>
      <c r="G139" s="12">
        <v>-286</v>
      </c>
      <c r="H139" s="12">
        <v>1</v>
      </c>
      <c r="I139" s="12">
        <v>-60</v>
      </c>
      <c r="J139" s="12">
        <v>126</v>
      </c>
    </row>
    <row r="140" spans="1:10" x14ac:dyDescent="0.25">
      <c r="A140" s="12" t="s">
        <v>22</v>
      </c>
      <c r="B140" s="82">
        <v>-4640</v>
      </c>
      <c r="C140" s="82">
        <v>-460</v>
      </c>
      <c r="D140" s="82">
        <v>-459</v>
      </c>
      <c r="E140" s="12">
        <v>-788</v>
      </c>
      <c r="F140" s="12">
        <v>-1001</v>
      </c>
      <c r="G140" s="12">
        <v>-189</v>
      </c>
      <c r="H140" s="12">
        <v>-747</v>
      </c>
      <c r="I140" s="12">
        <v>-642</v>
      </c>
      <c r="J140" s="12">
        <v>-354</v>
      </c>
    </row>
    <row r="141" spans="1:10" x14ac:dyDescent="0.25">
      <c r="A141" s="12" t="s">
        <v>23</v>
      </c>
      <c r="B141" s="82">
        <v>200</v>
      </c>
      <c r="C141" s="82">
        <v>-24</v>
      </c>
      <c r="D141" s="82">
        <v>2</v>
      </c>
      <c r="E141" s="12">
        <v>-166</v>
      </c>
      <c r="F141" s="12">
        <v>-419</v>
      </c>
      <c r="G141" s="12">
        <v>399</v>
      </c>
      <c r="H141" s="12">
        <v>-23</v>
      </c>
      <c r="I141" s="12">
        <v>284</v>
      </c>
      <c r="J141" s="12">
        <v>147</v>
      </c>
    </row>
    <row r="142" spans="1:10" x14ac:dyDescent="0.25">
      <c r="A142" s="12" t="s">
        <v>24</v>
      </c>
      <c r="B142" s="82">
        <v>468</v>
      </c>
      <c r="C142" s="82">
        <v>17</v>
      </c>
      <c r="D142" s="82">
        <v>22</v>
      </c>
      <c r="E142" s="12">
        <v>-122</v>
      </c>
      <c r="F142" s="12">
        <v>-146</v>
      </c>
      <c r="G142" s="12">
        <v>71</v>
      </c>
      <c r="H142" s="12">
        <v>263</v>
      </c>
      <c r="I142" s="12">
        <v>292</v>
      </c>
      <c r="J142" s="12">
        <v>71</v>
      </c>
    </row>
    <row r="143" spans="1:10" x14ac:dyDescent="0.25">
      <c r="A143" s="12" t="s">
        <v>25</v>
      </c>
      <c r="B143" s="82">
        <v>4520</v>
      </c>
      <c r="C143" s="82">
        <v>112</v>
      </c>
      <c r="D143" s="82">
        <v>249</v>
      </c>
      <c r="E143" s="12">
        <v>301</v>
      </c>
      <c r="F143" s="12">
        <v>354</v>
      </c>
      <c r="G143" s="12">
        <v>801</v>
      </c>
      <c r="H143" s="12">
        <v>804</v>
      </c>
      <c r="I143" s="12">
        <v>1203</v>
      </c>
      <c r="J143" s="12">
        <v>696</v>
      </c>
    </row>
    <row r="144" spans="1:10" x14ac:dyDescent="0.25">
      <c r="A144" s="12" t="s">
        <v>26</v>
      </c>
      <c r="B144" s="82">
        <v>5229</v>
      </c>
      <c r="C144" s="82">
        <v>425</v>
      </c>
      <c r="D144" s="82">
        <v>475</v>
      </c>
      <c r="E144" s="12">
        <v>412</v>
      </c>
      <c r="F144" s="12">
        <v>537</v>
      </c>
      <c r="G144" s="12">
        <v>586</v>
      </c>
      <c r="H144" s="12">
        <v>718</v>
      </c>
      <c r="I144" s="12">
        <v>1279</v>
      </c>
      <c r="J144" s="12">
        <v>797</v>
      </c>
    </row>
    <row r="145" spans="1:10" x14ac:dyDescent="0.25">
      <c r="A145" s="12" t="s">
        <v>27</v>
      </c>
      <c r="B145" s="82">
        <v>1142</v>
      </c>
      <c r="C145" s="82">
        <v>135</v>
      </c>
      <c r="D145" s="82">
        <v>-92</v>
      </c>
      <c r="E145" s="12">
        <v>-124</v>
      </c>
      <c r="F145" s="12">
        <v>146</v>
      </c>
      <c r="G145" s="12">
        <v>31</v>
      </c>
      <c r="H145" s="12">
        <v>245</v>
      </c>
      <c r="I145" s="12">
        <v>517</v>
      </c>
      <c r="J145" s="12">
        <v>284</v>
      </c>
    </row>
    <row r="146" spans="1:10" x14ac:dyDescent="0.25">
      <c r="A146" s="21" t="s">
        <v>28</v>
      </c>
      <c r="B146" s="83">
        <v>649</v>
      </c>
      <c r="C146" s="83">
        <v>213</v>
      </c>
      <c r="D146" s="83">
        <v>115</v>
      </c>
      <c r="E146" s="21">
        <v>-222</v>
      </c>
      <c r="F146" s="21">
        <v>73</v>
      </c>
      <c r="G146" s="21">
        <v>-145</v>
      </c>
      <c r="H146" s="21">
        <v>118</v>
      </c>
      <c r="I146" s="21">
        <v>208</v>
      </c>
      <c r="J146" s="21">
        <v>289</v>
      </c>
    </row>
    <row r="148" spans="1:10" x14ac:dyDescent="0.25">
      <c r="A148" s="208" t="str">
        <f>HYPERLINK("#'Obsah'!A1", "Späť na obsah dátovej prílohy")</f>
        <v>Späť na obsah dátovej prílohy</v>
      </c>
      <c r="B148" s="209"/>
    </row>
  </sheetData>
  <mergeCells count="3">
    <mergeCell ref="A2:J2"/>
    <mergeCell ref="A4:J4"/>
    <mergeCell ref="A148:B148"/>
  </mergeCells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showGridLines="0" workbookViewId="0"/>
  </sheetViews>
  <sheetFormatPr defaultColWidth="11.19921875" defaultRowHeight="13.5" x14ac:dyDescent="0.25"/>
  <cols>
    <col min="1" max="4" width="28.796875" customWidth="1"/>
  </cols>
  <sheetData>
    <row r="2" spans="1:4" ht="15.75" x14ac:dyDescent="0.25">
      <c r="A2" s="203" t="s">
        <v>123</v>
      </c>
      <c r="B2" s="203"/>
      <c r="C2" s="203"/>
      <c r="D2" s="203"/>
    </row>
    <row r="4" spans="1:4" ht="25.15" customHeight="1" x14ac:dyDescent="0.25">
      <c r="A4" s="207" t="s">
        <v>2</v>
      </c>
      <c r="B4" s="207"/>
      <c r="C4" s="207"/>
      <c r="D4" s="207"/>
    </row>
    <row r="6" spans="1:4" x14ac:dyDescent="0.25">
      <c r="A6" s="216" t="s">
        <v>4</v>
      </c>
      <c r="B6" s="218" t="s">
        <v>125</v>
      </c>
      <c r="C6" s="218" t="s">
        <v>71</v>
      </c>
      <c r="D6" s="216" t="s">
        <v>126</v>
      </c>
    </row>
    <row r="7" spans="1:4" x14ac:dyDescent="0.25">
      <c r="A7" s="216"/>
      <c r="B7" s="1" t="s">
        <v>127</v>
      </c>
      <c r="C7" s="1" t="s">
        <v>128</v>
      </c>
      <c r="D7" s="216"/>
    </row>
    <row r="8" spans="1:4" x14ac:dyDescent="0.25">
      <c r="A8" s="2" t="s">
        <v>11</v>
      </c>
      <c r="B8" s="84">
        <v>8.8065495446175301</v>
      </c>
      <c r="C8" s="84">
        <v>5.9109640173194604</v>
      </c>
      <c r="D8" s="85">
        <v>40186</v>
      </c>
    </row>
    <row r="9" spans="1:4" x14ac:dyDescent="0.25">
      <c r="A9" s="2" t="s">
        <v>12</v>
      </c>
      <c r="B9" s="84">
        <v>6.0147576044737203</v>
      </c>
      <c r="C9" s="84">
        <v>4.2586626014585196</v>
      </c>
      <c r="D9" s="85">
        <v>533962</v>
      </c>
    </row>
    <row r="10" spans="1:4" x14ac:dyDescent="0.25">
      <c r="A10" s="2" t="s">
        <v>13</v>
      </c>
      <c r="B10" s="84">
        <v>7.0869897402313899</v>
      </c>
      <c r="C10" s="84">
        <v>4.9801535327075603</v>
      </c>
      <c r="D10" s="85">
        <v>54972</v>
      </c>
    </row>
    <row r="11" spans="1:4" x14ac:dyDescent="0.25">
      <c r="A11" s="2" t="s">
        <v>14</v>
      </c>
      <c r="B11" s="84">
        <v>7.0505560055968699</v>
      </c>
      <c r="C11" s="84">
        <v>4.9562296823877201</v>
      </c>
      <c r="D11" s="85">
        <v>190106</v>
      </c>
    </row>
    <row r="12" spans="1:4" x14ac:dyDescent="0.25">
      <c r="A12" s="2" t="s">
        <v>15</v>
      </c>
      <c r="B12" s="84">
        <v>10.1958910654563</v>
      </c>
      <c r="C12" s="84">
        <v>7.0800538134634303</v>
      </c>
      <c r="D12" s="85">
        <v>79534</v>
      </c>
    </row>
    <row r="13" spans="1:4" x14ac:dyDescent="0.25">
      <c r="A13" s="2" t="s">
        <v>16</v>
      </c>
      <c r="B13" s="84">
        <v>11.305530014448999</v>
      </c>
      <c r="C13" s="84">
        <v>7.8748193878891399</v>
      </c>
      <c r="D13" s="85">
        <v>7613</v>
      </c>
    </row>
    <row r="14" spans="1:4" x14ac:dyDescent="0.25">
      <c r="A14" s="40" t="s">
        <v>72</v>
      </c>
      <c r="B14" s="86">
        <v>6.8321540910861502</v>
      </c>
      <c r="C14" s="86">
        <v>4.7999399805598797</v>
      </c>
      <c r="D14" s="87">
        <v>906373</v>
      </c>
    </row>
    <row r="15" spans="1:4" ht="25.15" customHeight="1" x14ac:dyDescent="0.25">
      <c r="A15" s="207" t="s">
        <v>124</v>
      </c>
      <c r="B15" s="207"/>
      <c r="C15" s="207"/>
      <c r="D15" s="207"/>
    </row>
    <row r="17" spans="1:2" x14ac:dyDescent="0.25">
      <c r="A17" s="208" t="str">
        <f>HYPERLINK("#'Obsah'!A1", "Späť na obsah dátovej prílohy")</f>
        <v>Späť na obsah dátovej prílohy</v>
      </c>
      <c r="B17" s="209"/>
    </row>
  </sheetData>
  <mergeCells count="7">
    <mergeCell ref="A17:B17"/>
    <mergeCell ref="A2:D2"/>
    <mergeCell ref="A4:D4"/>
    <mergeCell ref="A15:D15"/>
    <mergeCell ref="A6:A7"/>
    <mergeCell ref="B6:C6"/>
    <mergeCell ref="D6:D7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37</vt:i4>
      </vt:variant>
    </vt:vector>
  </HeadingPairs>
  <TitlesOfParts>
    <vt:vector size="37" baseType="lpstr">
      <vt:lpstr>Obsah</vt:lpstr>
      <vt:lpstr>Tab2</vt:lpstr>
      <vt:lpstr>Tab3</vt:lpstr>
      <vt:lpstr>Tab4</vt:lpstr>
      <vt:lpstr>Tab5</vt:lpstr>
      <vt:lpstr>Tab6</vt:lpstr>
      <vt:lpstr>Tab7</vt:lpstr>
      <vt:lpstr>nezamestnanosť</vt:lpstr>
      <vt:lpstr>TabB1</vt:lpstr>
      <vt:lpstr>GrafB2</vt:lpstr>
      <vt:lpstr>TabA1mar20</vt:lpstr>
      <vt:lpstr>TabA1apr20</vt:lpstr>
      <vt:lpstr>TabA1máj20</vt:lpstr>
      <vt:lpstr>TabA1jún20</vt:lpstr>
      <vt:lpstr>TabA1júl20</vt:lpstr>
      <vt:lpstr>TabA1aug20</vt:lpstr>
      <vt:lpstr>TabA1sep20</vt:lpstr>
      <vt:lpstr>TabA1okt20</vt:lpstr>
      <vt:lpstr>TabA1nov20</vt:lpstr>
      <vt:lpstr>TabA1dec20</vt:lpstr>
      <vt:lpstr>TabA1jan21</vt:lpstr>
      <vt:lpstr>TabA1feb21</vt:lpstr>
      <vt:lpstr>TabA1mar21</vt:lpstr>
      <vt:lpstr>TabA2mar20</vt:lpstr>
      <vt:lpstr>TabA2apr20</vt:lpstr>
      <vt:lpstr>TabA2máj20</vt:lpstr>
      <vt:lpstr>TabA2jún20</vt:lpstr>
      <vt:lpstr>TabA2júl20</vt:lpstr>
      <vt:lpstr>TabA2aug20</vt:lpstr>
      <vt:lpstr>TabA2sep20</vt:lpstr>
      <vt:lpstr>TabA2okt20</vt:lpstr>
      <vt:lpstr>TabA2nov20</vt:lpstr>
      <vt:lpstr>TabA2dec20</vt:lpstr>
      <vt:lpstr>TabA2jan21</vt:lpstr>
      <vt:lpstr>TabA2feb21</vt:lpstr>
      <vt:lpstr>TabA2mar21</vt:lpstr>
      <vt:lpstr>Vysvetlivky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Prvá pomoc Slovensku</dc:title>
  <dc:creator>Inštitút sociálnej politiky</dc:creator>
  <cp:lastModifiedBy>A</cp:lastModifiedBy>
  <dcterms:created xsi:type="dcterms:W3CDTF">2021-05-04T15:18:44Z</dcterms:created>
  <dcterms:modified xsi:type="dcterms:W3CDTF">2021-05-14T12:53:29Z</dcterms:modified>
</cp:coreProperties>
</file>