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theme/themeOverride2.xml" ContentType="application/vnd.openxmlformats-officedocument.themeOverride+xml"/>
  <Override PartName="/xl/drawings/drawing13.xml" ContentType="application/vnd.openxmlformats-officedocument.drawing+xml"/>
  <Override PartName="/xl/charts/chart21.xml" ContentType="application/vnd.openxmlformats-officedocument.drawingml.chart+xml"/>
  <Override PartName="/xl/drawings/drawing14.xml" ContentType="application/vnd.openxmlformats-officedocument.drawing+xml"/>
  <Override PartName="/xl/charts/chart22.xml" ContentType="application/vnd.openxmlformats-officedocument.drawingml.chart+xml"/>
  <Override PartName="/xl/drawings/drawing15.xml" ContentType="application/vnd.openxmlformats-officedocument.drawing+xml"/>
  <Override PartName="/xl/charts/chart23.xml" ContentType="application/vnd.openxmlformats-officedocument.drawingml.chart+xml"/>
  <Override PartName="/xl/drawings/drawing16.xml" ContentType="application/vnd.openxmlformats-officedocument.drawingml.chartshapes+xml"/>
  <Override PartName="/xl/charts/chart2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7.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theme/themeOverride3.xml" ContentType="application/vnd.openxmlformats-officedocument.themeOverride+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ojtechova\Moje_dokumenty\ine materialy\SoSSS2020\dat_prilohy_web_sprava2020\"/>
    </mc:Choice>
  </mc:AlternateContent>
  <bookViews>
    <workbookView xWindow="0" yWindow="0" windowWidth="25575" windowHeight="11655" tabRatio="757" firstSheet="2" activeTab="3"/>
  </bookViews>
  <sheets>
    <sheet name="OBSAH" sheetId="1" r:id="rId1"/>
    <sheet name="K1.1 Vývoj HDP" sheetId="11" r:id="rId2"/>
    <sheet name="K1.2 Demografické ukazovatele" sheetId="9" r:id="rId3"/>
    <sheet name="Príloha ku kapitole 1" sheetId="10" r:id="rId4"/>
    <sheet name="K2.1.1 Ekon.aktiv.obyvateľstva" sheetId="33" r:id="rId5"/>
    <sheet name="K2.1.2.1 Zamestnanosť - SP" sheetId="31" r:id="rId6"/>
    <sheet name="K2.1.2.2 Zamestnanosť - ŠÚSR" sheetId="35" r:id="rId7"/>
    <sheet name="K2.1.2.4 Voľné prac. miesta" sheetId="16" r:id="rId8"/>
    <sheet name="K2.1.3 Vývoj nezamestnanosti" sheetId="19" r:id="rId9"/>
    <sheet name="K2.1.3.1 Nezamestnanosť ÚPSVR" sheetId="20" r:id="rId10"/>
    <sheet name="K2.1.3.1 VPM podľa ÚPSVR" sheetId="23" r:id="rId11"/>
    <sheet name="K2.1.3.1 Dlhodobo nezamestnaní" sheetId="24" r:id="rId12"/>
    <sheet name="K2.1.3.2 Nezamestnanosť VZPS" sheetId="25" r:id="rId13"/>
    <sheet name="K2.1.4 AOTP" sheetId="36" r:id="rId14"/>
    <sheet name="K2.2.1 Mzdy" sheetId="26" r:id="rId15"/>
    <sheet name="K2.2.2 Úplné náklady práce" sheetId="28" r:id="rId16"/>
    <sheet name="K2.2.4 BOZP" sheetId="29" r:id="rId17"/>
    <sheet name="Príloha ku kapitole 2 - 1. časť" sheetId="30" r:id="rId18"/>
    <sheet name="Príloha ku kapitole 2 - 2. časť" sheetId="34" r:id="rId19"/>
  </sheets>
  <definedNames>
    <definedName name="_xlnm._FilterDatabase" localSheetId="0" hidden="1">OBSAH!$A$3:$F$72</definedName>
    <definedName name="_Toc313879678" localSheetId="17">'Príloha ku kapitole 2 - 1. časť'!$B$25</definedName>
    <definedName name="_Toc325438292" localSheetId="0">OBSAH!#REF!</definedName>
    <definedName name="_Toc356482632" localSheetId="7">'K2.1.2.4 Voľné prac. miesta'!#REF!</definedName>
    <definedName name="_Toc514828134" localSheetId="0">OBSAH!$A$76</definedName>
    <definedName name="_Toc514828152" localSheetId="0">OBSAH!#REF!</definedName>
    <definedName name="_Toc514828180" localSheetId="0">OBSAH!#REF!</definedName>
    <definedName name="OLE_LINK1" localSheetId="17">'Príloha ku kapitole 2 - 1. časť'!$Q$3</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9" i="33" l="1"/>
  <c r="N40" i="33"/>
  <c r="N41" i="33"/>
  <c r="N42" i="33"/>
  <c r="R113" i="9"/>
  <c r="Q113" i="9"/>
  <c r="Q13" i="9"/>
  <c r="Q12" i="9"/>
  <c r="U19" i="24"/>
  <c r="G99" i="33"/>
  <c r="D95" i="33"/>
  <c r="F99" i="33"/>
  <c r="G98" i="33"/>
  <c r="F98" i="33"/>
  <c r="G97" i="33"/>
  <c r="F97" i="33"/>
  <c r="G96" i="33"/>
  <c r="F96" i="33"/>
  <c r="G95" i="33"/>
  <c r="F95" i="33"/>
  <c r="G94" i="33"/>
  <c r="D90" i="33"/>
  <c r="F94" i="33"/>
  <c r="G93" i="33"/>
  <c r="F93" i="33"/>
  <c r="G92" i="33"/>
  <c r="F92" i="33"/>
  <c r="G91" i="33"/>
  <c r="F91" i="33"/>
  <c r="G90" i="33"/>
  <c r="F90" i="33"/>
  <c r="G89" i="33"/>
  <c r="D85" i="33"/>
  <c r="F89" i="33"/>
  <c r="G88" i="33"/>
  <c r="F88" i="33"/>
  <c r="G87" i="33"/>
  <c r="F87" i="33"/>
  <c r="G86" i="33"/>
  <c r="F86" i="33"/>
  <c r="G85" i="33"/>
  <c r="F85" i="33"/>
  <c r="G84" i="33"/>
  <c r="D80" i="33"/>
  <c r="F84" i="33"/>
  <c r="G83" i="33"/>
  <c r="F83" i="33"/>
  <c r="G82" i="33"/>
  <c r="F82" i="33"/>
  <c r="G81" i="33"/>
  <c r="F81" i="33"/>
  <c r="G80" i="33"/>
  <c r="F80" i="33"/>
  <c r="G79" i="33"/>
  <c r="D75" i="33"/>
  <c r="F79" i="33"/>
  <c r="G78" i="33"/>
  <c r="F78" i="33"/>
  <c r="G77" i="33"/>
  <c r="F77" i="33"/>
  <c r="G76" i="33"/>
  <c r="F76" i="33"/>
  <c r="G75" i="33"/>
  <c r="F75" i="33"/>
  <c r="G74" i="33"/>
  <c r="D70" i="33"/>
  <c r="F74" i="33"/>
  <c r="G73" i="33"/>
  <c r="F73" i="33"/>
  <c r="G72" i="33"/>
  <c r="F72" i="33"/>
  <c r="G71" i="33"/>
  <c r="F71" i="33"/>
  <c r="G70" i="33"/>
  <c r="F70" i="33"/>
  <c r="G69" i="33"/>
  <c r="D65" i="33"/>
  <c r="F69" i="33"/>
  <c r="G68" i="33"/>
  <c r="F68" i="33"/>
  <c r="G67" i="33"/>
  <c r="F67" i="33"/>
  <c r="G66" i="33"/>
  <c r="F66" i="33"/>
  <c r="G65" i="33"/>
  <c r="F65" i="33"/>
  <c r="G64" i="33"/>
  <c r="D60" i="33"/>
  <c r="F64" i="33"/>
  <c r="G63" i="33"/>
  <c r="F63" i="33"/>
  <c r="G62" i="33"/>
  <c r="F62" i="33"/>
  <c r="G61" i="33"/>
  <c r="F61" i="33"/>
  <c r="G60" i="33"/>
  <c r="F60" i="33"/>
  <c r="O16" i="20"/>
  <c r="N16" i="20"/>
  <c r="Q42" i="33"/>
  <c r="P40" i="33"/>
  <c r="P39" i="33"/>
  <c r="P42" i="33"/>
  <c r="P41" i="33"/>
  <c r="P43" i="33"/>
  <c r="Q13" i="33"/>
  <c r="Q12" i="33"/>
  <c r="Q11" i="33"/>
  <c r="O10" i="33"/>
  <c r="Q10" i="33"/>
  <c r="O14" i="33"/>
  <c r="Q14" i="33"/>
  <c r="P12" i="33"/>
  <c r="R12" i="33"/>
  <c r="V31" i="24"/>
  <c r="R12" i="9"/>
  <c r="Q14" i="9"/>
  <c r="Q15" i="9"/>
  <c r="Q16" i="9"/>
  <c r="Q17" i="9"/>
  <c r="Q18" i="9"/>
  <c r="Q19" i="9"/>
  <c r="R30" i="24"/>
  <c r="R29" i="24"/>
  <c r="R28" i="24"/>
  <c r="R27" i="24"/>
  <c r="R26" i="24"/>
  <c r="R25" i="24"/>
  <c r="R24" i="24"/>
  <c r="R23" i="24"/>
  <c r="R22" i="24"/>
  <c r="R21" i="24"/>
  <c r="R20" i="24"/>
  <c r="R19" i="24"/>
  <c r="U20" i="24"/>
  <c r="U24" i="24"/>
  <c r="U28" i="24"/>
  <c r="U22" i="24"/>
  <c r="U30" i="24"/>
  <c r="U23" i="24"/>
  <c r="U27" i="24"/>
  <c r="U26" i="24"/>
  <c r="U21" i="24"/>
  <c r="U25" i="24"/>
  <c r="U29" i="24"/>
  <c r="R112" i="9"/>
  <c r="Q112" i="9"/>
  <c r="R111" i="9"/>
  <c r="Q111" i="9"/>
  <c r="R110" i="9"/>
  <c r="Q110" i="9"/>
  <c r="R109" i="9"/>
  <c r="Q109" i="9"/>
  <c r="R108" i="9"/>
  <c r="Q108" i="9"/>
  <c r="R107" i="9"/>
  <c r="Q107" i="9"/>
  <c r="R106" i="9"/>
  <c r="Q106" i="9"/>
  <c r="R105" i="9"/>
  <c r="Q105" i="9"/>
  <c r="R104" i="9"/>
  <c r="Q104" i="9"/>
  <c r="R103" i="9"/>
  <c r="Q103" i="9"/>
  <c r="R102" i="9"/>
  <c r="Q102" i="9"/>
  <c r="R101" i="9"/>
  <c r="Q101" i="9"/>
  <c r="R100" i="9"/>
  <c r="Q100" i="9"/>
  <c r="R99" i="9"/>
  <c r="Q99" i="9"/>
  <c r="R98" i="9"/>
  <c r="Q98" i="9"/>
  <c r="R97" i="9"/>
  <c r="Q97" i="9"/>
  <c r="R96" i="9"/>
  <c r="Q96" i="9"/>
  <c r="R95" i="9"/>
  <c r="Q95" i="9"/>
  <c r="R94" i="9"/>
  <c r="Q94" i="9"/>
  <c r="R93" i="9"/>
  <c r="Q93" i="9"/>
  <c r="R92" i="9"/>
  <c r="Q92" i="9"/>
  <c r="R91" i="9"/>
  <c r="Q91" i="9"/>
  <c r="R90" i="9"/>
  <c r="Q90" i="9"/>
  <c r="R89" i="9"/>
  <c r="Q89" i="9"/>
  <c r="R88" i="9"/>
  <c r="Q88" i="9"/>
  <c r="R87" i="9"/>
  <c r="Q87" i="9"/>
  <c r="R86" i="9"/>
  <c r="Q86" i="9"/>
  <c r="R85" i="9"/>
  <c r="Q85" i="9"/>
  <c r="R84" i="9"/>
  <c r="Q84" i="9"/>
  <c r="R83" i="9"/>
  <c r="Q83" i="9"/>
  <c r="R82" i="9"/>
  <c r="Q82" i="9"/>
  <c r="R81" i="9"/>
  <c r="Q81" i="9"/>
  <c r="R80" i="9"/>
  <c r="Q80" i="9"/>
  <c r="R79" i="9"/>
  <c r="Q79" i="9"/>
  <c r="R78" i="9"/>
  <c r="Q78" i="9"/>
  <c r="R77" i="9"/>
  <c r="Q77" i="9"/>
  <c r="R76" i="9"/>
  <c r="Q76" i="9"/>
  <c r="R75" i="9"/>
  <c r="Q75" i="9"/>
  <c r="R74" i="9"/>
  <c r="Q74" i="9"/>
  <c r="R73" i="9"/>
  <c r="Q73" i="9"/>
  <c r="R72" i="9"/>
  <c r="Q72" i="9"/>
  <c r="R71" i="9"/>
  <c r="Q71" i="9"/>
  <c r="R70" i="9"/>
  <c r="Q70" i="9"/>
  <c r="R69" i="9"/>
  <c r="Q69" i="9"/>
  <c r="R68" i="9"/>
  <c r="Q68" i="9"/>
  <c r="R67" i="9"/>
  <c r="Q67" i="9"/>
  <c r="R66" i="9"/>
  <c r="Q66" i="9"/>
  <c r="R65" i="9"/>
  <c r="Q65" i="9"/>
  <c r="R64" i="9"/>
  <c r="Q64" i="9"/>
  <c r="R63" i="9"/>
  <c r="Q63" i="9"/>
  <c r="R62" i="9"/>
  <c r="Q62" i="9"/>
  <c r="R61" i="9"/>
  <c r="Q61" i="9"/>
  <c r="R60" i="9"/>
  <c r="Q60" i="9"/>
  <c r="R59" i="9"/>
  <c r="Q59" i="9"/>
  <c r="R58" i="9"/>
  <c r="Q58" i="9"/>
  <c r="R57" i="9"/>
  <c r="Q57" i="9"/>
  <c r="R56" i="9"/>
  <c r="Q56" i="9"/>
  <c r="R55" i="9"/>
  <c r="Q55" i="9"/>
  <c r="R54" i="9"/>
  <c r="Q54" i="9"/>
  <c r="R53" i="9"/>
  <c r="Q53" i="9"/>
  <c r="R52" i="9"/>
  <c r="Q52" i="9"/>
  <c r="R51" i="9"/>
  <c r="Q51" i="9"/>
  <c r="R50" i="9"/>
  <c r="Q50" i="9"/>
  <c r="R49" i="9"/>
  <c r="Q49" i="9"/>
  <c r="R48" i="9"/>
  <c r="Q48" i="9"/>
  <c r="R47" i="9"/>
  <c r="Q47" i="9"/>
  <c r="R46" i="9"/>
  <c r="Q46" i="9"/>
  <c r="R45" i="9"/>
  <c r="Q45" i="9"/>
  <c r="R44" i="9"/>
  <c r="Q44" i="9"/>
  <c r="R43" i="9"/>
  <c r="Q43" i="9"/>
  <c r="R42" i="9"/>
  <c r="Q42" i="9"/>
  <c r="R41" i="9"/>
  <c r="Q41" i="9"/>
  <c r="R40" i="9"/>
  <c r="Q40" i="9"/>
  <c r="R39" i="9"/>
  <c r="Q39" i="9"/>
  <c r="R38" i="9"/>
  <c r="Q38" i="9"/>
  <c r="R37" i="9"/>
  <c r="Q37" i="9"/>
  <c r="R36" i="9"/>
  <c r="Q36" i="9"/>
  <c r="R35" i="9"/>
  <c r="Q35" i="9"/>
  <c r="R34" i="9"/>
  <c r="Q34" i="9"/>
  <c r="R33" i="9"/>
  <c r="Q33" i="9"/>
  <c r="R32" i="9"/>
  <c r="Q32" i="9"/>
  <c r="R31" i="9"/>
  <c r="Q31" i="9"/>
  <c r="R30" i="9"/>
  <c r="Q30" i="9"/>
  <c r="R29" i="9"/>
  <c r="Q29" i="9"/>
  <c r="R28" i="9"/>
  <c r="Q28" i="9"/>
  <c r="R27" i="9"/>
  <c r="Q27" i="9"/>
  <c r="R26" i="9"/>
  <c r="Q26" i="9"/>
  <c r="R25" i="9"/>
  <c r="Q25" i="9"/>
  <c r="R24" i="9"/>
  <c r="Q24" i="9"/>
  <c r="R23" i="9"/>
  <c r="Q23" i="9"/>
  <c r="R22" i="9"/>
  <c r="Q22" i="9"/>
  <c r="R21" i="9"/>
  <c r="Q21" i="9"/>
  <c r="R20" i="9"/>
  <c r="Q20" i="9"/>
  <c r="R19" i="9"/>
  <c r="R18" i="9"/>
  <c r="R17" i="9"/>
  <c r="R16" i="9"/>
  <c r="R15" i="9"/>
  <c r="R14" i="9"/>
  <c r="R13" i="9"/>
  <c r="P10" i="33"/>
  <c r="R10" i="33"/>
  <c r="Q40" i="33"/>
  <c r="Q41" i="33"/>
  <c r="Q39" i="33"/>
</calcChain>
</file>

<file path=xl/sharedStrings.xml><?xml version="1.0" encoding="utf-8"?>
<sst xmlns="http://schemas.openxmlformats.org/spreadsheetml/2006/main" count="2308" uniqueCount="1528">
  <si>
    <t xml:space="preserve">Graf 1.1 </t>
  </si>
  <si>
    <t xml:space="preserve">Tabuľka 1.1 </t>
  </si>
  <si>
    <t>Rok</t>
  </si>
  <si>
    <t>Živonarodení</t>
  </si>
  <si>
    <t>Zomretí</t>
  </si>
  <si>
    <t>Prirodzený prírastok</t>
  </si>
  <si>
    <t>Migračné saldo</t>
  </si>
  <si>
    <t>Celkový prírastok</t>
  </si>
  <si>
    <t>Zdroj: ŠÚ SR</t>
  </si>
  <si>
    <t xml:space="preserve">Graf 1.2 </t>
  </si>
  <si>
    <t>Graf 2.1</t>
  </si>
  <si>
    <t>Tabuľka 2.1</t>
  </si>
  <si>
    <t>Tabuľka 2.2</t>
  </si>
  <si>
    <t>Veková skupina</t>
  </si>
  <si>
    <t>Spolu</t>
  </si>
  <si>
    <t>Muži</t>
  </si>
  <si>
    <t>Ženy</t>
  </si>
  <si>
    <t>15 – 19 rokov</t>
  </si>
  <si>
    <t>20 – 24 rokov</t>
  </si>
  <si>
    <t>25 – 29 rokov</t>
  </si>
  <si>
    <t>30 – 34 rokov</t>
  </si>
  <si>
    <t>35 – 39 rokov</t>
  </si>
  <si>
    <t>40 – 44 rokov</t>
  </si>
  <si>
    <t>45 – 49 rokov</t>
  </si>
  <si>
    <t>50 – 54 rokov</t>
  </si>
  <si>
    <t>55 – 59 rokov</t>
  </si>
  <si>
    <t>60 – 64 rokov</t>
  </si>
  <si>
    <t>65 a viac rokov</t>
  </si>
  <si>
    <t>Zdroj: ŠÚ SR, VZPS</t>
  </si>
  <si>
    <t xml:space="preserve">Tabuľka 2.4 </t>
  </si>
  <si>
    <t>Graf 2.2</t>
  </si>
  <si>
    <t xml:space="preserve">Graf 2.5 </t>
  </si>
  <si>
    <t xml:space="preserve">Tabuľka 2.6 </t>
  </si>
  <si>
    <t xml:space="preserve">Tabuľka 2.8 </t>
  </si>
  <si>
    <t>Zamestnanosť podľa veľkosti podnikov (priemer za rok)</t>
  </si>
  <si>
    <t xml:space="preserve">Tabuľka 2.11 </t>
  </si>
  <si>
    <t>Porovnanie vývoja nezamestnanosti podľa evidencie ŠÚ SR a ÚPSVR</t>
  </si>
  <si>
    <t>Vývoj priemernej mesačnej mzdy od roku 2008 (v %)</t>
  </si>
  <si>
    <t>Priemerná nominálna mesačná mzda podľa veľkosti podnikov</t>
  </si>
  <si>
    <t>Rozdelenie ostatných registrovaných pracovných úrazov podľa zdroja úrazu</t>
  </si>
  <si>
    <t>Ukazovateľ</t>
  </si>
  <si>
    <t xml:space="preserve">Merná jednotka </t>
  </si>
  <si>
    <t xml:space="preserve"> Hrubý domáci produkt v bežných cenách</t>
  </si>
  <si>
    <t>mld. €</t>
  </si>
  <si>
    <t xml:space="preserve"> index, rovnaké obdobie predchádz. roku = 100</t>
  </si>
  <si>
    <t>%</t>
  </si>
  <si>
    <t>index, rovnaké obdobie predchádz. roku = 100</t>
  </si>
  <si>
    <t>Medziročná miera inflácie</t>
  </si>
  <si>
    <t>v priemere za obdobie</t>
  </si>
  <si>
    <t xml:space="preserve">Počet pracujúcich </t>
  </si>
  <si>
    <t>tis. osôb</t>
  </si>
  <si>
    <t xml:space="preserve">Počet nezamestnaných </t>
  </si>
  <si>
    <t xml:space="preserve">Miera nezamestnanosti </t>
  </si>
  <si>
    <t>ZAMESTNANOSŤ</t>
  </si>
  <si>
    <t xml:space="preserve">Priemerný počet zamestnaných osôb </t>
  </si>
  <si>
    <t>PRIEMERNÁ MESAČNÁ MZDA</t>
  </si>
  <si>
    <t>nominálna</t>
  </si>
  <si>
    <t>€</t>
  </si>
  <si>
    <t>Tabuľka 2 Indexy spotrebiteľských cien</t>
  </si>
  <si>
    <t>Rovnaké obdobie predchádzajúceho roka = 100</t>
  </si>
  <si>
    <t>Odbory COICOP</t>
  </si>
  <si>
    <t>marec</t>
  </si>
  <si>
    <t>jún</t>
  </si>
  <si>
    <t>september</t>
  </si>
  <si>
    <t>december</t>
  </si>
  <si>
    <t>rok</t>
  </si>
  <si>
    <t xml:space="preserve"> Úhrn za SR</t>
  </si>
  <si>
    <t>1 000,000</t>
  </si>
  <si>
    <t xml:space="preserve"> v tom:</t>
  </si>
  <si>
    <t xml:space="preserve"> Potraviny a nealkoholické nápoje</t>
  </si>
  <si>
    <t xml:space="preserve"> Alkoholické nápoje a tabak </t>
  </si>
  <si>
    <t xml:space="preserve"> Odevy a obuv</t>
  </si>
  <si>
    <t xml:space="preserve"> Doprava</t>
  </si>
  <si>
    <t xml:space="preserve"> Rekreácia a kultúra</t>
  </si>
  <si>
    <t xml:space="preserve"> Vzdelávanie</t>
  </si>
  <si>
    <t>Tabuľka 3 Výstavba a úbytok bytov</t>
  </si>
  <si>
    <t>Počet bytov</t>
  </si>
  <si>
    <t>Úbytok bytov</t>
  </si>
  <si>
    <t>spolu</t>
  </si>
  <si>
    <t>a)</t>
  </si>
  <si>
    <t>b)</t>
  </si>
  <si>
    <t>-</t>
  </si>
  <si>
    <t>a) počet</t>
  </si>
  <si>
    <t>b) indexy, rovnaké obdobie predchádzajúceho roka = 100</t>
  </si>
  <si>
    <t>Tabuľka 4 Počet obyvateľov SR podľa regiónov</t>
  </si>
  <si>
    <t>Bratislavský kraj</t>
  </si>
  <si>
    <t>Trnavský kraj</t>
  </si>
  <si>
    <t>Trenčiansky kraj</t>
  </si>
  <si>
    <t>Nitriansky kraj</t>
  </si>
  <si>
    <t>Žilinský kraj</t>
  </si>
  <si>
    <t>Banskobystrický kraj</t>
  </si>
  <si>
    <t>Prešovský kraj</t>
  </si>
  <si>
    <t>Košický kraj</t>
  </si>
  <si>
    <t>Slovenská republika</t>
  </si>
  <si>
    <t>muži</t>
  </si>
  <si>
    <t>ženy</t>
  </si>
  <si>
    <t>0 rokov</t>
  </si>
  <si>
    <t>1 rok</t>
  </si>
  <si>
    <t>2 roky</t>
  </si>
  <si>
    <t>3 roky</t>
  </si>
  <si>
    <t>4 roky</t>
  </si>
  <si>
    <t>5 rokov</t>
  </si>
  <si>
    <t>6 rokov</t>
  </si>
  <si>
    <t>7 rokov</t>
  </si>
  <si>
    <t>8 rokov</t>
  </si>
  <si>
    <t>9 rokov</t>
  </si>
  <si>
    <t>10 rokov</t>
  </si>
  <si>
    <t>11 rokov</t>
  </si>
  <si>
    <t>12 rokov</t>
  </si>
  <si>
    <t>13 rokov</t>
  </si>
  <si>
    <t>14 rokov</t>
  </si>
  <si>
    <t>15 rokov</t>
  </si>
  <si>
    <t>16 rokov</t>
  </si>
  <si>
    <t>17 rokov</t>
  </si>
  <si>
    <t>18 rokov</t>
  </si>
  <si>
    <t>19 rokov</t>
  </si>
  <si>
    <t>20 rokov</t>
  </si>
  <si>
    <t>21 rokov</t>
  </si>
  <si>
    <t>22 rokov</t>
  </si>
  <si>
    <t>23 rokov</t>
  </si>
  <si>
    <t>24 rokov</t>
  </si>
  <si>
    <t>25 rokov</t>
  </si>
  <si>
    <t>26 rokov</t>
  </si>
  <si>
    <t>27 rokov</t>
  </si>
  <si>
    <t>28 rokov</t>
  </si>
  <si>
    <t>29 rokov</t>
  </si>
  <si>
    <t>30 rokov</t>
  </si>
  <si>
    <t>31 rokov</t>
  </si>
  <si>
    <t>32 rokov</t>
  </si>
  <si>
    <t>33 rokov</t>
  </si>
  <si>
    <t>34 rokov</t>
  </si>
  <si>
    <t>35 rokov</t>
  </si>
  <si>
    <t>36 rokov</t>
  </si>
  <si>
    <t>37 rokov</t>
  </si>
  <si>
    <t>38 rokov</t>
  </si>
  <si>
    <t>39 rokov</t>
  </si>
  <si>
    <t>40 rokov</t>
  </si>
  <si>
    <t>41 rokov</t>
  </si>
  <si>
    <t>42 rokov</t>
  </si>
  <si>
    <t>43 rokov</t>
  </si>
  <si>
    <t>44 rokov</t>
  </si>
  <si>
    <t>45 rokov</t>
  </si>
  <si>
    <t>46 rokov</t>
  </si>
  <si>
    <t>47 rokov</t>
  </si>
  <si>
    <t>48 rokov</t>
  </si>
  <si>
    <t>49 rokov</t>
  </si>
  <si>
    <t>50 rokov</t>
  </si>
  <si>
    <t>51 rokov</t>
  </si>
  <si>
    <t>52 rokov</t>
  </si>
  <si>
    <t>53 rokov</t>
  </si>
  <si>
    <t>54 rokov</t>
  </si>
  <si>
    <t>55 rokov</t>
  </si>
  <si>
    <t>56 rokov</t>
  </si>
  <si>
    <t>57 rokov</t>
  </si>
  <si>
    <t>58 rokov</t>
  </si>
  <si>
    <t>59 rokov</t>
  </si>
  <si>
    <t>60 rokov</t>
  </si>
  <si>
    <t>61 rokov</t>
  </si>
  <si>
    <t>62 rokov</t>
  </si>
  <si>
    <t>63 rokov</t>
  </si>
  <si>
    <t>64 rokov</t>
  </si>
  <si>
    <t>65 rokov</t>
  </si>
  <si>
    <t>66 rokov</t>
  </si>
  <si>
    <t>67 rokov</t>
  </si>
  <si>
    <t>68 rokov</t>
  </si>
  <si>
    <t>69 rokov</t>
  </si>
  <si>
    <t>70 rokov</t>
  </si>
  <si>
    <t>71 rokov</t>
  </si>
  <si>
    <t>72 rokov</t>
  </si>
  <si>
    <t>73 rokov</t>
  </si>
  <si>
    <t>74 rokov</t>
  </si>
  <si>
    <t>75 rokov</t>
  </si>
  <si>
    <t>76 rokov</t>
  </si>
  <si>
    <t>77 rokov</t>
  </si>
  <si>
    <t>78 rokov</t>
  </si>
  <si>
    <t>79 rokov</t>
  </si>
  <si>
    <t>80 rokov</t>
  </si>
  <si>
    <t>81 rokov</t>
  </si>
  <si>
    <t>82 rokov</t>
  </si>
  <si>
    <t>83 rokov</t>
  </si>
  <si>
    <t>84 rokov</t>
  </si>
  <si>
    <t>85 rokov</t>
  </si>
  <si>
    <t>86 rokov</t>
  </si>
  <si>
    <t>87 rokov</t>
  </si>
  <si>
    <t>88 rokov</t>
  </si>
  <si>
    <t>89 rokov</t>
  </si>
  <si>
    <t>90 rokov</t>
  </si>
  <si>
    <t>91 rokov</t>
  </si>
  <si>
    <t>92 rokov</t>
  </si>
  <si>
    <t>93 rokov</t>
  </si>
  <si>
    <t>94 rokov</t>
  </si>
  <si>
    <t>95 rokov</t>
  </si>
  <si>
    <t>96 rokov</t>
  </si>
  <si>
    <t>97 rokov</t>
  </si>
  <si>
    <t>98 rokov</t>
  </si>
  <si>
    <t>99 rokov</t>
  </si>
  <si>
    <t>100+ rokov</t>
  </si>
  <si>
    <t>100 rokov</t>
  </si>
  <si>
    <t>100 rokov alebo viac</t>
  </si>
  <si>
    <t>101 rokov</t>
  </si>
  <si>
    <t>102 rokov</t>
  </si>
  <si>
    <t>103 rokov</t>
  </si>
  <si>
    <t>104 rokov</t>
  </si>
  <si>
    <t>105 rokov</t>
  </si>
  <si>
    <t>106 rokov</t>
  </si>
  <si>
    <t>107 rokov</t>
  </si>
  <si>
    <t>108 rokov</t>
  </si>
  <si>
    <t>109 rokov</t>
  </si>
  <si>
    <t>110 rokov alebo viac</t>
  </si>
  <si>
    <t>Tabuľka 1</t>
  </si>
  <si>
    <t>Tabuľka 2</t>
  </si>
  <si>
    <t>Indexy spotrebiteľských cien</t>
  </si>
  <si>
    <t>Tabuľka 3</t>
  </si>
  <si>
    <t>Tabuľka 4</t>
  </si>
  <si>
    <t>Počet obyvateľov SR podľa regiónov</t>
  </si>
  <si>
    <t>Graf 1</t>
  </si>
  <si>
    <t>Vývoj hrubého domáceho produktu v bežných a stálych cenách</t>
  </si>
  <si>
    <t>Príloha ku kapitole 1</t>
  </si>
  <si>
    <t>Ekonomicky aktívne obyvateľstvo (v tis.)</t>
  </si>
  <si>
    <t>pracujúci (v tis.)</t>
  </si>
  <si>
    <t>pracujúci</t>
  </si>
  <si>
    <t>nezamestnaní (v tis.)</t>
  </si>
  <si>
    <t>nezamestnaní</t>
  </si>
  <si>
    <t>Ekonomicky neaktívne obyvateľstvo od 15 rokov (v tis.)</t>
  </si>
  <si>
    <t>študenti, učni</t>
  </si>
  <si>
    <t>študenti (v tis.)</t>
  </si>
  <si>
    <t>dôchodcovia</t>
  </si>
  <si>
    <t>dôchodcovia (starobní, invalidní) (v tis.)</t>
  </si>
  <si>
    <t>ostatní</t>
  </si>
  <si>
    <t>osoby na rodičovskej dovolenke (v tis.)</t>
  </si>
  <si>
    <t>v tis. osobách</t>
  </si>
  <si>
    <t>v %</t>
  </si>
  <si>
    <t>v tis. osobách</t>
  </si>
  <si>
    <t>v p. b.</t>
  </si>
  <si>
    <t>v tom veková skupina:</t>
  </si>
  <si>
    <t>Kraj</t>
  </si>
  <si>
    <t>Ekonomicky aktívne obyvateľstvo spolu v tis. osobách</t>
  </si>
  <si>
    <t>Miera zamestnanosti vo veku 20-64 rokov v %</t>
  </si>
  <si>
    <t>Miera nezamestnanosti spolu v %</t>
  </si>
  <si>
    <t>z toho pracujúci</t>
  </si>
  <si>
    <t>z toho nezamestnaní</t>
  </si>
  <si>
    <t>SR spolu</t>
  </si>
  <si>
    <t>Bratislavský</t>
  </si>
  <si>
    <t>Trnavský</t>
  </si>
  <si>
    <t>Trenčiansky</t>
  </si>
  <si>
    <t>Nitriansky</t>
  </si>
  <si>
    <t>Žilinský</t>
  </si>
  <si>
    <t>Banskobystrický</t>
  </si>
  <si>
    <t>Prešovský</t>
  </si>
  <si>
    <t>Košický</t>
  </si>
  <si>
    <t>Ekonomicky aktívne obyvateľstvo 15+ (v tis. osobách)</t>
  </si>
  <si>
    <t>v tom</t>
  </si>
  <si>
    <t>Zdroj: Sociálna poisťovňa</t>
  </si>
  <si>
    <t>január</t>
  </si>
  <si>
    <t>február</t>
  </si>
  <si>
    <t>apríl</t>
  </si>
  <si>
    <t>máj</t>
  </si>
  <si>
    <t>júl</t>
  </si>
  <si>
    <t>august</t>
  </si>
  <si>
    <t>október</t>
  </si>
  <si>
    <t>november</t>
  </si>
  <si>
    <t>Počet pracujúcich</t>
  </si>
  <si>
    <t>(v tis. osôb)</t>
  </si>
  <si>
    <t>Podiel na SR</t>
  </si>
  <si>
    <t>(v %)</t>
  </si>
  <si>
    <t>Index</t>
  </si>
  <si>
    <t>v tom veková skupina:</t>
  </si>
  <si>
    <t>65 a viac rokov</t>
  </si>
  <si>
    <t>(v %)</t>
  </si>
  <si>
    <t>v tom vzdelanie:</t>
  </si>
  <si>
    <t>Základné</t>
  </si>
  <si>
    <t>Stredné odborné (učňovské) bez maturity</t>
  </si>
  <si>
    <t>Úplné stredné odborné (učňovské) s maturitou</t>
  </si>
  <si>
    <t>Úplné stredné všeobecné s maturitou</t>
  </si>
  <si>
    <t>Úplné stredné odborné s maturitou</t>
  </si>
  <si>
    <t>Vyššie odborné</t>
  </si>
  <si>
    <t>Vysokoškolské</t>
  </si>
  <si>
    <t>v tom:</t>
  </si>
  <si>
    <t>Pracujúci v zahraničí</t>
  </si>
  <si>
    <t>Podiel pracujúcich v zahraničí na celkovej zamestnanosti SR, resp. kraja (v %)</t>
  </si>
  <si>
    <t>Miera zamestnanosti vo veku 20 – 64 rokov</t>
  </si>
  <si>
    <t>(v p. b.)</t>
  </si>
  <si>
    <t>Počet zamestnancov</t>
  </si>
  <si>
    <t>Osoby</t>
  </si>
  <si>
    <t>Podiel v %</t>
  </si>
  <si>
    <t>0 – 19</t>
  </si>
  <si>
    <t>20 – 49</t>
  </si>
  <si>
    <t>50 – 249</t>
  </si>
  <si>
    <t>250 – 499</t>
  </si>
  <si>
    <t>500 – 999</t>
  </si>
  <si>
    <t>1 000 a viac</t>
  </si>
  <si>
    <t>Živnostníci* (odhad)</t>
  </si>
  <si>
    <t>*vrátane zamestnancov u živnostníkov</t>
  </si>
  <si>
    <t>Voľné pracovné miesta</t>
  </si>
  <si>
    <t>Počet</t>
  </si>
  <si>
    <t>Podiel na SR (v %)</t>
  </si>
  <si>
    <t>Počet nezamestnaných (ŠÚ SR)</t>
  </si>
  <si>
    <t>Počet nezamestnaných (ÚPSVR)</t>
  </si>
  <si>
    <t>Miera nezamestnanosti (ŠÚ SR)</t>
  </si>
  <si>
    <t>Miera evidovanej nezamestnanosti (ÚPSVR)</t>
  </si>
  <si>
    <t>1. Q. 2013</t>
  </si>
  <si>
    <t>2. Q. 2013</t>
  </si>
  <si>
    <t>3. Q. 2013</t>
  </si>
  <si>
    <t>4.Q. 2013</t>
  </si>
  <si>
    <t>1. Q. 2014</t>
  </si>
  <si>
    <t>2.Q. 2014</t>
  </si>
  <si>
    <t>3.Q. 2014</t>
  </si>
  <si>
    <t>4. Q. 2014</t>
  </si>
  <si>
    <t>1. Q. 2015</t>
  </si>
  <si>
    <t>2. Q. 2015</t>
  </si>
  <si>
    <t>3. Q. 2015</t>
  </si>
  <si>
    <t>4. Q. 2015</t>
  </si>
  <si>
    <t>1. Q. 2016</t>
  </si>
  <si>
    <t>2. Q. 2016</t>
  </si>
  <si>
    <t>3. Q. 2016</t>
  </si>
  <si>
    <t>4. Q. 2016</t>
  </si>
  <si>
    <t>1. Q. 2017</t>
  </si>
  <si>
    <t>2. Q. 2017</t>
  </si>
  <si>
    <t>3. Q. 2017</t>
  </si>
  <si>
    <t>4. Q. 2017</t>
  </si>
  <si>
    <t>Zdroj: ŠÚ SR (VZPS), ÚPSVR</t>
  </si>
  <si>
    <t>Zdroj: ÚPSVR</t>
  </si>
  <si>
    <t>UoZ celkom</t>
  </si>
  <si>
    <t>Uoz disponibilní</t>
  </si>
  <si>
    <t>Slovensko</t>
  </si>
  <si>
    <t>st. 10 a 11</t>
  </si>
  <si>
    <t>st. 12 a 13</t>
  </si>
  <si>
    <t>st. 15</t>
  </si>
  <si>
    <t>st. 14 a 16</t>
  </si>
  <si>
    <t>st. 17, 18 a 19</t>
  </si>
  <si>
    <t>st. 14</t>
  </si>
  <si>
    <t>SR</t>
  </si>
  <si>
    <t>Územie</t>
  </si>
  <si>
    <t>(kraje SR)</t>
  </si>
  <si>
    <t>15-24r.</t>
  </si>
  <si>
    <t>25-29 r.</t>
  </si>
  <si>
    <t>30-34 r.</t>
  </si>
  <si>
    <t>35-39 r.</t>
  </si>
  <si>
    <t>40-44 r.</t>
  </si>
  <si>
    <t>45-49 r.</t>
  </si>
  <si>
    <t>50-54 r.</t>
  </si>
  <si>
    <t>55-59 r.</t>
  </si>
  <si>
    <t>nad 60 r.</t>
  </si>
  <si>
    <t>do 3 mes.</t>
  </si>
  <si>
    <t>10-12 mes.</t>
  </si>
  <si>
    <t>13-18 mes.</t>
  </si>
  <si>
    <t>19-24 mes.</t>
  </si>
  <si>
    <t>25-30 mes.</t>
  </si>
  <si>
    <t>31-36 mes.</t>
  </si>
  <si>
    <t>43-48 mes.</t>
  </si>
  <si>
    <t>st. 10</t>
  </si>
  <si>
    <t>st. 11</t>
  </si>
  <si>
    <t>st. 12</t>
  </si>
  <si>
    <t>st. 13</t>
  </si>
  <si>
    <t>st. 16</t>
  </si>
  <si>
    <t>st. 17</t>
  </si>
  <si>
    <t>st. 18</t>
  </si>
  <si>
    <t>st. 19</t>
  </si>
  <si>
    <t>nezistené</t>
  </si>
  <si>
    <t>ISCO 0</t>
  </si>
  <si>
    <t>ISCO 1</t>
  </si>
  <si>
    <t>ISCO 2</t>
  </si>
  <si>
    <t>ISCO 3</t>
  </si>
  <si>
    <t>ISCO 4</t>
  </si>
  <si>
    <t>ISCO 5</t>
  </si>
  <si>
    <t>ISCO 6</t>
  </si>
  <si>
    <t>ISCO 7</t>
  </si>
  <si>
    <t>ISCO 8</t>
  </si>
  <si>
    <t>ISCO 9</t>
  </si>
  <si>
    <t>10 - Neukončené základné vzdelanie</t>
  </si>
  <si>
    <t>11 - Základné vzdelanie</t>
  </si>
  <si>
    <t>12 - Nižšie stredné odborné vzdelanie</t>
  </si>
  <si>
    <t>13 - Stredné odborné vzdelanie</t>
  </si>
  <si>
    <t>14 - Úplné stredné odborné vzdelanie</t>
  </si>
  <si>
    <t>15 - Úplné stredné všeobecné vzdelanie</t>
  </si>
  <si>
    <t>16 - Vyššie odborné vzdelanie</t>
  </si>
  <si>
    <t>17 - Vysokoškolské vzdelanie prvého stupňa</t>
  </si>
  <si>
    <t>18 - Vysokoškolské vzdelanie druhého stupňa</t>
  </si>
  <si>
    <t>19 - Vysokoškolské vzdelanie tretieho stupňa</t>
  </si>
  <si>
    <t>N/A - neurčené</t>
  </si>
  <si>
    <t>stupeň vzdelania</t>
  </si>
  <si>
    <t>Zákonodarcovia, riadiaci pracovníci</t>
  </si>
  <si>
    <t>Špecialisti</t>
  </si>
  <si>
    <t>Technici a odborní pracovníci</t>
  </si>
  <si>
    <t>Administratívni pracovníci</t>
  </si>
  <si>
    <t>Pracovníci v službách a obchode</t>
  </si>
  <si>
    <t>Kvalifikovaní pracovníci v poľnohospodárstve, lesníctve a rybárstve</t>
  </si>
  <si>
    <t>Kvalifikovaní pracovníci a remeselníci</t>
  </si>
  <si>
    <t>Operátori a montéri strojov a zariadení</t>
  </si>
  <si>
    <t>Pomocní a nekvalifikovaní pracovníci</t>
  </si>
  <si>
    <t>Príslušníci ozbrojených síl</t>
  </si>
  <si>
    <t>I.</t>
  </si>
  <si>
    <t>II.</t>
  </si>
  <si>
    <t>III.</t>
  </si>
  <si>
    <t>IV.</t>
  </si>
  <si>
    <t>V.</t>
  </si>
  <si>
    <t>VI.</t>
  </si>
  <si>
    <t>VII.</t>
  </si>
  <si>
    <t>VIII.</t>
  </si>
  <si>
    <t>IX.</t>
  </si>
  <si>
    <t>X.</t>
  </si>
  <si>
    <t>XI.</t>
  </si>
  <si>
    <t>XII.</t>
  </si>
  <si>
    <t>písm. a)</t>
  </si>
  <si>
    <t>písm. b)</t>
  </si>
  <si>
    <t>písm. c)</t>
  </si>
  <si>
    <t>písm. d)</t>
  </si>
  <si>
    <t>písm. e)</t>
  </si>
  <si>
    <t>písm. f)</t>
  </si>
  <si>
    <t>písm. g)</t>
  </si>
  <si>
    <t>písm. h)</t>
  </si>
  <si>
    <t>Znevýhodnení uchádzači o zamestnanie</t>
  </si>
  <si>
    <t>medziročný rast/pokles (p. b.)</t>
  </si>
  <si>
    <t>Absolventi škôl</t>
  </si>
  <si>
    <t>UoZ starší ako 50 rokov</t>
  </si>
  <si>
    <t>Dlhodobo nezamestnaní občania</t>
  </si>
  <si>
    <t>UoZ, ktorí 12 mesiacov pred zaradením nemali pravidelne platené zamestnanie</t>
  </si>
  <si>
    <t>UoZ so zdravotným postihnutím</t>
  </si>
  <si>
    <t xml:space="preserve">Zdroj: ÚPSVR </t>
  </si>
  <si>
    <t>Nezamestnaní</t>
  </si>
  <si>
    <t>Miera nezamestnanosti</t>
  </si>
  <si>
    <t>v tis. osôb</t>
  </si>
  <si>
    <t>Podiel</t>
  </si>
  <si>
    <t>na SR (v %)</t>
  </si>
  <si>
    <t>v %</t>
  </si>
  <si>
    <t>Zmena oproti</t>
  </si>
  <si>
    <t>Trvanie nezamestnanosti</t>
  </si>
  <si>
    <t>Počet nezamestnaných</t>
  </si>
  <si>
    <t>(v tis. osôb)</t>
  </si>
  <si>
    <t>Podiel z celkového počtu nezamestnaných (v %)</t>
  </si>
  <si>
    <t>do 1 mesiaca</t>
  </si>
  <si>
    <t>od 1 mesiaca do 3 mesiacov</t>
  </si>
  <si>
    <t>od 3 mesiacov do 6 mesiacov</t>
  </si>
  <si>
    <t>od 6 mesiacov do 1 roka</t>
  </si>
  <si>
    <t>od 1 roka spolu, v tom:</t>
  </si>
  <si>
    <t>od 1do 2 rokov</t>
  </si>
  <si>
    <t>viac ako 2 roky</t>
  </si>
  <si>
    <t>2008</t>
  </si>
  <si>
    <t>2009</t>
  </si>
  <si>
    <t>2010</t>
  </si>
  <si>
    <t>2011</t>
  </si>
  <si>
    <t>2012</t>
  </si>
  <si>
    <t>2013</t>
  </si>
  <si>
    <t>2014</t>
  </si>
  <si>
    <t>2015</t>
  </si>
  <si>
    <t>2016</t>
  </si>
  <si>
    <t>zo štvrťročného štatistického výkazníctva, bez odhadu podnikateľských príjmov, od roku 2006 vrátane príjmov ozbrojených zložiek</t>
  </si>
  <si>
    <t>1. Mzdy</t>
  </si>
  <si>
    <t>2. Náhrady mzdy</t>
  </si>
  <si>
    <t>3. Platby do programu sporenia</t>
  </si>
  <si>
    <t>5. Peňažné plnenia zo zisku po zdanení</t>
  </si>
  <si>
    <t>6. Ostatné priame náklady zamestnancom</t>
  </si>
  <si>
    <t>7. Odmeny učňom</t>
  </si>
  <si>
    <t>10. Sociálne dávky</t>
  </si>
  <si>
    <t>12. Sociálne výhody</t>
  </si>
  <si>
    <t>13. Náklady na školenie zamestnancov</t>
  </si>
  <si>
    <t>14. Poplatky a sankcie súvisiace so mzdami</t>
  </si>
  <si>
    <t>15. Ostatné nepriame náklady práce</t>
  </si>
  <si>
    <t>Ekonomické činnosti (SK NACE rev. 2)</t>
  </si>
  <si>
    <t>priemerná výška v €</t>
  </si>
  <si>
    <t>A Poľnohospodárstvo, lesníctvo a rybolov</t>
  </si>
  <si>
    <t>B,C,D,E Priemysel spolu</t>
  </si>
  <si>
    <t>C Priemyselná výroba</t>
  </si>
  <si>
    <t>F Stavebníctvo</t>
  </si>
  <si>
    <t>G Veľkoobchod a maloobchod; oprava motorových vozidiel a motocyklov</t>
  </si>
  <si>
    <t>H Doprava a skladovanie</t>
  </si>
  <si>
    <t>I Ubytovacie a stravovacie služby</t>
  </si>
  <si>
    <t>J Informácie a komunikácia</t>
  </si>
  <si>
    <t>K Finančné a poisťovacie činnosti</t>
  </si>
  <si>
    <t>L Činnosti v oblasti nehnuteľností</t>
  </si>
  <si>
    <t>M Odborné, vedecké a technické činnosti</t>
  </si>
  <si>
    <t>N Administratívne a podporné služby</t>
  </si>
  <si>
    <t>O Verejná správa a obrana; povinné sociálne zabezpečenie</t>
  </si>
  <si>
    <t>P Vzdelávanie</t>
  </si>
  <si>
    <t>Q Zdravotníctvo a sociálna pomoc</t>
  </si>
  <si>
    <t>R Umenie, zábava a rekreácia</t>
  </si>
  <si>
    <t>S Ostatné činnosti</t>
  </si>
  <si>
    <t>Hospodárstvo spolu</t>
  </si>
  <si>
    <t>(v €)</t>
  </si>
  <si>
    <t>nominálna mzda</t>
  </si>
  <si>
    <t>reálna mzda</t>
  </si>
  <si>
    <t>Druh nákladov</t>
  </si>
  <si>
    <t>Náklady práce spolu</t>
  </si>
  <si>
    <t>z toho náklady:</t>
  </si>
  <si>
    <t>14 554</t>
  </si>
  <si>
    <t>15 018</t>
  </si>
  <si>
    <t>15 721</t>
  </si>
  <si>
    <t>16 121</t>
  </si>
  <si>
    <t>10 633</t>
  </si>
  <si>
    <t>10 902</t>
  </si>
  <si>
    <t>11 438</t>
  </si>
  <si>
    <t>11 764</t>
  </si>
  <si>
    <t>3 936</t>
  </si>
  <si>
    <t>4 132</t>
  </si>
  <si>
    <t>4 305</t>
  </si>
  <si>
    <t>4 375</t>
  </si>
  <si>
    <t>Zdroj: ŠÚ SR, štatistické zisťovanie o úplných nákladoch práce</t>
  </si>
  <si>
    <t>Položky nákladov práce</t>
  </si>
  <si>
    <t xml:space="preserve">Index </t>
  </si>
  <si>
    <t>1. – 16. CELKOVÉ NÁKLADY PRÁCE</t>
  </si>
  <si>
    <t>1. – 7. PRIAME NÁKLADY</t>
  </si>
  <si>
    <t>4. Náhrady za pracovnú pohotovosť (mimo pracoviska)</t>
  </si>
  <si>
    <t>8. Povinné príspevky na sociálne poistenie</t>
  </si>
  <si>
    <t>9. Nepovinné príspevky na sociálne poistenie</t>
  </si>
  <si>
    <t>11. Príspevky na sociálne poistenie učňov</t>
  </si>
  <si>
    <t>16. SUBVENCIE</t>
  </si>
  <si>
    <t>BA</t>
  </si>
  <si>
    <t>TT</t>
  </si>
  <si>
    <t>TN</t>
  </si>
  <si>
    <t>NR</t>
  </si>
  <si>
    <t>ZA</t>
  </si>
  <si>
    <t>BB</t>
  </si>
  <si>
    <t>PO</t>
  </si>
  <si>
    <t>KE</t>
  </si>
  <si>
    <t>4. Náhrady za pracovnú pohotovosť</t>
  </si>
  <si>
    <t>Dopravné prostriedky</t>
  </si>
  <si>
    <t>Zdvíhadlá a dopravníky, zdvíhacie a dopravné pomôcky</t>
  </si>
  <si>
    <t>Stroje - hnacie, pomocné, obrábacie a pracovné</t>
  </si>
  <si>
    <t>Materiál, bremená, predmety</t>
  </si>
  <si>
    <t>Náradie, nástroje, ručne ovládané strojčeky a prístroje</t>
  </si>
  <si>
    <t>Priemyselné škodliviny, horúce látky a predmety, oheň a výbušniny</t>
  </si>
  <si>
    <t>Elektrina</t>
  </si>
  <si>
    <t>Ľudia, zvieratá a prírodné živly</t>
  </si>
  <si>
    <t>Iné zdroje</t>
  </si>
  <si>
    <t>Zdroj: Národné centrum zdravotníckych informácií</t>
  </si>
  <si>
    <t>Odvetvová štruktúra zamestnanosti podľa SK NACE Rev. 2</t>
  </si>
  <si>
    <t>Tabuľka 5</t>
  </si>
  <si>
    <t>Tabuľka 6</t>
  </si>
  <si>
    <t>Tabuľka 7</t>
  </si>
  <si>
    <t>Tabuľka 8</t>
  </si>
  <si>
    <t>Tabuľka 9</t>
  </si>
  <si>
    <t>Tabuľka 10</t>
  </si>
  <si>
    <t>Tabuľka 11</t>
  </si>
  <si>
    <t>Tabuľka 12</t>
  </si>
  <si>
    <t>Stupeň vzdelania</t>
  </si>
  <si>
    <t>v tisícoch</t>
  </si>
  <si>
    <t>15+ roční</t>
  </si>
  <si>
    <t>Podľa vekových skupín</t>
  </si>
  <si>
    <t>65 a viac roční</t>
  </si>
  <si>
    <t>Podľa vzdelania (15+ roční)</t>
  </si>
  <si>
    <t>15 – 64 roční</t>
  </si>
  <si>
    <t>20 – 64 roční</t>
  </si>
  <si>
    <t>Úplné stredné všeobecné</t>
  </si>
  <si>
    <t>Úplné stredné odborné</t>
  </si>
  <si>
    <t>Vysokoškolské - 1. stupeň</t>
  </si>
  <si>
    <t>Vysokoškolské - 2. stupeň</t>
  </si>
  <si>
    <t>Vysokoškolské - 3. stupeň</t>
  </si>
  <si>
    <t>Tabuľka 4 Odvetvová štruktúra zamestnanosti podľa SK NACE Rev. 2</t>
  </si>
  <si>
    <t>podiel v %</t>
  </si>
  <si>
    <t>30 – 34 roční</t>
  </si>
  <si>
    <t>65 a viac roční</t>
  </si>
  <si>
    <t>Podľa vzdelania</t>
  </si>
  <si>
    <t>Úplné stredné odborné (učňovské) s maturitou</t>
  </si>
  <si>
    <t>Počet uchádzačov o zamestnanie</t>
  </si>
  <si>
    <t>Absolventi spolu</t>
  </si>
  <si>
    <t>z toho</t>
  </si>
  <si>
    <t>Absolventi SOŠ s ukončeným stredným alebo nižším stredným odborným vzdelaním (stupeň vzdelania 12, 13)</t>
  </si>
  <si>
    <t>Absolventi SOŠ s ukončeným úplným stredným odborným vzdelaním (stupeň vzdelania 14)</t>
  </si>
  <si>
    <t>Absolventi gymnázií s ukončeným úplným stredným všeobecným vzdelaním (stupeň vzdelania 15)</t>
  </si>
  <si>
    <t>Absolventi VŠ s ukončeným vysokoškolským vzdelaním prvého stupňa (stupeň vzdelania 17)</t>
  </si>
  <si>
    <t>Absolventi VŠ s ukončeným vysokoškolským vzdelaním druhého a tretieho stupňa (stupeň vzdelania 18, 19)</t>
  </si>
  <si>
    <t>AOTP podľa prísl. § zákona o službách zamestnanosti</t>
  </si>
  <si>
    <t>Počet zaradených UoZ/osôb, resp. počet podporených PM/UoZ/osôb</t>
  </si>
  <si>
    <t>Čerpanie finančných prostriedkov (v €)</t>
  </si>
  <si>
    <t xml:space="preserve">§ 32 </t>
  </si>
  <si>
    <t>§ 42*</t>
  </si>
  <si>
    <t xml:space="preserve">§ 43 </t>
  </si>
  <si>
    <t>§ 46</t>
  </si>
  <si>
    <t>§ 47</t>
  </si>
  <si>
    <t>§ 49</t>
  </si>
  <si>
    <t>§ 50</t>
  </si>
  <si>
    <t>§ 50j</t>
  </si>
  <si>
    <t>§ 51</t>
  </si>
  <si>
    <t>§ 51a</t>
  </si>
  <si>
    <t>§ 52</t>
  </si>
  <si>
    <t>§ 52a</t>
  </si>
  <si>
    <t>§ 53</t>
  </si>
  <si>
    <t>§ 53a</t>
  </si>
  <si>
    <t>§ 53b</t>
  </si>
  <si>
    <t>§ 56a</t>
  </si>
  <si>
    <t>§ 60</t>
  </si>
  <si>
    <t>priemerný počet zamestnaných</t>
  </si>
  <si>
    <t>B Ťažba a dobývanie</t>
  </si>
  <si>
    <t>H Doprava a skladovanie</t>
  </si>
  <si>
    <t>Celkové náklady práce</t>
  </si>
  <si>
    <t>priame náklady spolu</t>
  </si>
  <si>
    <t>nepriame náklady spolu</t>
  </si>
  <si>
    <t>subvencie</t>
  </si>
  <si>
    <t>mzdy</t>
  </si>
  <si>
    <t>náhrady mzdy</t>
  </si>
  <si>
    <t>povinné príspevky na sociálne poistenie</t>
  </si>
  <si>
    <t>nepovinné príspevky na sociálne poistenie</t>
  </si>
  <si>
    <t>Priemer za SR</t>
  </si>
  <si>
    <t>A Poľnohospodárstvo, lesníctvo, rybolov</t>
  </si>
  <si>
    <t>D Dodávka elekt., plynu, pary a stud. vzduchu</t>
  </si>
  <si>
    <t>E Dodávka vody</t>
  </si>
  <si>
    <t>G Veľkoobchod a maloobchod</t>
  </si>
  <si>
    <t>I Ubytovacie a stravovacie služby</t>
  </si>
  <si>
    <t xml:space="preserve">J Informácie a komunikácia </t>
  </si>
  <si>
    <t>K Finančné a poisťovacie činnosti</t>
  </si>
  <si>
    <t>L činnosti v oblasti nehnuteľností</t>
  </si>
  <si>
    <t>M Odborné vedecké a technické činnosti</t>
  </si>
  <si>
    <t>N Administratívne a podporné služby</t>
  </si>
  <si>
    <t>O Verejná správa a obrana</t>
  </si>
  <si>
    <t>Prílohy ku kapitole 2</t>
  </si>
  <si>
    <t>Príloha ku kapitole 2</t>
  </si>
  <si>
    <t>Názov hárku, na ktorom sa tabuľka/graf nachádza</t>
  </si>
  <si>
    <t>Obyvatelia</t>
  </si>
  <si>
    <t>Číslo tabuľky/grafu v SSSO</t>
  </si>
  <si>
    <t>Názov tabuľky/grafu v SSSO</t>
  </si>
  <si>
    <t>Názov kapitoly v SSSO</t>
  </si>
  <si>
    <t>Január</t>
  </si>
  <si>
    <t>Február</t>
  </si>
  <si>
    <t>Marec</t>
  </si>
  <si>
    <t>Apríl</t>
  </si>
  <si>
    <t>Máj</t>
  </si>
  <si>
    <t>Jún</t>
  </si>
  <si>
    <t>Júl</t>
  </si>
  <si>
    <t>August</t>
  </si>
  <si>
    <t>September</t>
  </si>
  <si>
    <t>Október</t>
  </si>
  <si>
    <t>November</t>
  </si>
  <si>
    <t>December</t>
  </si>
  <si>
    <t>Zamestnávatelia</t>
  </si>
  <si>
    <t>Dohodári</t>
  </si>
  <si>
    <t>SZČO</t>
  </si>
  <si>
    <t>Zamestnanci</t>
  </si>
  <si>
    <t>Obdobie</t>
  </si>
  <si>
    <t>Zoznam skratiek</t>
  </si>
  <si>
    <t>AOTP – aktívne opatrenia trhu práce</t>
  </si>
  <si>
    <t>BA – Bratislavský kraj</t>
  </si>
  <si>
    <t>BB – Banskobystrický kraj</t>
  </si>
  <si>
    <t>BPaI – Burza práce a informácií</t>
  </si>
  <si>
    <t>COICOP – klasifikácia individuálnej spotreby podľa spôsobu použitia</t>
  </si>
  <si>
    <t>d. f. – dôchodkový fond</t>
  </si>
  <si>
    <t>DDS, d. d. s. – doplnková dôchodková spoločnosť</t>
  </si>
  <si>
    <t>DI – deinštitucionalizácia</t>
  </si>
  <si>
    <t>DOP – dopytovo-orientovaný projekt</t>
  </si>
  <si>
    <t>DSS, d. s. s. – dôchodková správcovská spoločnosť</t>
  </si>
  <si>
    <t>EHP – Európsky hospodársky priestor</t>
  </si>
  <si>
    <t>EK – Európska komisia</t>
  </si>
  <si>
    <t>ESF – Európsky sociálny fond</t>
  </si>
  <si>
    <t>ESSPROS – Európsky systém jednotných štatistík sociálnej ochrany</t>
  </si>
  <si>
    <t>EÚ – Európska únia</t>
  </si>
  <si>
    <t>EU SILC – štatistické zisťovanie o príjmoch a životných podmienkach domácností (European Union Statistics on Income and Living Conditions)</t>
  </si>
  <si>
    <t>EU15 – prvých 15 členských štátov Európskej únie (Belgicko, Dánsko, Nemecko, Írsko, Grécko, Španielsko, Francúzsko, Taliansko, Luxembursko, Holandsko, Rakúsko, Portugalsko, Fínsko, Švédsko, Veľká Británia)</t>
  </si>
  <si>
    <t>FKNM – finančná kontrola na mieste</t>
  </si>
  <si>
    <t>FO – fyzická osoba</t>
  </si>
  <si>
    <t>HDP – hrubý domáci produkt</t>
  </si>
  <si>
    <t>CHD – chránená dielňa</t>
  </si>
  <si>
    <t>CHP – chránené pracovisko</t>
  </si>
  <si>
    <t>ISTP – Internetový sprievodca trhu práce</t>
  </si>
  <si>
    <t>KE – Košický kraj</t>
  </si>
  <si>
    <t>KZVS – kolektívna zmluva vyššieho stupňa</t>
  </si>
  <si>
    <t>MEN – miera evidovanej nezamestnanosti</t>
  </si>
  <si>
    <t>MF SR – Ministerstvo financií Slovenskej republiky</t>
  </si>
  <si>
    <t>mil. – milión</t>
  </si>
  <si>
    <t>mld. – miliarda</t>
  </si>
  <si>
    <t>MRK – marginalizované rómske komunity</t>
  </si>
  <si>
    <t>NACE, SK NACE Rev. 2 – štatistická klasifikácia ekonomických činností</t>
  </si>
  <si>
    <t>NBS – Národná banka Slovenska</t>
  </si>
  <si>
    <t>NP – národný projekt</t>
  </si>
  <si>
    <t>NR – Nitriansky kraj</t>
  </si>
  <si>
    <t>OMK – Otvorená metóda koordinácie</t>
  </si>
  <si>
    <t>OP ĽZ – Operačný program Ľudské zdroje</t>
  </si>
  <si>
    <t>OPS – odborné poradenské služby</t>
  </si>
  <si>
    <t>OZP – občan so zdravotným postihnutím</t>
  </si>
  <si>
    <t>p. b. – percentuálny bod</t>
  </si>
  <si>
    <t>PM – pracovné miesto</t>
  </si>
  <si>
    <t>PO – Prešovský kraj</t>
  </si>
  <si>
    <t>PP – peňažný príspevok</t>
  </si>
  <si>
    <t xml:space="preserve">RO – riadiaci orgán </t>
  </si>
  <si>
    <t>RPPS – referát poradensko-psychologických služieb</t>
  </si>
  <si>
    <t xml:space="preserve">RSD MIS – riadenie sociálnych dávok – manažérsky informačný systém </t>
  </si>
  <si>
    <t>SOŠ – stredná odborná škola</t>
  </si>
  <si>
    <t>SR – Slovenská republika</t>
  </si>
  <si>
    <t>SŠ – stredná škola</t>
  </si>
  <si>
    <t>SZČO – samostatne zárobkovo činná osoba</t>
  </si>
  <si>
    <t>SŽM – suma životného minima</t>
  </si>
  <si>
    <t>ŠÚ SR – Štatistický úrad Slovenskej republiky</t>
  </si>
  <si>
    <t>tis. – tisíc</t>
  </si>
  <si>
    <t>TN – Trenčiansky kraj</t>
  </si>
  <si>
    <t>TT – Trnavský kraj</t>
  </si>
  <si>
    <t>ŤZP – ťažko zdravotne postihnutý(í)/ ťažké zdravotné postihnutie</t>
  </si>
  <si>
    <t>UoZ – uchádzač o zamestnanie</t>
  </si>
  <si>
    <t>VPM – voľné pracovné miesto</t>
  </si>
  <si>
    <t>VŠ – vysoká škola</t>
  </si>
  <si>
    <t xml:space="preserve">VZPS – výberové zisťovanie pracovných síl </t>
  </si>
  <si>
    <t>WI – intenzita práce (work intensity)</t>
  </si>
  <si>
    <t>Z. z. – Zbierka zákonov</t>
  </si>
  <si>
    <t>ZA – Žilinský kraj</t>
  </si>
  <si>
    <t>ZoZ – záujemca o zamestnanie</t>
  </si>
  <si>
    <t>Mesiac</t>
  </si>
  <si>
    <t>Zdroj úrazu/Rok</t>
  </si>
  <si>
    <t>Ekonomická činnosť/Rok</t>
  </si>
  <si>
    <t>Priemerná mesačná mzda nominálna</t>
  </si>
  <si>
    <t>Priemerná mesačná mzda reálna</t>
  </si>
  <si>
    <t>Priemerná nominálna mesačná mzda v hospodárstve v EUR - indexy</t>
  </si>
  <si>
    <t>*SK ISCO-08</t>
  </si>
  <si>
    <t>1. Q. 2018</t>
  </si>
  <si>
    <t>2. Q. 2018</t>
  </si>
  <si>
    <t>3. Q. 2018</t>
  </si>
  <si>
    <t>4. Q. 2018</t>
  </si>
  <si>
    <t>priemer v %</t>
  </si>
  <si>
    <t>VPM spolu</t>
  </si>
  <si>
    <t>Štruktúra VPM podľa požadovanej profesie (SK ISCO-08) v SR</t>
  </si>
  <si>
    <t>Zdroj údajov</t>
  </si>
  <si>
    <t>ŠÚ SR</t>
  </si>
  <si>
    <t>ŠÚ SR, VZPS</t>
  </si>
  <si>
    <t>SP</t>
  </si>
  <si>
    <t>ŠÚ SR (VZPS), ÚPSVR</t>
  </si>
  <si>
    <t>ÚPSVR</t>
  </si>
  <si>
    <t>NIP</t>
  </si>
  <si>
    <t>(1) Znevýhodnený uchádzač o zamestnanie na účely tohto zákona je uchádzač o zamestnanie, ktorý je</t>
  </si>
  <si>
    <t>a) občan mladší ako 26 rokov veku, ktorý ukončil príslušným stupňom vzdelania sústavnú prípravu na povolanie v dennej forme štúdia pred menej ako dvomi rokmi a od jej ukončenia nemal pravidelne platené zamestnanie (ďalej len „absolvent školy“),</t>
  </si>
  <si>
    <t>b) občan starší ako 50 rokov veku,</t>
  </si>
  <si>
    <t>c) občan vedený v evidencii uchádzačov o zamestnanie najmenej 12 po sebe nasledujúcich mesiacov (ďalej len „dlhodobo nezamestnaný občan“),</t>
  </si>
  <si>
    <t>d) občan, ktorý dosiahol vzdelanie nižšie ako stredné odborné vzdelanie podľa osobitného predpisu,13c)</t>
  </si>
  <si>
    <t>e) občan, ktorý najmenej 12 po sebe nasledujúcich kalendárnych mesiacov pred zaradením do evidencie uchádzačov o zamestnanie nemal pravidelne platené zamestnanie,</t>
  </si>
  <si>
    <t>f) štátny príslušník tretej krajiny, ktorému bol udelený azyl13d) alebo ktorému bola poskytnutá doplnková ochrana,13e)</t>
  </si>
  <si>
    <t>g) občan, ktorý žije ako osamelá dospelá osoba s jednou alebo viacerými osobami odkázanými na jeho starostlivosť alebo starajúca sa aspoň o jedno dieťa pred skončením povinnej školskej dochádzky,13f)</t>
  </si>
  <si>
    <t>h) občan so zdravotným postihnutím.</t>
  </si>
  <si>
    <t>§ 53c</t>
  </si>
  <si>
    <t xml:space="preserve">§ 53d </t>
  </si>
  <si>
    <t>§ 53g</t>
  </si>
  <si>
    <t>§ 54</t>
  </si>
  <si>
    <t>§ 56</t>
  </si>
  <si>
    <t>§ 57</t>
  </si>
  <si>
    <t>§ 59</t>
  </si>
  <si>
    <t>K1.1 Vývoj HDP</t>
  </si>
  <si>
    <t>K2.1.3 Vývoj nezamestnanosti</t>
  </si>
  <si>
    <t>K2.1.3.1 VPM podľa ÚPSVR</t>
  </si>
  <si>
    <t>K2.1.3.1 Dlhodobo nezamestnaní</t>
  </si>
  <si>
    <t>K2.1.3.2 Nezamestnanosť VZPS</t>
  </si>
  <si>
    <t>K2.2.1 Mzdy</t>
  </si>
  <si>
    <t>K2.2.2 Úplné náklady práce</t>
  </si>
  <si>
    <t>K2.2.4 BOZP</t>
  </si>
  <si>
    <t>1.1 Základné makroekonomické charakteristiky</t>
  </si>
  <si>
    <t>1.2 Vybrané demografické ukazovatele</t>
  </si>
  <si>
    <t>2.1.1. Ekonomická aktivita obyvateľstva</t>
  </si>
  <si>
    <t>2.1.2.1 Zamestnanosť v štatistikách Sociálnej poisťovne</t>
  </si>
  <si>
    <t>2.1.2.2 Zamestnanosť podľa výberového zisťovania pracovných síl  ŠÚ SR</t>
  </si>
  <si>
    <t>2.1.2.3 Zamestnanosť podľa štatistického výkazníctva ŠÚ SR</t>
  </si>
  <si>
    <t>2.1.2.4 Voľné pracovné miesta</t>
  </si>
  <si>
    <t>2.1.3 Vývoj nezamestnanosti</t>
  </si>
  <si>
    <t>2.1.3.1 Nezamestnanosť podľa evidencie úradov práce, sociálnych vecí a rodiny</t>
  </si>
  <si>
    <t>2.1.3.2 Nezamestnanosť podľa výberového zisťovania pracovných síl ŠÚ SR</t>
  </si>
  <si>
    <t>2.2.1 Mzdy</t>
  </si>
  <si>
    <t>2.2.2 Úplné náklady práce</t>
  </si>
  <si>
    <t>2.2.4 Bezpečnosť a ochrana zdravia pri práci</t>
  </si>
  <si>
    <t>Pomocná tabuľka ku grafu</t>
  </si>
  <si>
    <t>Pomocné stĺpce ku grafu</t>
  </si>
  <si>
    <t>x</t>
  </si>
  <si>
    <t>Vzdelávanie</t>
  </si>
  <si>
    <t>Názov národného projektu/žiadateľ</t>
  </si>
  <si>
    <t>Popis</t>
  </si>
  <si>
    <t>Časová oprávnenosť projektu/ dátum vyhlásenia výzvy</t>
  </si>
  <si>
    <t>Finančná alokácia NFP / Podpora EÚ v eurách</t>
  </si>
  <si>
    <t>Výzva pre DOP/Vyhlasovateľ</t>
  </si>
  <si>
    <t>Prioritná os 3 Zamestnanosť</t>
  </si>
  <si>
    <t xml:space="preserve"> </t>
  </si>
  <si>
    <t>Žiadateľ:</t>
  </si>
  <si>
    <t>NP Podpora integračným podnikom</t>
  </si>
  <si>
    <t>Ústredie práce, sociálnych vecí a rodiny</t>
  </si>
  <si>
    <t>NP Investičná pomoc pre sociálne podniky - nenávratná zložka</t>
  </si>
  <si>
    <t>Typ registrovaného podniku</t>
  </si>
  <si>
    <t>Integračný sociálny podnik</t>
  </si>
  <si>
    <t>Sociálny podnik bývania</t>
  </si>
  <si>
    <t>Zdroj: MPSVR SR</t>
  </si>
  <si>
    <t>Názov RSP</t>
  </si>
  <si>
    <t>Okres</t>
  </si>
  <si>
    <t>NRO</t>
  </si>
  <si>
    <t>Michalovce</t>
  </si>
  <si>
    <t>Trebišov</t>
  </si>
  <si>
    <t>základné a bez vzdelania</t>
  </si>
  <si>
    <t>nižšie stredné</t>
  </si>
  <si>
    <t>úplné stredné</t>
  </si>
  <si>
    <t>vysokoškolské</t>
  </si>
  <si>
    <t>Porovnanie vzdelanostnej štruktúry  ekonomicky aktívnych obyvateľov v SR</t>
  </si>
  <si>
    <t>Ekonomicky aktívne obyvateľstvo  priemer za rok</t>
  </si>
  <si>
    <t>Základné a bez vzdelania</t>
  </si>
  <si>
    <t>Nižšie stredné</t>
  </si>
  <si>
    <t>Úplné stredné</t>
  </si>
  <si>
    <t xml:space="preserve">Trnavský </t>
  </si>
  <si>
    <t xml:space="preserve">Nitriansky </t>
  </si>
  <si>
    <t xml:space="preserve">Banskobystrický </t>
  </si>
  <si>
    <t xml:space="preserve">Prešovský </t>
  </si>
  <si>
    <t>spolu v tis. osobách</t>
  </si>
  <si>
    <t>spolu v %</t>
  </si>
  <si>
    <t>Legenda:</t>
  </si>
  <si>
    <t>Základné - základné a bez vzdelania.</t>
  </si>
  <si>
    <t>Nižšie stredné - učňovské a stredné odborné bez maturity.</t>
  </si>
  <si>
    <t>Vysokoškolské - vysokoškolské 1. až 3. stupňa.</t>
  </si>
  <si>
    <t xml:space="preserve">Zdroj: ŠÚ SR  </t>
  </si>
  <si>
    <t>Tabuľka 1 Základné ukazovatele ekonomického vývoja SR*</t>
  </si>
  <si>
    <t>Bez vzdelania</t>
  </si>
  <si>
    <t>Miera voľných pracovných miest v %</t>
  </si>
  <si>
    <t xml:space="preserve"> Legenda:</t>
  </si>
  <si>
    <t>Poľnohospodárstvo, lesníctvo a rybolov</t>
  </si>
  <si>
    <t>A</t>
  </si>
  <si>
    <t>F</t>
  </si>
  <si>
    <t>G</t>
  </si>
  <si>
    <t>H</t>
  </si>
  <si>
    <t>I</t>
  </si>
  <si>
    <t>J</t>
  </si>
  <si>
    <t>K</t>
  </si>
  <si>
    <t>L</t>
  </si>
  <si>
    <t>M</t>
  </si>
  <si>
    <t>N</t>
  </si>
  <si>
    <t>O</t>
  </si>
  <si>
    <t>P</t>
  </si>
  <si>
    <t>Q</t>
  </si>
  <si>
    <t>R</t>
  </si>
  <si>
    <t>S</t>
  </si>
  <si>
    <t>B,C,D,E</t>
  </si>
  <si>
    <t>Priemysel spolu</t>
  </si>
  <si>
    <t>Stavebníctvo</t>
  </si>
  <si>
    <t>Veľkoobchod a maloobchod; oprava motorových vozidiel a motocyklov</t>
  </si>
  <si>
    <t>Ubytovacie a stravovacie služby</t>
  </si>
  <si>
    <t>Doprava a skladovanie</t>
  </si>
  <si>
    <t>Informácie a komunikácia</t>
  </si>
  <si>
    <t>Finančné a poisťovacie činnosti</t>
  </si>
  <si>
    <t>Činnosti v oblasti nehnuteľností</t>
  </si>
  <si>
    <t>Odborné, vedecké a technické činnosti</t>
  </si>
  <si>
    <t>Administratívne a podporné služby</t>
  </si>
  <si>
    <t>Verejná správa a obrana; povinné sociálne zabezpečenie</t>
  </si>
  <si>
    <t>Zdravotníctvo a sociálna pomoc</t>
  </si>
  <si>
    <t>Umenie, zábava a rekreácia</t>
  </si>
  <si>
    <t>Ostatné činnosti</t>
  </si>
  <si>
    <t>Štatistická klasifikácia ekonomických činností SK NACE Rev. 2</t>
  </si>
  <si>
    <t>Skratka pre ekon.činnosť</t>
  </si>
  <si>
    <t>15 – 19 roční</t>
  </si>
  <si>
    <t>20 – 24 roční</t>
  </si>
  <si>
    <t>25 – 29 roční</t>
  </si>
  <si>
    <t>35 – 39 roční</t>
  </si>
  <si>
    <t>40 – 44 roční</t>
  </si>
  <si>
    <t>45 – 49 roční</t>
  </si>
  <si>
    <t>50 – 54 roční</t>
  </si>
  <si>
    <t>55 – 59 roční</t>
  </si>
  <si>
    <t>60 – 64 roční</t>
  </si>
  <si>
    <t>Vysvetlivka:(-) – jav sa nevyskytoval</t>
  </si>
  <si>
    <t>MPSVR SR</t>
  </si>
  <si>
    <r>
      <t>reálna – index, rovnaké obdobie predchádz. roku = 100 </t>
    </r>
    <r>
      <rPr>
        <vertAlign val="superscript"/>
        <sz val="11"/>
        <color rgb="FF000000"/>
        <rFont val="Arial Narrow"/>
        <family val="2"/>
        <charset val="238"/>
      </rPr>
      <t>7)</t>
    </r>
  </si>
  <si>
    <r>
      <t xml:space="preserve"> HRUBÝ DOMÁCI PRODUKT </t>
    </r>
    <r>
      <rPr>
        <vertAlign val="superscript"/>
        <sz val="11"/>
        <color rgb="FF000000"/>
        <rFont val="Arial Narrow"/>
        <family val="2"/>
        <charset val="238"/>
      </rPr>
      <t>1)</t>
    </r>
    <r>
      <rPr>
        <b/>
        <sz val="11"/>
        <color rgb="FF000000"/>
        <rFont val="Arial Narrow"/>
        <family val="2"/>
        <charset val="238"/>
      </rPr>
      <t xml:space="preserve"> </t>
    </r>
  </si>
  <si>
    <r>
      <t xml:space="preserve">Hrubý domáci produkt v s. c. </t>
    </r>
    <r>
      <rPr>
        <vertAlign val="superscript"/>
        <sz val="11"/>
        <color rgb="FF000000"/>
        <rFont val="Arial Narrow"/>
        <family val="2"/>
        <charset val="238"/>
      </rPr>
      <t>2)</t>
    </r>
  </si>
  <si>
    <r>
      <t xml:space="preserve">INFLÁCIA </t>
    </r>
    <r>
      <rPr>
        <vertAlign val="superscript"/>
        <sz val="11"/>
        <color rgb="FF000000"/>
        <rFont val="Arial Narrow"/>
        <family val="2"/>
        <charset val="238"/>
      </rPr>
      <t>3)</t>
    </r>
  </si>
  <si>
    <r>
      <t>EKONOMICKÁ AKTIVITA PODĽA VZPS</t>
    </r>
    <r>
      <rPr>
        <vertAlign val="superscript"/>
        <sz val="11"/>
        <color rgb="FF000000"/>
        <rFont val="Arial Narrow"/>
        <family val="2"/>
        <charset val="238"/>
      </rPr>
      <t>4)</t>
    </r>
  </si>
  <si>
    <r>
      <t xml:space="preserve">v hospodárstve spolu </t>
    </r>
    <r>
      <rPr>
        <vertAlign val="superscript"/>
        <sz val="11"/>
        <color rgb="FF000000"/>
        <rFont val="Arial Narrow"/>
        <family val="2"/>
        <charset val="238"/>
      </rPr>
      <t>5)</t>
    </r>
  </si>
  <si>
    <r>
      <t xml:space="preserve">zamestnanca za hospodárstvo spolu </t>
    </r>
    <r>
      <rPr>
        <vertAlign val="superscript"/>
        <sz val="11"/>
        <color rgb="FF000000"/>
        <rFont val="Arial Narrow"/>
        <family val="2"/>
        <charset val="238"/>
      </rPr>
      <t>6)</t>
    </r>
  </si>
  <si>
    <t xml:space="preserve"> Bývanie, voda, elektrina, plyn a iné   palivá</t>
  </si>
  <si>
    <t>Graf 2.2 Porovnanie vzdelanostnej štruktúry  ekonomicky aktívnych obyvateľov v SR</t>
  </si>
  <si>
    <t>Tabuľka 2.2  Porovnanie štruktúry ekonomicky aktívneho obyvateľstva v jednotlivých krajoch podľa vzdelania</t>
  </si>
  <si>
    <t>Tabuľka 2.11 Zamestnanosť podľa veľkosti podnikov (priemer za rok)</t>
  </si>
  <si>
    <t>HDP v b.c. (mld. €)</t>
  </si>
  <si>
    <r>
      <t xml:space="preserve">15 </t>
    </r>
    <r>
      <rPr>
        <sz val="11"/>
        <color rgb="FF000000"/>
        <rFont val="Arial Narrow"/>
        <family val="2"/>
        <charset val="238"/>
      </rPr>
      <t>–</t>
    </r>
    <r>
      <rPr>
        <sz val="11"/>
        <color theme="1"/>
        <rFont val="Arial Narrow"/>
        <family val="2"/>
        <charset val="238"/>
      </rPr>
      <t xml:space="preserve"> 19 rokov</t>
    </r>
  </si>
  <si>
    <r>
      <t xml:space="preserve">20 </t>
    </r>
    <r>
      <rPr>
        <sz val="11"/>
        <color rgb="FF000000"/>
        <rFont val="Arial Narrow"/>
        <family val="2"/>
        <charset val="238"/>
      </rPr>
      <t>–</t>
    </r>
    <r>
      <rPr>
        <sz val="11"/>
        <color theme="1"/>
        <rFont val="Arial Narrow"/>
        <family val="2"/>
        <charset val="238"/>
      </rPr>
      <t xml:space="preserve"> 24 rokov</t>
    </r>
  </si>
  <si>
    <r>
      <t xml:space="preserve">25 </t>
    </r>
    <r>
      <rPr>
        <sz val="11"/>
        <color rgb="FF000000"/>
        <rFont val="Arial Narrow"/>
        <family val="2"/>
        <charset val="238"/>
      </rPr>
      <t>–</t>
    </r>
    <r>
      <rPr>
        <sz val="11"/>
        <color theme="1"/>
        <rFont val="Arial Narrow"/>
        <family val="2"/>
        <charset val="238"/>
      </rPr>
      <t xml:space="preserve"> 29 rokov</t>
    </r>
  </si>
  <si>
    <r>
      <t xml:space="preserve">30 </t>
    </r>
    <r>
      <rPr>
        <sz val="11"/>
        <color rgb="FF000000"/>
        <rFont val="Arial Narrow"/>
        <family val="2"/>
        <charset val="238"/>
      </rPr>
      <t>–</t>
    </r>
    <r>
      <rPr>
        <sz val="11"/>
        <color theme="1"/>
        <rFont val="Arial Narrow"/>
        <family val="2"/>
        <charset val="238"/>
      </rPr>
      <t xml:space="preserve"> 34 rokov</t>
    </r>
  </si>
  <si>
    <r>
      <t xml:space="preserve">35 </t>
    </r>
    <r>
      <rPr>
        <sz val="11"/>
        <color rgb="FF000000"/>
        <rFont val="Arial Narrow"/>
        <family val="2"/>
        <charset val="238"/>
      </rPr>
      <t>–</t>
    </r>
    <r>
      <rPr>
        <sz val="11"/>
        <color theme="1"/>
        <rFont val="Arial Narrow"/>
        <family val="2"/>
        <charset val="238"/>
      </rPr>
      <t xml:space="preserve"> 39 rokov</t>
    </r>
  </si>
  <si>
    <r>
      <t xml:space="preserve">40 </t>
    </r>
    <r>
      <rPr>
        <sz val="11"/>
        <color rgb="FF000000"/>
        <rFont val="Arial Narrow"/>
        <family val="2"/>
        <charset val="238"/>
      </rPr>
      <t>–</t>
    </r>
    <r>
      <rPr>
        <sz val="11"/>
        <color theme="1"/>
        <rFont val="Arial Narrow"/>
        <family val="2"/>
        <charset val="238"/>
      </rPr>
      <t xml:space="preserve"> 44 rokov</t>
    </r>
  </si>
  <si>
    <r>
      <t xml:space="preserve">45 </t>
    </r>
    <r>
      <rPr>
        <sz val="11"/>
        <color rgb="FF000000"/>
        <rFont val="Arial Narrow"/>
        <family val="2"/>
        <charset val="238"/>
      </rPr>
      <t>–</t>
    </r>
    <r>
      <rPr>
        <sz val="11"/>
        <color theme="1"/>
        <rFont val="Arial Narrow"/>
        <family val="2"/>
        <charset val="238"/>
      </rPr>
      <t xml:space="preserve"> 49 rokov</t>
    </r>
  </si>
  <si>
    <r>
      <t xml:space="preserve">50 </t>
    </r>
    <r>
      <rPr>
        <sz val="11"/>
        <color rgb="FF000000"/>
        <rFont val="Arial Narrow"/>
        <family val="2"/>
        <charset val="238"/>
      </rPr>
      <t>–</t>
    </r>
    <r>
      <rPr>
        <sz val="11"/>
        <color theme="1"/>
        <rFont val="Arial Narrow"/>
        <family val="2"/>
        <charset val="238"/>
      </rPr>
      <t xml:space="preserve"> 54 rokov</t>
    </r>
  </si>
  <si>
    <r>
      <t xml:space="preserve">55 </t>
    </r>
    <r>
      <rPr>
        <sz val="11"/>
        <color rgb="FF000000"/>
        <rFont val="Arial Narrow"/>
        <family val="2"/>
        <charset val="238"/>
      </rPr>
      <t>–</t>
    </r>
    <r>
      <rPr>
        <sz val="11"/>
        <color theme="1"/>
        <rFont val="Arial Narrow"/>
        <family val="2"/>
        <charset val="238"/>
      </rPr>
      <t xml:space="preserve"> 59 rokov</t>
    </r>
  </si>
  <si>
    <r>
      <t xml:space="preserve">60 </t>
    </r>
    <r>
      <rPr>
        <sz val="11"/>
        <color rgb="FF000000"/>
        <rFont val="Arial Narrow"/>
        <family val="2"/>
        <charset val="238"/>
      </rPr>
      <t>–</t>
    </r>
    <r>
      <rPr>
        <sz val="11"/>
        <color theme="1"/>
        <rFont val="Arial Narrow"/>
        <family val="2"/>
        <charset val="238"/>
      </rPr>
      <t xml:space="preserve"> 64 rokov</t>
    </r>
  </si>
  <si>
    <t>nezistené - nezistený stupeň vzdelania</t>
  </si>
  <si>
    <t>Znevýhodnení UoZ podľa § 8 zák. č. 5/2004 Zb.</t>
  </si>
  <si>
    <t>Tabuľka 2.16 Podiel vybraných znevýhodnených skupín uchádzačov o zamestnanie na celkovom počte uchádzačov o zamestnanie (v %)</t>
  </si>
  <si>
    <t>Znevýhodnený uchádzač o zamestnanie podľa § 8</t>
  </si>
  <si>
    <r>
      <t>Živnostníci (odhad)</t>
    </r>
    <r>
      <rPr>
        <vertAlign val="superscript"/>
        <sz val="11"/>
        <color theme="1"/>
        <rFont val="Arial Narrow"/>
        <family val="2"/>
        <charset val="238"/>
      </rPr>
      <t>1</t>
    </r>
  </si>
  <si>
    <r>
      <t>1</t>
    </r>
    <r>
      <rPr>
        <i/>
        <sz val="11"/>
        <color rgb="FF000000"/>
        <rFont val="Arial Narrow"/>
        <family val="2"/>
        <charset val="238"/>
      </rPr>
      <t xml:space="preserve"> mzda zamestnancov u živnostníkov</t>
    </r>
  </si>
  <si>
    <t xml:space="preserve">0 – 19 </t>
  </si>
  <si>
    <t>8. – 15. NEPRIAME NÁKLADY</t>
  </si>
  <si>
    <r>
      <t xml:space="preserve">Mapový podklad </t>
    </r>
    <r>
      <rPr>
        <i/>
        <sz val="11"/>
        <color rgb="FF000000"/>
        <rFont val="Symbol"/>
        <family val="1"/>
        <charset val="2"/>
      </rPr>
      <t>Ó</t>
    </r>
    <r>
      <rPr>
        <i/>
        <sz val="11"/>
        <color rgb="FF000000"/>
        <rFont val="Arial Narrow"/>
        <family val="2"/>
        <charset val="238"/>
      </rPr>
      <t xml:space="preserve"> Úrad geodézie, kartografie a katastra Slovenskej republiky</t>
    </r>
  </si>
  <si>
    <r>
      <t xml:space="preserve">15 </t>
    </r>
    <r>
      <rPr>
        <sz val="11"/>
        <color theme="1"/>
        <rFont val="Arial Narrow"/>
        <family val="2"/>
        <charset val="238"/>
      </rPr>
      <t>–</t>
    </r>
    <r>
      <rPr>
        <sz val="11"/>
        <color rgb="FF333300"/>
        <rFont val="Arial Narrow"/>
        <family val="2"/>
        <charset val="238"/>
      </rPr>
      <t xml:space="preserve"> 19 roční</t>
    </r>
  </si>
  <si>
    <r>
      <t xml:space="preserve">20 </t>
    </r>
    <r>
      <rPr>
        <sz val="11"/>
        <color theme="1"/>
        <rFont val="Arial Narrow"/>
        <family val="2"/>
        <charset val="238"/>
      </rPr>
      <t>–</t>
    </r>
    <r>
      <rPr>
        <sz val="11"/>
        <color rgb="FF333300"/>
        <rFont val="Arial Narrow"/>
        <family val="2"/>
        <charset val="238"/>
      </rPr>
      <t xml:space="preserve"> 24 roční</t>
    </r>
  </si>
  <si>
    <r>
      <t xml:space="preserve">25 </t>
    </r>
    <r>
      <rPr>
        <sz val="11"/>
        <color theme="1"/>
        <rFont val="Arial Narrow"/>
        <family val="2"/>
        <charset val="238"/>
      </rPr>
      <t>–</t>
    </r>
    <r>
      <rPr>
        <sz val="11"/>
        <color rgb="FF333300"/>
        <rFont val="Arial Narrow"/>
        <family val="2"/>
        <charset val="238"/>
      </rPr>
      <t xml:space="preserve"> 29 roční</t>
    </r>
  </si>
  <si>
    <r>
      <t xml:space="preserve">30 </t>
    </r>
    <r>
      <rPr>
        <sz val="11"/>
        <color theme="1"/>
        <rFont val="Arial Narrow"/>
        <family val="2"/>
        <charset val="238"/>
      </rPr>
      <t>–</t>
    </r>
    <r>
      <rPr>
        <sz val="11"/>
        <color rgb="FF333300"/>
        <rFont val="Arial Narrow"/>
        <family val="2"/>
        <charset val="238"/>
      </rPr>
      <t xml:space="preserve"> 34 roční</t>
    </r>
  </si>
  <si>
    <r>
      <t xml:space="preserve">35 </t>
    </r>
    <r>
      <rPr>
        <sz val="11"/>
        <color theme="1"/>
        <rFont val="Arial Narrow"/>
        <family val="2"/>
        <charset val="238"/>
      </rPr>
      <t>–</t>
    </r>
    <r>
      <rPr>
        <sz val="11"/>
        <color rgb="FF333300"/>
        <rFont val="Arial Narrow"/>
        <family val="2"/>
        <charset val="238"/>
      </rPr>
      <t xml:space="preserve"> 39 roční</t>
    </r>
  </si>
  <si>
    <r>
      <t xml:space="preserve">40 </t>
    </r>
    <r>
      <rPr>
        <sz val="11"/>
        <color theme="1"/>
        <rFont val="Arial Narrow"/>
        <family val="2"/>
        <charset val="238"/>
      </rPr>
      <t>–</t>
    </r>
    <r>
      <rPr>
        <sz val="11"/>
        <color rgb="FF333300"/>
        <rFont val="Arial Narrow"/>
        <family val="2"/>
        <charset val="238"/>
      </rPr>
      <t xml:space="preserve"> 44 roční</t>
    </r>
  </si>
  <si>
    <r>
      <t xml:space="preserve">45 </t>
    </r>
    <r>
      <rPr>
        <sz val="11"/>
        <color theme="1"/>
        <rFont val="Arial Narrow"/>
        <family val="2"/>
        <charset val="238"/>
      </rPr>
      <t>–</t>
    </r>
    <r>
      <rPr>
        <sz val="11"/>
        <color rgb="FF333300"/>
        <rFont val="Arial Narrow"/>
        <family val="2"/>
        <charset val="238"/>
      </rPr>
      <t xml:space="preserve"> 49 roční</t>
    </r>
  </si>
  <si>
    <r>
      <t xml:space="preserve">50 </t>
    </r>
    <r>
      <rPr>
        <sz val="11"/>
        <color theme="1"/>
        <rFont val="Arial Narrow"/>
        <family val="2"/>
        <charset val="238"/>
      </rPr>
      <t>–</t>
    </r>
    <r>
      <rPr>
        <sz val="11"/>
        <color rgb="FF333300"/>
        <rFont val="Arial Narrow"/>
        <family val="2"/>
        <charset val="238"/>
      </rPr>
      <t xml:space="preserve"> 54 roční</t>
    </r>
  </si>
  <si>
    <r>
      <t xml:space="preserve">55 </t>
    </r>
    <r>
      <rPr>
        <sz val="11"/>
        <color theme="1"/>
        <rFont val="Arial Narrow"/>
        <family val="2"/>
        <charset val="238"/>
      </rPr>
      <t>–</t>
    </r>
    <r>
      <rPr>
        <sz val="11"/>
        <color rgb="FF333300"/>
        <rFont val="Arial Narrow"/>
        <family val="2"/>
        <charset val="238"/>
      </rPr>
      <t xml:space="preserve"> 59 roční</t>
    </r>
  </si>
  <si>
    <r>
      <t xml:space="preserve">60 </t>
    </r>
    <r>
      <rPr>
        <sz val="11"/>
        <color theme="1"/>
        <rFont val="Arial Narrow"/>
        <family val="2"/>
        <charset val="238"/>
      </rPr>
      <t>–</t>
    </r>
    <r>
      <rPr>
        <sz val="11"/>
        <color rgb="FF333300"/>
        <rFont val="Arial Narrow"/>
        <family val="2"/>
        <charset val="238"/>
      </rPr>
      <t xml:space="preserve"> 64 roční</t>
    </r>
  </si>
  <si>
    <r>
      <t xml:space="preserve">Podľa vzdelania (15 </t>
    </r>
    <r>
      <rPr>
        <sz val="11"/>
        <color theme="1"/>
        <rFont val="Arial Narrow"/>
        <family val="2"/>
        <charset val="238"/>
      </rPr>
      <t>–</t>
    </r>
    <r>
      <rPr>
        <b/>
        <sz val="11"/>
        <color rgb="FF333300"/>
        <rFont val="Arial Narrow"/>
        <family val="2"/>
        <charset val="238"/>
      </rPr>
      <t xml:space="preserve"> 64 roční)</t>
    </r>
  </si>
  <si>
    <t>* § 42 Informačné a poradenské služby – ide o AOTP zabezpečované vlastnými zamestnancami úradov PSVR, bez nárokov na finančné zdroje určené na AOTP.</t>
  </si>
  <si>
    <r>
      <t>v €/zam./mes</t>
    </r>
    <r>
      <rPr>
        <sz val="11"/>
        <color theme="1"/>
        <rFont val="Arial Narrow"/>
        <family val="2"/>
        <charset val="238"/>
      </rPr>
      <t>.</t>
    </r>
  </si>
  <si>
    <t>K1.2 Demografické ukazovatele</t>
  </si>
  <si>
    <t xml:space="preserve">Tabuľka 1 </t>
  </si>
  <si>
    <t>Základné ukazovatele ekonomického vývoja SR*</t>
  </si>
  <si>
    <t xml:space="preserve">Tabuľka 2 </t>
  </si>
  <si>
    <t xml:space="preserve">Tabuľka 3 </t>
  </si>
  <si>
    <t>Výstavba a úbytok bytov</t>
  </si>
  <si>
    <t xml:space="preserve">Tabuľka 4 </t>
  </si>
  <si>
    <t xml:space="preserve">Graf 1 </t>
  </si>
  <si>
    <t>K2.1.1 Ekon.aktiv.obyvateľstva</t>
  </si>
  <si>
    <t xml:space="preserve">Tabuľka 2.3 </t>
  </si>
  <si>
    <t>Miera ekonomickej aktivity obyvateľov 15+ podľa veku a pohlavia (priemer za rok v %)</t>
  </si>
  <si>
    <t xml:space="preserve">Tabuľka 2.5 </t>
  </si>
  <si>
    <t>Porovnanie štruktúry ekonomicky aktívneho obyvateľstva v jednotlivých krajoch podľa vzdelania</t>
  </si>
  <si>
    <t xml:space="preserve">Graf 2.3 </t>
  </si>
  <si>
    <t xml:space="preserve">Graf 2.4 </t>
  </si>
  <si>
    <t xml:space="preserve">Graf 2.6 </t>
  </si>
  <si>
    <t xml:space="preserve">Tabuľka 2.7 </t>
  </si>
  <si>
    <t xml:space="preserve">Tabuľka 2.9 </t>
  </si>
  <si>
    <t xml:space="preserve">Tabuľka 2.10 </t>
  </si>
  <si>
    <t>Miera zamestnanosti vo veku 20 – 64 rokov podľa krajov (priemer za rok v %)</t>
  </si>
  <si>
    <t>K2.1.2.1 Zamestnanosť - SP</t>
  </si>
  <si>
    <t>K2.1.2.2 Zamestnanosť - ŠÚ SR</t>
  </si>
  <si>
    <t xml:space="preserve">Graf 2.7 </t>
  </si>
  <si>
    <t xml:space="preserve">Tabuľka 2.12 </t>
  </si>
  <si>
    <t>K2.1.2.4 Voľné prac. miesta</t>
  </si>
  <si>
    <t xml:space="preserve">Graf 2.8 </t>
  </si>
  <si>
    <t>K2.1.3.1 Nezamestnanosť ÚPSVR</t>
  </si>
  <si>
    <t xml:space="preserve">Graf 2.9 </t>
  </si>
  <si>
    <t xml:space="preserve">Graf 2.10 </t>
  </si>
  <si>
    <t xml:space="preserve">Graf 2.11 </t>
  </si>
  <si>
    <t xml:space="preserve">Graf 2.12 </t>
  </si>
  <si>
    <t xml:space="preserve">Graf 2.13 </t>
  </si>
  <si>
    <t xml:space="preserve">Tabuľka 2.14 </t>
  </si>
  <si>
    <t xml:space="preserve">Graf 2.17 </t>
  </si>
  <si>
    <t xml:space="preserve">Graf 2.18 </t>
  </si>
  <si>
    <t xml:space="preserve">Tabuľka 2.15 </t>
  </si>
  <si>
    <t xml:space="preserve">Tabuľka 2.16 </t>
  </si>
  <si>
    <t>Podiel vybraných znevýhodnených skupín uchádzačov o zamestnanie na celkovom počte uchádzačov o zamestnanie (v %)</t>
  </si>
  <si>
    <t xml:space="preserve">Tabuľka 2.17 </t>
  </si>
  <si>
    <t xml:space="preserve">Tabuľka 2.18 </t>
  </si>
  <si>
    <t xml:space="preserve">Tabuľka 2.19 </t>
  </si>
  <si>
    <t>Dynamika ročných nákladov práce v SR na zamestnanca (v eurách)</t>
  </si>
  <si>
    <t xml:space="preserve">Graf 2.20 </t>
  </si>
  <si>
    <t>Choroby z povolania podľa klasifikácie ekonomických činn</t>
  </si>
  <si>
    <t>Nástroje aktívnych opatrení trhu práce</t>
  </si>
  <si>
    <t>Príloha ku kapitole 2 - 1. časť</t>
  </si>
  <si>
    <t>d.d.f. – doplnkový dôchodkový fond</t>
  </si>
  <si>
    <t>EU28 – 28 členských krajín Európskej únie (Belgicko (BE), Bulharsko (BG), Česká republika (CZ), Dánsko (DK), Nemecko (DE), Estónsko (EE), Írsko (IE), Grécko (GR), Španielsko (ES), Francúzsko (FR), Chorvátsko (HR), Taliansko (IT), Cyprus (CY), Lotyšsko (LV), Litva (LT), Luxembursko (LU), Maďarsko (HU), Malta (MT), Holandsko (NL), Rakúsko (AT), Poľsko (PL), Portugalsko (PT), Rumunsko (RO), Slovinsko (SI), Slovensko (SK), Fínsko (FI), Švédsko (SE), Veľká Británia (GB))</t>
  </si>
  <si>
    <t>NEET – mladí ľudia vo veku 15 – 24 rokov, ktorí nechodia do školy, nepracujú ani sa nezúčastňujú odbornej prípravy (not in employment, education or training)</t>
  </si>
  <si>
    <t>PIAAC - program medzinárodného hodnotenia kompetencií dospelých (Programme for the International Assessment of Adult Competencies)</t>
  </si>
  <si>
    <t>PISA - program medzinárodného testovania žiakov (Programme for International Student Assessment)</t>
  </si>
  <si>
    <t xml:space="preserve">PPS – parita (štandard) kúpnej sily (purchasing power standard) </t>
  </si>
  <si>
    <t>ŠVVP - špeciálne výchovno-vzdelávacie potreby</t>
  </si>
  <si>
    <t>ZŠ – základná škola</t>
  </si>
  <si>
    <t>Názov podkapitoly v SSSO</t>
  </si>
  <si>
    <t>Kapitola 1 Hlavné makroekonomicko-demografické ukazovatele v podmienkach SR</t>
  </si>
  <si>
    <t>Kapitola 2 Trh práce, mzdy, pracovné podmienky a sociálna ekonomika</t>
  </si>
  <si>
    <t>Poznámka:</t>
  </si>
  <si>
    <r>
      <t>–</t>
    </r>
    <r>
      <rPr>
        <sz val="11"/>
        <color theme="1"/>
        <rFont val="Arial Narrow"/>
        <family val="2"/>
        <charset val="238"/>
      </rPr>
      <t xml:space="preserve"> priame</t>
    </r>
  </si>
  <si>
    <r>
      <t>–</t>
    </r>
    <r>
      <rPr>
        <sz val="11"/>
        <color theme="1"/>
        <rFont val="Arial Narrow"/>
        <family val="2"/>
        <charset val="238"/>
      </rPr>
      <t xml:space="preserve"> nepriame</t>
    </r>
  </si>
  <si>
    <r>
      <t>8.</t>
    </r>
    <r>
      <rPr>
        <sz val="11"/>
        <color rgb="FF000000"/>
        <rFont val="Arial Narrow"/>
        <family val="2"/>
        <charset val="238"/>
      </rPr>
      <t xml:space="preserve"> – </t>
    </r>
    <r>
      <rPr>
        <sz val="11"/>
        <color theme="1"/>
        <rFont val="Arial Narrow"/>
        <family val="2"/>
        <charset val="238"/>
      </rPr>
      <t>15. NEPRIAME NÁKLADY</t>
    </r>
  </si>
  <si>
    <t>UoZ celkom 2019</t>
  </si>
  <si>
    <t>UoZ ženy 2019</t>
  </si>
  <si>
    <t>UoZ muži 2019</t>
  </si>
  <si>
    <t>disponibilní UoZ 2019</t>
  </si>
  <si>
    <t>priemer 2019</t>
  </si>
  <si>
    <t>Rozdiel  
v p. b.</t>
  </si>
  <si>
    <t>Hodnoty sú v %</t>
  </si>
  <si>
    <t>rok 2019</t>
  </si>
  <si>
    <t>Občania so vzdelaním nižším ako stredné odborné</t>
  </si>
  <si>
    <t>2019 - podiel UoZ - dlhodobo nezamestnaných občanov</t>
  </si>
  <si>
    <t>2019 - počet UoZ - dlhodobo nezamestnaných občanov</t>
  </si>
  <si>
    <t>UoZ 2019</t>
  </si>
  <si>
    <t xml:space="preserve">Kotly, nádoby a vedenia (potrubia) pod tlakom </t>
  </si>
  <si>
    <t xml:space="preserve">Pracovné, príp. cestné dopravné priestory ako zdroje pádov osôb </t>
  </si>
  <si>
    <t>15 – 24 rokov</t>
  </si>
  <si>
    <t>25 – 34 rokov</t>
  </si>
  <si>
    <t>35 – 44 rokov</t>
  </si>
  <si>
    <t>45 – 54 rokov</t>
  </si>
  <si>
    <t>55 a viac rokov</t>
  </si>
  <si>
    <t>2017</t>
  </si>
  <si>
    <t>2018</t>
  </si>
  <si>
    <t>2019</t>
  </si>
  <si>
    <t xml:space="preserve">Pracujúci v zahraničí </t>
  </si>
  <si>
    <t>Pracujúci v SR</t>
  </si>
  <si>
    <t>Zdroj: ŠÚ SR,VZPS</t>
  </si>
  <si>
    <t>2019/2018</t>
  </si>
  <si>
    <t>index 2019/2018</t>
  </si>
  <si>
    <t>Index 2019/2018</t>
  </si>
  <si>
    <t>Graf 2.7 Vývoj počtu pracujúcich občanov Slovenskej republiky na území  SR a krátkodobo v zahraničí v tis. osobách</t>
  </si>
  <si>
    <t xml:space="preserve">Tabuľka 2.10 Miera zamestnanosti vo veku 20 – 64 rokov podľa krajov (priemer za rok v %)
</t>
  </si>
  <si>
    <t>1 rok až 2 roky</t>
  </si>
  <si>
    <t>dlhodobo nezamestnaní - viac ako 1 rok</t>
  </si>
  <si>
    <t>Nezamestnaní spolu</t>
  </si>
  <si>
    <t>Zdroj: ŠÚ SR, http://datacube.statistics.sk</t>
  </si>
  <si>
    <t>Eur</t>
  </si>
  <si>
    <t>Poľnohospo-dárstvo, lesníctvo a  rybolov</t>
  </si>
  <si>
    <t>Ťažba a dobývanie</t>
  </si>
  <si>
    <t>Priemyselná výroba</t>
  </si>
  <si>
    <t>Dodávka elektriny, plynu, pary a studeného vzduchu</t>
  </si>
  <si>
    <t>Dodávka vody; čistenie a odvod odpadových vôd, odpady a služby odstraňovania odpadov</t>
  </si>
  <si>
    <t>Ubytovacie a stravovacie služby</t>
  </si>
  <si>
    <t>Zdravotníctvo a sociálna pomoc</t>
  </si>
  <si>
    <t>index rastu 2019 /2018</t>
  </si>
  <si>
    <t>Priemysel</t>
  </si>
  <si>
    <t>Veľkoobchod a maloobchod; oprava motor. vozidiel</t>
  </si>
  <si>
    <t>Hospodárstvo SR spolu</t>
  </si>
  <si>
    <t>Poľnohospodárstvo, lesníctvo a rybolov</t>
  </si>
  <si>
    <t xml:space="preserve">Priemysel </t>
  </si>
  <si>
    <t>Doprava a skladovanie</t>
  </si>
  <si>
    <t>Informácie a komunikácia</t>
  </si>
  <si>
    <t>Administratívne služby</t>
  </si>
  <si>
    <t xml:space="preserve">Umenie, zábava a rekreácia </t>
  </si>
  <si>
    <t xml:space="preserve">Ostatné činnosti </t>
  </si>
  <si>
    <t>Miera voľných pracovných miest (v %)</t>
  </si>
  <si>
    <t xml:space="preserve">Voľné pracovné miesta spolu </t>
  </si>
  <si>
    <t>Kežmarok</t>
  </si>
  <si>
    <t>Sabinov</t>
  </si>
  <si>
    <t>Rožňava</t>
  </si>
  <si>
    <t>Sobrance</t>
  </si>
  <si>
    <t>Košice-okolie</t>
  </si>
  <si>
    <t>Prírastok/úbytok voľných pracovných  miest</t>
  </si>
  <si>
    <t>Indexy 2019/2018</t>
  </si>
  <si>
    <t xml:space="preserve">Prírastok/úbytok </t>
  </si>
  <si>
    <t>Úroveň oproti SR</t>
  </si>
  <si>
    <t>1. Q. 2019</t>
  </si>
  <si>
    <t>2. Q. 2019</t>
  </si>
  <si>
    <t>3. Q. 2019</t>
  </si>
  <si>
    <t>4. Q. 2019</t>
  </si>
  <si>
    <t>Územie (kraje SR)</t>
  </si>
  <si>
    <t>4-6 mes.</t>
  </si>
  <si>
    <t>7-9 mes.</t>
  </si>
  <si>
    <t>37-42 mes.</t>
  </si>
  <si>
    <t>nad 48 mes.</t>
  </si>
  <si>
    <t>HDP v s.c. 2015 (mld. €)</t>
  </si>
  <si>
    <r>
      <t xml:space="preserve">Miera zamestnanosti </t>
    </r>
    <r>
      <rPr>
        <vertAlign val="superscript"/>
        <sz val="11"/>
        <color rgb="FF000000"/>
        <rFont val="Arial Narrow"/>
        <family val="2"/>
        <charset val="238"/>
      </rPr>
      <t>8)</t>
    </r>
    <r>
      <rPr>
        <sz val="11"/>
        <color rgb="FF000000"/>
        <rFont val="Arial Narrow"/>
        <family val="2"/>
        <charset val="238"/>
      </rPr>
      <t xml:space="preserve"> </t>
    </r>
  </si>
  <si>
    <t xml:space="preserve"> Pošty a spoje</t>
  </si>
  <si>
    <t xml:space="preserve"> Zdravotníctvo</t>
  </si>
  <si>
    <t xml:space="preserve"> Nábytok, vybavenie domácnosti a bežná údržba domácností</t>
  </si>
  <si>
    <t xml:space="preserve"> Hotely a reštaurácie</t>
  </si>
  <si>
    <t xml:space="preserve"> Rozličné tovary a služby</t>
  </si>
  <si>
    <r>
      <t xml:space="preserve">Stále váhy v o/oo </t>
    </r>
    <r>
      <rPr>
        <b/>
        <vertAlign val="superscript"/>
        <sz val="11"/>
        <color rgb="FFFFFFFF"/>
        <rFont val="Arial Narrow"/>
        <family val="2"/>
        <charset val="238"/>
      </rPr>
      <t>1)</t>
    </r>
  </si>
  <si>
    <t xml:space="preserve"> Byty spolu</t>
  </si>
  <si>
    <t xml:space="preserve">    verejný</t>
  </si>
  <si>
    <t xml:space="preserve">    súkromný</t>
  </si>
  <si>
    <t xml:space="preserve"> z úhrnu bytov:</t>
  </si>
  <si>
    <t xml:space="preserve">   v tom sektor:</t>
  </si>
  <si>
    <t xml:space="preserve">    byty v rodinných domoch</t>
  </si>
  <si>
    <t>Podiel na celkovom počte trvale bývajúcich obyvateľov v SR</t>
  </si>
  <si>
    <t>Verejná správa a obrana; povinné sociálne zabezepčenie</t>
  </si>
  <si>
    <t xml:space="preserve">Spolu </t>
  </si>
  <si>
    <t>06/2019 -11/2023</t>
  </si>
  <si>
    <t>03/2020-11/2023</t>
  </si>
  <si>
    <t>Absolventi SOŠ s ukončeným vyšším odborným vzdelaním (stupeň vzdelania 16)</t>
  </si>
  <si>
    <t xml:space="preserve">   B Ťažba a dobývanie</t>
  </si>
  <si>
    <t xml:space="preserve">   C Priemyselná výroba</t>
  </si>
  <si>
    <t xml:space="preserve">   D Dodávka elektriny, plynu, pary a studeného vzduchu</t>
  </si>
  <si>
    <t xml:space="preserve">   E Dodávka vody, čistenie a odvod odpadových vôd, odpady a služby odstraňovania odpadov</t>
  </si>
  <si>
    <t>Úplné stredné - úplné stredné učňovské s maturitou + úplné stredné odborné + úplné stredné všeobecné + vyššie odborné.</t>
  </si>
  <si>
    <t>Rok 2019</t>
  </si>
  <si>
    <t>Čerpanie finančných prostriedkov (v €)</t>
  </si>
  <si>
    <t>§ 53f</t>
  </si>
  <si>
    <t>06/2018 -05/2022</t>
  </si>
  <si>
    <t>Implementačná agentúra MPSVR</t>
  </si>
  <si>
    <t>NP Inštitút sociálnej ekonomiky</t>
  </si>
  <si>
    <t>Graf 2.9 Porovnanie vývoja nezamestnanosti podľa evidencie ŠÚ SR a ÚPSVR</t>
  </si>
  <si>
    <t>Graf 2.20 Vývoj počtu nezamestnaných v SR spolu z toho dlhodobo nezamestnaných (v tis. osobách)</t>
  </si>
  <si>
    <t>Graf 2.21 Priemerná nominálna mesačná mzda zamestnanca hospodárstva SR v eur</t>
  </si>
  <si>
    <t>Graf 2.22 Vývoj priemernej mesačnej mzdy od roku 2008 (v %)</t>
  </si>
  <si>
    <t xml:space="preserve">Zdroj: ŠÚ SR, štatistické zisťovanie o úplných nákladoch práce, vlastné prepočty, prípadné rozdiely vznikli zaokrúhľovaním
</t>
  </si>
  <si>
    <t>Graf 2.23 Rozdelenie ostatných registrovaných pracovných úrazov podľa zdroja úrazu</t>
  </si>
  <si>
    <t>Graf 2.24 Choroby z povolania podľa klasifikácie ekonomických činností</t>
  </si>
  <si>
    <t>Vývoj počtu pracujúcich občanov Slovenskej republiky na území  SR a krátkodobo v zahraničí v tis. osobách</t>
  </si>
  <si>
    <t>Graf 2.14</t>
  </si>
  <si>
    <t>Graf 2.15</t>
  </si>
  <si>
    <t>Graf 2.16</t>
  </si>
  <si>
    <t>Tabuľka 2.13</t>
  </si>
  <si>
    <t>Graf 2.19</t>
  </si>
  <si>
    <t>Vývoj počtu nezamestnaných v SR spolu z toho dlhodobo nezamestnaných (v tis. osobách)</t>
  </si>
  <si>
    <t xml:space="preserve">Graf 2.22 </t>
  </si>
  <si>
    <t>Graf 2.21</t>
  </si>
  <si>
    <t>Priemerná nominálna mesačná mzda zamestnanca hospodárstva SR v eur</t>
  </si>
  <si>
    <t>Tabuľka 2.19</t>
  </si>
  <si>
    <t>Tabuľka 2.20</t>
  </si>
  <si>
    <t>Priemerná mesačná nominálna mzda podľa krajov</t>
  </si>
  <si>
    <t>Tabuľka 2.21</t>
  </si>
  <si>
    <t>Tabuľka 2.22</t>
  </si>
  <si>
    <t>Tabuľka 2.23</t>
  </si>
  <si>
    <t>Tabuľka 2.24</t>
  </si>
  <si>
    <t>Graf 2.23</t>
  </si>
  <si>
    <t>Graf 2.24</t>
  </si>
  <si>
    <t>a. s. – akciová spoločnosť</t>
  </si>
  <si>
    <t>b. c. – bežné ceny</t>
  </si>
  <si>
    <t>EA19 – krajiny Európskej únie platiace v roku 2019 menou euro (Belgicko, Nemecko, Estónsko, Grécko, Španielsko, Francúzsko, Írsko, Taliansko, Lotyšsko, Litva, Luxembursko, Holandsko, Rakúsko, Portugalsko, Fínsko, Cyprus, Malta, Slovinsko, Slovensko)</t>
  </si>
  <si>
    <t>EŠIF – Európske štrukturálne a investičné fondy</t>
  </si>
  <si>
    <t>CHzP – choroba z povolania a/alebo profesionálna otrava</t>
  </si>
  <si>
    <t>IaPS – informačné a poradenské služby</t>
  </si>
  <si>
    <t>ISCP – Informačný systém o cene práce</t>
  </si>
  <si>
    <t>ITMS – IT monitorovací systém pre štrukturálne fondy a Kohézny fond</t>
  </si>
  <si>
    <t>IZM – Iniciatíva na podporu zamestnanosti mladých ľudí</t>
  </si>
  <si>
    <t>KIDS – informačný systém pre sociálnoprávnu ochranu detí a sociálnu kuratelu</t>
  </si>
  <si>
    <t>KMC – Koordinačno-metodické centrum pre rodovo podmienené a domáce násilie</t>
  </si>
  <si>
    <t>MPSVR SR – Ministerstvo práce, sociálnych vecí a rodiny SR ; ministerstvo</t>
  </si>
  <si>
    <t>MRŽaM– mzdový rozdiel žien a mužov</t>
  </si>
  <si>
    <t>s. c. – stále ceny</t>
  </si>
  <si>
    <t>SK ISCO-08 – štatistická klasifikácia zamestnaní, verzia 2016</t>
  </si>
  <si>
    <t>SPODaSK – sociálnoprávna ochrana detí a sociálna kuratela</t>
  </si>
  <si>
    <t xml:space="preserve">Správa – Správa o sociálnej situácii obyvateľstva Slovenskej republiky </t>
  </si>
  <si>
    <t>SPÚ – závažný pracovný úraz s následkom smrti</t>
  </si>
  <si>
    <t>ÚPSVR, Ústredie – Ústredie práce, sociálnych vecí a rodiny</t>
  </si>
  <si>
    <t xml:space="preserve">úrad PSVR – úrad práce, sociálnych vecí a rodiny </t>
  </si>
  <si>
    <t>VzPrTP – vzdelávanie a príprava pre trh práce</t>
  </si>
  <si>
    <t>ZUoZ - znevýhodnený uchádzač o zamestnanie</t>
  </si>
  <si>
    <t>Graf 2.1 Bilancia obyvateľov SR vo veku 15 a viac rokov (priemer v roku 2020)</t>
  </si>
  <si>
    <t>Tabuľka 2.1 Ekonomicky aktívne obyvateľstvo podľa vybraných vekových skupín v roku 2020</t>
  </si>
  <si>
    <t>Zmena oproti roku 2019</t>
  </si>
  <si>
    <t>Tabuľka 2.3 Štruktúra ekonomicky aktívnych obyvateľov, miera zamestnanosti a nezamestnanosti podľa krajov v roku 2020</t>
  </si>
  <si>
    <t>Tabuľka 2.4 Prírastky/úbytky počtu ekonomicky aktívnych a neaktívnych v roku 2020 podľa krajov</t>
  </si>
  <si>
    <t>Tabuľka 2.5 Miera ekonomickej aktivity obyvateľov 15+ podľa veku a pohlavia (priemer za rok v %)</t>
  </si>
  <si>
    <t>Tabuľka 2.6 Pracujúci podľa veku v roku 2020 (priemer za rok)</t>
  </si>
  <si>
    <t xml:space="preserve">Tabuľka 2.7 Pracujúci podľa vzdelania v roku 2020 (priemer za rok) </t>
  </si>
  <si>
    <t>2020/2019</t>
  </si>
  <si>
    <t xml:space="preserve">Tabuľka 2.8 Pracujúci podľa krajov v roku 2020 (priemer za rok) </t>
  </si>
  <si>
    <t>342,6</t>
  </si>
  <si>
    <t>274,1</t>
  </si>
  <si>
    <t>282,0</t>
  </si>
  <si>
    <t>318,4</t>
  </si>
  <si>
    <t>322,8</t>
  </si>
  <si>
    <t>301,0</t>
  </si>
  <si>
    <t>350,8</t>
  </si>
  <si>
    <t>339,5</t>
  </si>
  <si>
    <t>Tabuľka 2.9 Vývoj zahraničnej pracovnej migrácie podľa krajov v roku 2020</t>
  </si>
  <si>
    <t>index 2020/2019</t>
  </si>
  <si>
    <t>rok 2020</t>
  </si>
  <si>
    <t>Zmena 2020/2019</t>
  </si>
  <si>
    <t>79,8</t>
  </si>
  <si>
    <t>74,9</t>
  </si>
  <si>
    <t>72,8</t>
  </si>
  <si>
    <t>72,5</t>
  </si>
  <si>
    <t>72,2</t>
  </si>
  <si>
    <t>67,7</t>
  </si>
  <si>
    <t>67,6</t>
  </si>
  <si>
    <t>Index 2020/2019</t>
  </si>
  <si>
    <t>Zdroj: ŠÚ SR, Štatistická správa o základných vývojových tendenciách v hospodárstve SR vo 4. štvrťroku 2019, Štatistická správa o základných vývojových tendenciách v hospodárstve SR vo 4. štvrťroku 2020</t>
  </si>
  <si>
    <t>Graf 2.8 Počet voľných pracovných miest a miera voľných pracovných miest v roku 2020</t>
  </si>
  <si>
    <t xml:space="preserve"> Zdroj: ŠÚ SR, Štatistická správa o základných vývojových tendenciách v hospodárstve SR v 4. štvrťroku 2020 (zo štvrťročného štatistického výkazníctva vrátane údajov za podnikateľov)</t>
  </si>
  <si>
    <t>Tabuľka 2.12 Voľné pracovné miesta v roku 2020 podľa krajov (priemer za rok)</t>
  </si>
  <si>
    <t>Zdroj: ŠÚ SR, Štatistická správa o základných vývojových tendenciách v hospodárstve SR vo 4. štvrťroku 2020</t>
  </si>
  <si>
    <t>Tabuľka 2.17 Nezamestnanosť podľa krajov v roku 2020 (priemer za rok)</t>
  </si>
  <si>
    <t>2019 (v p. b.)</t>
  </si>
  <si>
    <t>Zdroj: ŠÚ SR, Štatistická správa o základných vývojových tendenciách v hospodárstve SR vo 4. štvrťroku 2020</t>
  </si>
  <si>
    <t>Tabuľka 2.18 Nezamestnanosť podľa dĺžky trvania nezamestnanosti v roku 2020 (priemer za rok)</t>
  </si>
  <si>
    <t>Odoslané platby</t>
  </si>
  <si>
    <t>Vyplatené príspevky v €</t>
  </si>
  <si>
    <t>Podporené osoby</t>
  </si>
  <si>
    <t>12 471 338,68</t>
  </si>
  <si>
    <t>Zdroj: ŠÚ SR, Štatistická správa o základných vývojových tendenciách v hospodárstve SR vo 4. štvrťroku 2019, Štatistická správa o základných vývojových tendenciách v hospodárstve SR vo 4. štvrťroku 2020</t>
  </si>
  <si>
    <t>Indexy 2020/2019</t>
  </si>
  <si>
    <t>_</t>
  </si>
  <si>
    <t>-0</t>
  </si>
  <si>
    <t>Tabuľka 1 Ekonomicky aktívne obyvateľstvo v roku 2020</t>
  </si>
  <si>
    <t>index rastu 2020 /2019</t>
  </si>
  <si>
    <t>index rastu 2020/2019</t>
  </si>
  <si>
    <t>Zdroj: ŠÚ SR, Štatistická správa o základných vývojových tendenciách v hospodárstve SR v 4. štvrťroku 2020 (zo štvrťročného štatistického výkazníctva vrátane údajov za podnikateľov)</t>
  </si>
  <si>
    <t>Cieľom projektu je zvýšiť zamestnanosť, zamestnateľnosť a znížiť nezamestnanosť s osobitným dôrazom na dlhodobo nezamestnaných, nízko kvalifikovaných, starších a zdravotne postihnuté osoby. Projekt je zameraný na podporu zamestnanosti a zníženie nezamestnanosti znevýhodnených osôb, značne znevýhodnených osôb, zraniteľných osôb formou poskytovania príspevkov integračným podnikom. V rámci predmetného NP sa v regiónoch prostredníctvom úradov práce, sociálnych vecí a rodiny aj v roku 2019 implementovali aktívne opatrenia na trhu práce podľa zákona č. 5/2004 Z. z. o službách zamestnanosti a o zmene a doplnení niektorých zákonov v znení neskorších predpisov, zamerané na podporu registrovaných integračných sociálnych podnikov vo väzbe na zákon č. 112/2018 Z. z.</t>
  </si>
  <si>
    <t>Hlavným cieľom projektu je podpora registrovaných sociálnych podnikov formou poskytnutia nenávratného finančného príspevku prostredníctvom Ústredia PSVR v synergii s návratnou pomocou formou finančného nástroja, alebo inej formy návratného financovania (v súlade s ustanovením § 17 ods. 3 zákona č. 112/2018 Z. z.) s cieľom zlepšiť prístup k zamestnaniu a posilniť zamestnanosť prostredníctvom podpory subjektov sociálnej ekonomiky vo väzbe na potreby trhu, zamestnávaniu znevýhodnených a zraniteľných osôb. Národný projekt vytvorí podmienky na poskytovanie nenávratnej zložky pomoci pre sociálne podniky, a to v povinnej kombinácii s podporou z návratných finančných zdrojov. Obsahom aktivít bude podpora subjektov sociálnej ekonomiky s cieľom posilniť štrukturálne stabilnú zamestnanosť prostredníctvom podpory podnikania, vytvárania a podpory podnikov v širšom priestore sociálnej ekonomiky a podnikov vo väzbe na potreby trhu práce a regionálnych trhov práce, a to prostredníctvom grantovej podpory sociálnym podnikom na účely pokrytia niektorých nákladov ich investičného zámeru. NP sa realizuje prostredníctvom štyroch opatrení:
Opatrenie č.1 : Investičná pomoc pre MSP v zmysle článku 17 Nariadenia o skupinových výnimkách (EK) č. 651/214
Opatrenie č.2 : Pomoc pre začínajúce podniky v zmysle článku 22 Nariadenia o skupinových výnimkách  (EK) č. 651/2014
Opatrenie č.3 : Regionálna investičná pomoc v zmysle článku 14 Nariadenia o skupinových výnimkách (EK) č. 651/2014
Opatrenie č.4 : Pomoc pre RSP podľa pravidiel minimálnej pomoci Schéma DM č. 16/2014"</t>
  </si>
  <si>
    <t xml:space="preserve">Národný projekt (ďalej len „NP“) „Inštitút sociálnej ekonomiky“ implementovaný prostredníctvom Implementačnej agentúry MPSVR SR je jedným z pilierov, prostredníctvom ktorého sa vytvorilo a pilotne overuje fungovanie podpornej infraštruktúry sociálnej ekonomiky, vybudovanej na celom území Slovenskej republiky prostredníctvom Centrálnej koordinačnej jednotky sociálnej ekonomiky a Regionálnych centier sociálnej ekonomiky. V rámci aktivít projektu je otvorených 8 regionálnych centier sociálnej ekonomiky v územnej pôsobnosti každého samosprávneho kraja spolu so zastúpením v Bratislave na úrovni centrálnej koordinačnej jednotky, kde regionálne centrá sociálnej ekonomiky dokopy zamestnávali v roku 2020 -  39 zamestnancov. Regionálne centrá zvyšujú povedomie o sociálnej ekonomike, koordinovane poskytujú záujemcom a potenciálnym subjektom sociálnej ekonomiky informácie o sociálnom podnikaní, informujú o zákone o sociálnej ekonomike a sociálnych podnikoch a taktiež usmerňujú a poskytujú nevyhnutnú pomoc a podporu pri rozbehu novovznikajúcim sociálnym podnikom. Kľúčovou úlohou regionálnych centier, otvorených a dispozične pripravených potenciálnym klientom v územnej pôsobnosti každého samosprávneho kraja je bezplatné poskytovanie prvotných všeobecných informácií širokej verejnosti v lokálnom prostredí, vyhľadávanie potenciálnych záujemcov a ich motivácia k zakladaniu sociálnych podnikov s cieľom zvýšenia nielen regionálnej zamestnanosti, ale aj jej následnej udržateľnosti. </t>
  </si>
  <si>
    <t>Všeobecný registrovaný sociálny podnik</t>
  </si>
  <si>
    <t>KUKURIENKA, občianske združenie
Bariak, s.r.o.
Obecný podnik Vinica, s.r.o. 
PAPUČA VK s.r.o.
ATAX SERVICE s.r.o.
ERCE pack, s.r.o.
COBAK, s.r.o.
PRIMA TIMBER s.r.o.</t>
  </si>
  <si>
    <t>Veľký Krtíš</t>
  </si>
  <si>
    <t>Obecný podnik Kľušov, s. r. o.
Služby Šarišské Čierne, s.r.o.
ZBOR - STAV, s.r.o.
OP Varadka, s.r.o. 
Obecný podnik Beloveža s. r. o.
JAS Bardejov, s. r. o.</t>
  </si>
  <si>
    <t>Bardejov</t>
  </si>
  <si>
    <t>SWEET REVELATION s.r.o., r.s.p.
ALLEGRIA KOŠICE ISP, s. r. o.
SP-Cesty s.r.o. 
MIJAST s.r.o.
CHUŤ BIO,s.r.o.
AGAPE LUX s.r.o.</t>
  </si>
  <si>
    <t>ABALSTAV spol. s r.o.
SINTEGRA s.r.o.
TVORÍME, s.r.o., r.s.p.
DRAHŇOV - služby, s.r.o., r.s.p.
LIPA s.r.o.</t>
  </si>
  <si>
    <t>BUZGÓ s.r.o.
Obecný podnik služieb Betliar, s.r.o.
GEMGAL s.r.o.
Rejdovka s.r.o.
TK HORSE SPORT s. r. o. s. p.</t>
  </si>
  <si>
    <t>SEMY s.r.o. registrovaný sociálny podnik
Sociálny podnik mesta Levoča, s.r.o.
Dvakrát dobre, občianske združenie</t>
  </si>
  <si>
    <t>Levoča</t>
  </si>
  <si>
    <t xml:space="preserve">SortPro s.r.o.
Eustach s.r.o. </t>
  </si>
  <si>
    <t>DOZA, výrobné družstvo 
Jumilso, s. r. o.</t>
  </si>
  <si>
    <t>Sociálny podnik Lenka s. r. o.
Handy služby, s.r.o.</t>
  </si>
  <si>
    <t>Rimavská Sobota</t>
  </si>
  <si>
    <t xml:space="preserve">Sociálny podnik Toporec, s. r. o. </t>
  </si>
  <si>
    <t xml:space="preserve">Lilly enviro, s.r.o. </t>
  </si>
  <si>
    <t>Graf 2.3 Počet zamestnávateľov evidovaných v Sociálnej poisťovni v rokoch 2019 a 2020</t>
  </si>
  <si>
    <t>Graf 2.4 Počet právnych vzťahov s pravidelným mesačným príjmom evidovaných v Sociálnej poisťovni v rokoch 2019 a 2020</t>
  </si>
  <si>
    <t>Graf 2.5 Počet dohôd o prácach vykonávaných mimo pracovného pomeru evidovaných v Sociálnej poisťovni v rokoch 2019 a 2020</t>
  </si>
  <si>
    <t>Graf 2.6 Počet samostatne zárobkovo činných osôb evidovaných v Sociálnej poisťovni v rokoch 2019 a 2020</t>
  </si>
  <si>
    <t>Zoznam tabuliek a grafov použitých v Správe o sociálnej situácii obyvateľstva Slovenskej republiky za rok 2020 v 1. a 2. kapitole a ich prílohách</t>
  </si>
  <si>
    <t>Graf 2.10 Vývoj počtu uchádzačov o zamestnanie v jednotlivých mesiacoch v rokoch 2019 a 2020</t>
  </si>
  <si>
    <t>UoZ celkom 2020</t>
  </si>
  <si>
    <t>UoZ ženy 2020</t>
  </si>
  <si>
    <t>UoZ muži 2020</t>
  </si>
  <si>
    <t>Graf 2.11 Vývoj počtov nezamestnaných mužov a žien v jednotlivých mesiacoch v rokoch 2019 a 2020</t>
  </si>
  <si>
    <t>Graf 2.12 Vývoj počtu disponibilných uchádzačov o zamestnanie v jednotlivých mesiacoch v rokoch 2019 a 2020</t>
  </si>
  <si>
    <t>disponibilní UoZ 2020</t>
  </si>
  <si>
    <t>priemer 2020</t>
  </si>
  <si>
    <t>Graf 2.13 Porovnanie priemerných počtov uchádzačov o zamestnanie v rokoch 2019 a 2020</t>
  </si>
  <si>
    <t>Graf 2.14 Priemerná miera evidovanej nezamestnanosti a priemerný počet UoZ v krajoch SR v roku 2020</t>
  </si>
  <si>
    <t>Priemerný počet UoZ  2019</t>
  </si>
  <si>
    <t xml:space="preserve">Priemerná MEN 2020 v (%) </t>
  </si>
  <si>
    <t>Priemerná MEN  
 2019
(v %)</t>
  </si>
  <si>
    <t>Rozdiel</t>
  </si>
  <si>
    <t>Priemerný počet UoZ 2020</t>
  </si>
  <si>
    <t>Graf 2.15 Priemerná miera evidovanej nezamestnanosti a miera nezamestnanosti z celkového počtu UoZ v SR v rokoch 2019 a 2020</t>
  </si>
  <si>
    <t>Priemerná MEN</t>
  </si>
  <si>
    <t>Priemerná miera nezamestnanosti                                            z celkového počtu UoZ</t>
  </si>
  <si>
    <t xml:space="preserve"> priemer 2019</t>
  </si>
  <si>
    <t>Graf 2.16 Podiel UoZ podľa stupňa vzdelania v krajoch SR v roku 2020</t>
  </si>
  <si>
    <t>Tabuľka 2.13 Štruktúra uchádzačov o zamestnanie podľa veku v krajoch SR v roku 2020 (v %)</t>
  </si>
  <si>
    <t>Tabuľka 2.14 Priemerný počet uchádzačov o zamestnanie podľa dĺžky evidencie v mesiacoch v roku 2020 podľa regiónov SR (v osobách)</t>
  </si>
  <si>
    <t>Graf 2.17 Podiel voľných pracovných miest v roku 2020 podľa požiadaviek na vzdelanie</t>
  </si>
  <si>
    <t>Graf 2.18 Podiel voľných pracovných miest v roku 2020 podľa SK ISCO-08*</t>
  </si>
  <si>
    <t>priemer v % za 2020</t>
  </si>
  <si>
    <t>Tabuľka 2.15 Priemerný počet znevýhodnených uchádzačov v roku 2020 podľa regiónov SR (v osobách)</t>
  </si>
  <si>
    <t xml:space="preserve">Graf 2.19 Vývoj počtov UoZ dlhodobo nezamestnaných občanov v roku 2019 a 2020 a ich podiel na celkovom počte UoZ
</t>
  </si>
  <si>
    <t>UoZ 2020</t>
  </si>
  <si>
    <t>2020 - podiel UoZ - dlhodobo nezamestnaných občanov</t>
  </si>
  <si>
    <t>2020 - počet UoZ - dlhodobo nezamestnaných občanov</t>
  </si>
  <si>
    <t>2 666 486</t>
  </si>
  <si>
    <t>29 159</t>
  </si>
  <si>
    <t>29 925</t>
  </si>
  <si>
    <t>30 622</t>
  </si>
  <si>
    <t>30 795</t>
  </si>
  <si>
    <t>30 549</t>
  </si>
  <si>
    <t>29 809</t>
  </si>
  <si>
    <t>29 059</t>
  </si>
  <si>
    <t>28 906</t>
  </si>
  <si>
    <t>29 435</t>
  </si>
  <si>
    <t>31 494</t>
  </si>
  <si>
    <t>29 458</t>
  </si>
  <si>
    <t>30 834</t>
  </si>
  <si>
    <t>29 264</t>
  </si>
  <si>
    <t>27 909</t>
  </si>
  <si>
    <t>27 710</t>
  </si>
  <si>
    <t>28 029</t>
  </si>
  <si>
    <t>27 667</t>
  </si>
  <si>
    <t>26 479</t>
  </si>
  <si>
    <t>25 962</t>
  </si>
  <si>
    <t>26 625</t>
  </si>
  <si>
    <t>28 181</t>
  </si>
  <si>
    <t>28 461</t>
  </si>
  <si>
    <t>29 156</t>
  </si>
  <si>
    <t>30 088</t>
  </si>
  <si>
    <t>30 807</t>
  </si>
  <si>
    <t>31 274</t>
  </si>
  <si>
    <t>33 565</t>
  </si>
  <si>
    <t>37 176</t>
  </si>
  <si>
    <t>37 658</t>
  </si>
  <si>
    <t>39 316</t>
  </si>
  <si>
    <t>40 200</t>
  </si>
  <si>
    <t>39 889</t>
  </si>
  <si>
    <t>41 232</t>
  </si>
  <si>
    <t>41 455</t>
  </si>
  <si>
    <t>42 807</t>
  </si>
  <si>
    <t>44 368</t>
  </si>
  <si>
    <t>44 352</t>
  </si>
  <si>
    <t>44 621</t>
  </si>
  <si>
    <t>45 135</t>
  </si>
  <si>
    <t>44 672</t>
  </si>
  <si>
    <t>45 660</t>
  </si>
  <si>
    <t>47 379</t>
  </si>
  <si>
    <t>47 021</t>
  </si>
  <si>
    <t>47 098</t>
  </si>
  <si>
    <t>46 839</t>
  </si>
  <si>
    <t>45 231</t>
  </si>
  <si>
    <t>45 375</t>
  </si>
  <si>
    <t>42 566</t>
  </si>
  <si>
    <t>39 945</t>
  </si>
  <si>
    <t>37 576</t>
  </si>
  <si>
    <t>36 238</t>
  </si>
  <si>
    <t>35 455</t>
  </si>
  <si>
    <t>33 424</t>
  </si>
  <si>
    <t>33 548</t>
  </si>
  <si>
    <t>34 279</t>
  </si>
  <si>
    <t>35 044</t>
  </si>
  <si>
    <t>36 202</t>
  </si>
  <si>
    <t>35 421</t>
  </si>
  <si>
    <t>33 498</t>
  </si>
  <si>
    <t>34 147</t>
  </si>
  <si>
    <t>33 826</t>
  </si>
  <si>
    <t>33 026</t>
  </si>
  <si>
    <t>33 576</t>
  </si>
  <si>
    <t>33 897</t>
  </si>
  <si>
    <t>33 446</t>
  </si>
  <si>
    <t>32 722</t>
  </si>
  <si>
    <t>31 426</t>
  </si>
  <si>
    <t>30 098</t>
  </si>
  <si>
    <t>28 991</t>
  </si>
  <si>
    <t>27 671</t>
  </si>
  <si>
    <t>25 450</t>
  </si>
  <si>
    <t>22 440</t>
  </si>
  <si>
    <t>21 166</t>
  </si>
  <si>
    <t>19 216</t>
  </si>
  <si>
    <t>15 557</t>
  </si>
  <si>
    <t>13 591</t>
  </si>
  <si>
    <t>13 259</t>
  </si>
  <si>
    <t>11 869</t>
  </si>
  <si>
    <t>10 925</t>
  </si>
  <si>
    <t>10 134</t>
  </si>
  <si>
    <t>9 175</t>
  </si>
  <si>
    <t>7 676</t>
  </si>
  <si>
    <t>6 600</t>
  </si>
  <si>
    <t>5 678</t>
  </si>
  <si>
    <t>4 993</t>
  </si>
  <si>
    <t>4 364</t>
  </si>
  <si>
    <t>3 805</t>
  </si>
  <si>
    <t>3 284</t>
  </si>
  <si>
    <t>2 787</t>
  </si>
  <si>
    <t>2 265</t>
  </si>
  <si>
    <t>1 789</t>
  </si>
  <si>
    <t>1 338</t>
  </si>
  <si>
    <t>961</t>
  </si>
  <si>
    <t>734</t>
  </si>
  <si>
    <t>573</t>
  </si>
  <si>
    <t>412</t>
  </si>
  <si>
    <t>352</t>
  </si>
  <si>
    <t>288</t>
  </si>
  <si>
    <t>230</t>
  </si>
  <si>
    <t>180</t>
  </si>
  <si>
    <t>muži 2020</t>
  </si>
  <si>
    <t>2 642 240</t>
  </si>
  <si>
    <t>30 402</t>
  </si>
  <si>
    <t>31 383</t>
  </si>
  <si>
    <t>29 242</t>
  </si>
  <si>
    <t>27 806</t>
  </si>
  <si>
    <t>27 541</t>
  </si>
  <si>
    <t>27 807</t>
  </si>
  <si>
    <t>27 467</t>
  </si>
  <si>
    <t>26 363</t>
  </si>
  <si>
    <t>25 834</t>
  </si>
  <si>
    <t>26 257</t>
  </si>
  <si>
    <t>27 556</t>
  </si>
  <si>
    <t>28 388</t>
  </si>
  <si>
    <t>28 961</t>
  </si>
  <si>
    <t>29 725</t>
  </si>
  <si>
    <t>30 858</t>
  </si>
  <si>
    <t>31 201</t>
  </si>
  <si>
    <t>33 487</t>
  </si>
  <si>
    <t>37 151</t>
  </si>
  <si>
    <t>37 592</t>
  </si>
  <si>
    <t>39 460</t>
  </si>
  <si>
    <t>40 545</t>
  </si>
  <si>
    <t>40 514</t>
  </si>
  <si>
    <t>42 028</t>
  </si>
  <si>
    <t>42 043</t>
  </si>
  <si>
    <t>44 150</t>
  </si>
  <si>
    <t>45 455</t>
  </si>
  <si>
    <t>45 423</t>
  </si>
  <si>
    <t>45 734</t>
  </si>
  <si>
    <t>46 728</t>
  </si>
  <si>
    <t>46 546</t>
  </si>
  <si>
    <t>47 390</t>
  </si>
  <si>
    <t>48 948</t>
  </si>
  <si>
    <t>48 468</t>
  </si>
  <si>
    <t>48 552</t>
  </si>
  <si>
    <t>48 604</t>
  </si>
  <si>
    <t>46 848</t>
  </si>
  <si>
    <t>46 912</t>
  </si>
  <si>
    <t>43 954</t>
  </si>
  <si>
    <t>41 686</t>
  </si>
  <si>
    <t>39 142</t>
  </si>
  <si>
    <t>37 925</t>
  </si>
  <si>
    <t>37 043</t>
  </si>
  <si>
    <t>35 214</t>
  </si>
  <si>
    <t>35 451</t>
  </si>
  <si>
    <t>36 681</t>
  </si>
  <si>
    <t>37 652</t>
  </si>
  <si>
    <t>38 936</t>
  </si>
  <si>
    <t>38 341</t>
  </si>
  <si>
    <t>36 817</t>
  </si>
  <si>
    <t>37 693</t>
  </si>
  <si>
    <t>37 782</t>
  </si>
  <si>
    <t>37 257</t>
  </si>
  <si>
    <t>38 282</t>
  </si>
  <si>
    <t>39 129</t>
  </si>
  <si>
    <t>39 371</t>
  </si>
  <si>
    <t>38 675</t>
  </si>
  <si>
    <t>37 600</t>
  </si>
  <si>
    <t>36 694</t>
  </si>
  <si>
    <t>36 389</t>
  </si>
  <si>
    <t>35 068</t>
  </si>
  <si>
    <t>32 690</t>
  </si>
  <si>
    <t>29 316</t>
  </si>
  <si>
    <t>28 280</t>
  </si>
  <si>
    <t>26 344</t>
  </si>
  <si>
    <t>22 098</t>
  </si>
  <si>
    <t>19 681</t>
  </si>
  <si>
    <t>19 869</t>
  </si>
  <si>
    <t>18 082</t>
  </si>
  <si>
    <t>17 413</t>
  </si>
  <si>
    <t>16 731</t>
  </si>
  <si>
    <t>15 996</t>
  </si>
  <si>
    <t>14 138</t>
  </si>
  <si>
    <t>12 860</t>
  </si>
  <si>
    <t>11 815</t>
  </si>
  <si>
    <t>11 250</t>
  </si>
  <si>
    <t>10 827</t>
  </si>
  <si>
    <t>10 191</t>
  </si>
  <si>
    <t>9 461</t>
  </si>
  <si>
    <t>9 248</t>
  </si>
  <si>
    <t>8 330</t>
  </si>
  <si>
    <t>7 421</t>
  </si>
  <si>
    <t>6 590</t>
  </si>
  <si>
    <t>5 615</t>
  </si>
  <si>
    <t>4 997</t>
  </si>
  <si>
    <t>4 162</t>
  </si>
  <si>
    <t>3 437</t>
  </si>
  <si>
    <t>2 961</t>
  </si>
  <si>
    <t>2 543</t>
  </si>
  <si>
    <t>2 142</t>
  </si>
  <si>
    <t>1 709</t>
  </si>
  <si>
    <t>1 139</t>
  </si>
  <si>
    <t>859</t>
  </si>
  <si>
    <t>333</t>
  </si>
  <si>
    <t>233</t>
  </si>
  <si>
    <t>200</t>
  </si>
  <si>
    <t>196</t>
  </si>
  <si>
    <t>181</t>
  </si>
  <si>
    <t>148</t>
  </si>
  <si>
    <t>120</t>
  </si>
  <si>
    <t>86</t>
  </si>
  <si>
    <t>397</t>
  </si>
  <si>
    <t>muži 2010</t>
  </si>
  <si>
    <t>Graf 1.2 Veková štruktúra obyvateľstva SR, 2010 a 2020</t>
  </si>
  <si>
    <t>ženy 2010</t>
  </si>
  <si>
    <t>ženy 2020</t>
  </si>
  <si>
    <t>2020 mm</t>
  </si>
  <si>
    <t>2010 mm</t>
  </si>
  <si>
    <t>Tabuľka 1.1 Prírastky obyvateľstva SR v rokoch 2019 a 2020</t>
  </si>
  <si>
    <t>Počet trvale bývajúcich obyvateľov k 31. 12. 2020</t>
  </si>
  <si>
    <t>Zdroj: ŠÚ SR - Štatistická správa o základných vývojových tendenciách v hospodárstve SR vo 4. štvrťroku 2020</t>
  </si>
  <si>
    <t>začatých v roku 2020</t>
  </si>
  <si>
    <t>rozostavaných k 31.12.2020</t>
  </si>
  <si>
    <t>dokončených v roku 2020</t>
  </si>
  <si>
    <t>spolu v roku 2020</t>
  </si>
  <si>
    <t>z toho asanáciou v roku 2020</t>
  </si>
  <si>
    <r>
      <rPr>
        <i/>
        <vertAlign val="superscript"/>
        <sz val="11"/>
        <rFont val="Arial Narrow"/>
        <family val="2"/>
        <charset val="238"/>
      </rPr>
      <t>1)</t>
    </r>
    <r>
      <rPr>
        <i/>
        <sz val="11"/>
        <rFont val="Arial Narrow"/>
        <family val="2"/>
        <charset val="238"/>
      </rPr>
      <t>váhy jednotlivých odborov sú ročne aktualizované</t>
    </r>
  </si>
  <si>
    <t>Zdroj: ŠÚ SR Štatistická správa o základných vývojových tendenciách v hospodárstve SR vo 4.štvrťroku 2020</t>
  </si>
  <si>
    <t>*Údaje za predchádzajúce roky boli revidované v máji 2021.</t>
  </si>
  <si>
    <r>
      <rPr>
        <i/>
        <vertAlign val="superscript"/>
        <sz val="11"/>
        <rFont val="Arial Narrow"/>
        <family val="2"/>
        <charset val="238"/>
      </rPr>
      <t xml:space="preserve">1) </t>
    </r>
    <r>
      <rPr>
        <i/>
        <sz val="11"/>
        <rFont val="Arial Narrow"/>
        <family val="2"/>
        <charset val="238"/>
      </rPr>
      <t>metodika ESA 2010, údaje od roku 2020 sú spresnenými štvrťročnými odhadmi</t>
    </r>
  </si>
  <si>
    <r>
      <rPr>
        <i/>
        <vertAlign val="superscript"/>
        <sz val="11"/>
        <rFont val="Arial Narrow"/>
        <family val="2"/>
        <charset val="238"/>
      </rPr>
      <t xml:space="preserve">2) </t>
    </r>
    <r>
      <rPr>
        <i/>
        <sz val="11"/>
        <rFont val="Arial Narrow"/>
        <family val="2"/>
        <charset val="238"/>
      </rPr>
      <t>v stálych cenách vypočítaných reťazením objemov k referenčnému roku 2015</t>
    </r>
  </si>
  <si>
    <r>
      <rPr>
        <i/>
        <vertAlign val="superscript"/>
        <sz val="11"/>
        <rFont val="Arial Narrow"/>
        <family val="2"/>
        <charset val="238"/>
      </rPr>
      <t xml:space="preserve">3) </t>
    </r>
    <r>
      <rPr>
        <i/>
        <sz val="11"/>
        <rFont val="Arial Narrow"/>
        <family val="2"/>
        <charset val="238"/>
      </rPr>
      <t>počítaná zo spotrebiteľských cien, od roku 2005 s ročnou aktualizáciou váh</t>
    </r>
  </si>
  <si>
    <r>
      <rPr>
        <i/>
        <vertAlign val="superscript"/>
        <sz val="11"/>
        <rFont val="Arial Narrow"/>
        <family val="2"/>
        <charset val="238"/>
      </rPr>
      <t xml:space="preserve">4) </t>
    </r>
    <r>
      <rPr>
        <i/>
        <sz val="11"/>
        <rFont val="Arial Narrow"/>
        <family val="2"/>
        <charset val="238"/>
      </rPr>
      <t>VZPS – výberové zisťovanie pracovných síl; v priemere za obdobie; pracujúci v zmysle VZPS sú všetky osoby vo veku od 15 rokov, ktoré vsledovanom (referenčnom) týždni vykonávajú aspoň 1 hodinu prácu za mzdu, plat alebo iný druh odmeny alebo prácu za účelom dosiahnutia zisku, vrátane osôb vykonávajúcich prácu na základe dohôd, sezónnych pracovníkov, osôb na riadnej materskej dovolenke, osôb pracujúcich v zahraničí menej ako 1 rok, osôb dochádzajúcich za prácou do zahraničia a osôb platených na aktivačných prácach; respondenti sú zahrnutí do odvetví podľa ekonomickej činnosti miestnej jednotky nie celého podniku</t>
    </r>
  </si>
  <si>
    <r>
      <rPr>
        <i/>
        <vertAlign val="superscript"/>
        <sz val="11"/>
        <rFont val="Arial Narrow"/>
        <family val="2"/>
        <charset val="238"/>
      </rPr>
      <t>8)</t>
    </r>
    <r>
      <rPr>
        <i/>
        <sz val="11"/>
        <rFont val="Arial Narrow"/>
        <family val="2"/>
        <charset val="238"/>
      </rPr>
      <t xml:space="preserve"> v percentách vyjadrený podiel počtu pracujúcich vo veku 20 - 64 rokov z celkového počtu obyvateľstva v rovnakom veku</t>
    </r>
  </si>
  <si>
    <r>
      <rPr>
        <i/>
        <vertAlign val="superscript"/>
        <sz val="11"/>
        <rFont val="Arial Narrow"/>
        <family val="2"/>
        <charset val="238"/>
      </rPr>
      <t xml:space="preserve">5) </t>
    </r>
    <r>
      <rPr>
        <i/>
        <sz val="11"/>
        <rFont val="Arial Narrow"/>
        <family val="2"/>
        <charset val="238"/>
      </rPr>
      <t>zo štvrťročného štatistického výkazníctva; zamestnané osoby sú zamestnanci a podnikatelia; bez žien na materskej dovolenke</t>
    </r>
  </si>
  <si>
    <r>
      <rPr>
        <i/>
        <vertAlign val="superscript"/>
        <sz val="11"/>
        <rFont val="Arial Narrow"/>
        <family val="2"/>
        <charset val="238"/>
      </rPr>
      <t xml:space="preserve">6) </t>
    </r>
    <r>
      <rPr>
        <i/>
        <sz val="11"/>
        <rFont val="Arial Narrow"/>
        <family val="2"/>
        <charset val="238"/>
      </rPr>
      <t>zo štvrťročného štatistického výkazníctva; bez podnikateľských príjmov; údaje upravené o štatistický odhad neevidovaných miezd</t>
    </r>
  </si>
  <si>
    <r>
      <rPr>
        <i/>
        <vertAlign val="superscript"/>
        <sz val="11"/>
        <rFont val="Arial Narrow"/>
        <family val="2"/>
        <charset val="238"/>
      </rPr>
      <t xml:space="preserve">7) </t>
    </r>
    <r>
      <rPr>
        <i/>
        <sz val="11"/>
        <rFont val="Arial Narrow"/>
        <family val="2"/>
        <charset val="238"/>
      </rPr>
      <t>index reálnej mzdy je vypočítaný ako podiel indexu nominálnej mzdy a indexu spotrebiteľských cien</t>
    </r>
  </si>
  <si>
    <t>Graf 1 Priemerný vek obyvateľstva v roku 2020 v jednotlivých okresoch SR</t>
  </si>
  <si>
    <t>Zdroj: ŠÚ SR; metodika ESA 2010; stále ceny vypočítané reťazením objemov k referenčnému roku 2015 , údaje sú revidované na základe revidovaných ročných údajov za roky 2010-2019 a predbežných údajov za rok 2020</t>
  </si>
  <si>
    <t>Graf 1.1 Vývoj hrubého domáceho produktu v bežných a stálych cenách</t>
  </si>
  <si>
    <t>Prírastky obyvateľstva SR v rokoch 2019 a 2020</t>
  </si>
  <si>
    <t>Veková štruktúra obyvateľstva SR, 2010 a 2020</t>
  </si>
  <si>
    <t>Priemerný vek obyvateľstva v roku 2020 v jednotlivých okresoch SR</t>
  </si>
  <si>
    <t>Bilancia obyvateľov SR vo veku 15 a viac rokov v roku 2020</t>
  </si>
  <si>
    <t>Ekonomicky aktívne obyvateľstvo podľa veku v roku 2020</t>
  </si>
  <si>
    <t>Štruktúra ekonomicky aktívnych obyvateľov podľa krajov v roku 2020</t>
  </si>
  <si>
    <t>Pracujúci podľa veku v roku 2020 (priemer za rok)</t>
  </si>
  <si>
    <t>Pracujúci podľa vzdelania v roku 2020 (priemer za rok)</t>
  </si>
  <si>
    <t>Pracujúci podľa krajov v roku 2020 (priemer za rok)</t>
  </si>
  <si>
    <t>Vývoj zahraničnej pracovnej migrácie podľa krajov v roku 2020</t>
  </si>
  <si>
    <t>Počet voľných pracovných miest a miera voľných pracovných miest v roku 2020</t>
  </si>
  <si>
    <t>Voľné pracovné miesta v roku 2020 podľa krajov (priemer za rok)</t>
  </si>
  <si>
    <t>Priemerná miera evidovanej nezamestnanosti a priemerný počet UoZ v krajoch SR v roku 2020</t>
  </si>
  <si>
    <t>Podiel UoZ podľa stupňa vzdelania v krajoch SR v roku 2020</t>
  </si>
  <si>
    <t>Štruktúra uchádzačov o zamestnanie podľa veku v krajoch SR v roku 2020 (v %)</t>
  </si>
  <si>
    <t>Priemerný počet uchádzačov o zamestnanie podľa dĺžky evidencie v mesiacoch v roku 2020 podľa regiónov SR (v osobách)</t>
  </si>
  <si>
    <t>Podiel voľných pracovných miest v roku 2020 podľa požiadaviek na vzdelanie</t>
  </si>
  <si>
    <t>Podiel voľných pracovných miest v roku 2020 podľa SK ISCO-08*</t>
  </si>
  <si>
    <t>Priemerný počet znevýhodnených uchádzačov v roku 2020 podľa regiónov SR (v osobách)</t>
  </si>
  <si>
    <t>Nezamestnanosť podľa veku v roku 2020 (priemer za rok)</t>
  </si>
  <si>
    <t>Nezamestnanosť podľa krajov v roku 2020 (priemer za rok)</t>
  </si>
  <si>
    <t>Nezamestnanosť podľa dĺžky trvania nezamestnanosti v roku 2020 (priemer za rok)</t>
  </si>
  <si>
    <t>Ekonomicky aktívne obyvateľstvo v roku 2020</t>
  </si>
  <si>
    <t xml:space="preserve">Miera nezamestnanosti podľa veku a vzdelania v roku 2020 (priemer za rok v %) </t>
  </si>
  <si>
    <t>Miera evidovanej nezamestnanosti v jednotlivých okresoch SR (priemer za rok 2020)</t>
  </si>
  <si>
    <t>Stav uchádzačov o zamestnanie absolventov škôl ku koncu roka 2020</t>
  </si>
  <si>
    <t>Počet registrovaných sociálnych podnikov podľa typu v roku 2020</t>
  </si>
  <si>
    <t>Počet registrovaných  sociálnych podnikov v najmenej rozvinutých okresoch v roku  2020</t>
  </si>
  <si>
    <t>Prírastky/úbytky počtu ekonomicky aktívnych a neaktívnych v roku 2019 podľa krajov</t>
  </si>
  <si>
    <t>Počet zamestnávateľov evidovaných v Sociálnej poisťovni v rokoch 2019 a 2020</t>
  </si>
  <si>
    <t>Počet právnych vzťahov s pravidelným mesačným príjmom evidovaných v Sociálnej poisťovni v rokoch 2019 a 2020</t>
  </si>
  <si>
    <t>Počet dohôd o prácach vykonávaných mimo pracovného pomeru evidovaných v Sociálnej poisťovni v rokoch 2019 a 2020</t>
  </si>
  <si>
    <t>Počet samostatne zárobkovo činných osôb evidovaných v Sociálnej poisťovni v rokoch 2019 a 2020</t>
  </si>
  <si>
    <t>Vývoj počtu uchádzačov o zamestnanie v jednotlivých mesiacoch v rokoch 2019 a 2020</t>
  </si>
  <si>
    <t>Vývoj počtov nezamestnaných mužov a žien v jednotlivých mesiacoch v rokoch 2019 a 2020</t>
  </si>
  <si>
    <t>Vývoj počtu disponibilných uchádzačov o zamestnanie v jednotlivých mesiacoch v rokoch 2019 a 2020</t>
  </si>
  <si>
    <t>Porovnanie priemerných počtov uchádzačov o zamestnanie v rokoch 2019 a 2020</t>
  </si>
  <si>
    <t>Priemerná miera evidovanej nezamestnanosti a miera nezamestnanosti z celkového počtu UoZ v SR v rokoch 2019 a 2020</t>
  </si>
  <si>
    <t>Vývoj počtov UoZ dlhodobo nezamestnaných občanov v roku 2019 a 2020 a ich podiel na celkovom počte UoZ</t>
  </si>
  <si>
    <t>Priemerná mesačná nominálna mzda a jej rast v rokoch 2019 a 2020 podľa odvetví</t>
  </si>
  <si>
    <t>Štruktúra mesačných nákladov práce v SR za rok 2019</t>
  </si>
  <si>
    <t>Mesačné náklady práce na zamestnanca v roku 2019 podľa krajov (v eurách)</t>
  </si>
  <si>
    <t>1. Q. 2020</t>
  </si>
  <si>
    <t>2. Q. 2020</t>
  </si>
  <si>
    <t>3. Q. 2020</t>
  </si>
  <si>
    <t>4. Q. 2020</t>
  </si>
  <si>
    <t>Administratívne a podporné služby</t>
  </si>
  <si>
    <t>Sekcie SK NACE Rev.2</t>
  </si>
  <si>
    <t>Tabuľka 3 Miera zamestnanosti podľa vzdelania v roku 2020 (priemer za rok v %)</t>
  </si>
  <si>
    <t>Tabuľka 2 Miera zamestnanosti podľa veku v roku 2020 (priemer za rok v %)</t>
  </si>
  <si>
    <t>Voľné pracovné miesta a miera voľných pracovných miest podľa ekonomických činností v SR spolu (priemer za rok 2020)</t>
  </si>
  <si>
    <t>SSSO - Správa o sociálnej situácii obyvateľstva Slovenskej republiky za rok 2020</t>
  </si>
  <si>
    <t>Príloha ku kapitole 2 - 2. časť</t>
  </si>
  <si>
    <t>Opatrenie 1     (od 6. 4. 2020)</t>
  </si>
  <si>
    <t>Opatrenie 2     (od 9. 4. 2020) </t>
  </si>
  <si>
    <t>Opatrenie 3A   (od 17. 4. 2020)</t>
  </si>
  <si>
    <t>Opatrenie 3B   (od 17. 4. 2020)</t>
  </si>
  <si>
    <t>Opatrenie 4     (od 23. 4. 2020)</t>
  </si>
  <si>
    <t>Tabuľka 2.19  Prehľad poskytnutej podpory v rámci NP Prvá pomoc (k 16. 12. 2020)</t>
  </si>
  <si>
    <t xml:space="preserve">Tabuľka 2.20 Priemerná nominálna mesačná mzda podľa krajov </t>
  </si>
  <si>
    <t>Tabuľka 2.21 Priemerná mesačná nominálna mzda a jej rast v rokoch 2019 a 2020 podľa odvetví</t>
  </si>
  <si>
    <t>Tabuľka 2.22 Priemerná nominálna mesačná mzda podľa veľkosti podnikov</t>
  </si>
  <si>
    <t>Tabuľka 2.23 Dynamika ročných nákladov práce v SR na zamestnanca (v eurách)</t>
  </si>
  <si>
    <t>Tabuľka 2.24 Štruktúra mesačných nákladov práce v SR za rok 2019</t>
  </si>
  <si>
    <t>Tabuľka 2.25 Mesačné náklady práce na zamestnanca v roku 2019 podľa krajov (v eurách)</t>
  </si>
  <si>
    <t>Zdroj: Národný inšpektorát práce, 2020</t>
  </si>
  <si>
    <t xml:space="preserve">  z toho poľnohospodárstvo</t>
  </si>
  <si>
    <t>Tabuľka 5 Voľné pracovné miesta a miera voľných pracovných miest podľa ekonomických činností v SR spolu (priemer za rok 2020)</t>
  </si>
  <si>
    <t>K2.1.4 AOTP</t>
  </si>
  <si>
    <t>Prehľad poskytnutej podpory v rámci NP Prvá pomoc (k 16. 12. 2020)</t>
  </si>
  <si>
    <t>2.1.4 Aktívne opatrenia trhu práce</t>
  </si>
  <si>
    <t>NCZI - Národné centrum zdravotníckych informácií</t>
  </si>
  <si>
    <t>Tabuľka 2.25</t>
  </si>
  <si>
    <t>Tabuľka 6 Miera nezamestnanosti podľa veku a vzdelania v roku 2020 (priemer za rok v %)</t>
  </si>
  <si>
    <t>Graf 1 Miera evidovanej nezamestnanosti v jednotlivých okresoch SR (priemer za rok 2020)</t>
  </si>
  <si>
    <t>Tabuľka 7 Stav uchádzačov o zamestnanie absolventov škôl ku koncu roka 2020</t>
  </si>
  <si>
    <t>Tabuľka 8 Nástroje aktívnych opatrení trhu práce</t>
  </si>
  <si>
    <t>Rok 2020</t>
  </si>
  <si>
    <t>§ 54 Prvá pomoc</t>
  </si>
  <si>
    <t>§ 54 Podpora udržania zamestnanosti v MŠ</t>
  </si>
  <si>
    <t>§ 54 Pracuj, zmeň svoj život</t>
  </si>
  <si>
    <t>Tabuľka 9 Mesačné náklady práce na zamestnanca v SR za rok 2019 podľa ekonomickej činnosti</t>
  </si>
  <si>
    <t xml:space="preserve">Mesačné náklady práce na zamestnanca v SR za rok 2019 podľa ekonomickej činnosti </t>
  </si>
  <si>
    <t>Tabuľka 10 Vyhlásené vyzvania pre národné projekty  a dopytovo-orientované výzvy za rok 2020</t>
  </si>
  <si>
    <t>Tabuľka 11 Počet zariadení sociálnych podnikov podľa typu v roku 2020</t>
  </si>
  <si>
    <r>
      <t xml:space="preserve">Tabuľka 12 Počet registrovaných </t>
    </r>
    <r>
      <rPr>
        <sz val="11"/>
        <rFont val="Arial Narrow"/>
        <family val="2"/>
        <charset val="238"/>
      </rPr>
      <t> </t>
    </r>
    <r>
      <rPr>
        <b/>
        <sz val="11"/>
        <rFont val="Arial Narrow"/>
        <family val="2"/>
        <charset val="238"/>
      </rPr>
      <t>sociálnych podnikov v najmenej rozvinutých okresoch v roku 2020</t>
    </r>
  </si>
  <si>
    <t>Vyhlásené vyzvania pre národné projekty  a dopytovo-orientované výzvy za rok 2020</t>
  </si>
  <si>
    <t>Prílohy ku kapitole 3</t>
  </si>
  <si>
    <t>Príloha ku kapitole 3</t>
  </si>
  <si>
    <t>NCZI</t>
  </si>
  <si>
    <t>Miera zamestnanosti podľa veku v roku 2020 (priemer za rok v %)</t>
  </si>
  <si>
    <t>Miera zamestnanosti podľa vzdelania v roku 2020 (priemer za rok 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</si>
</sst>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0.0%"/>
    <numFmt numFmtId="165" formatCode="0.0"/>
    <numFmt numFmtId="166" formatCode="#,##0.0"/>
    <numFmt numFmtId="167" formatCode="_-* #,##0\ _€_-;\-* #,##0\ _€_-;_-* &quot;-&quot;??\ _€_-;_-@_-"/>
    <numFmt numFmtId="168" formatCode="#,##0_)"/>
    <numFmt numFmtId="169" formatCode="#,##0.000"/>
    <numFmt numFmtId="170" formatCode="#0"/>
  </numFmts>
  <fonts count="80" x14ac:knownFonts="1">
    <font>
      <sz val="11"/>
      <color theme="1"/>
      <name val="Calibri"/>
      <family val="2"/>
      <charset val="238"/>
      <scheme val="minor"/>
    </font>
    <font>
      <sz val="11"/>
      <color theme="1"/>
      <name val="Calibri"/>
      <family val="2"/>
      <charset val="238"/>
      <scheme val="minor"/>
    </font>
    <font>
      <sz val="10"/>
      <name val="Arial"/>
      <family val="2"/>
    </font>
    <font>
      <sz val="10"/>
      <name val="Arial"/>
      <family val="2"/>
      <charset val="238"/>
    </font>
    <font>
      <b/>
      <sz val="11"/>
      <color rgb="FF00B050"/>
      <name val="Arial Narrow"/>
      <family val="2"/>
      <charset val="238"/>
    </font>
    <font>
      <sz val="11"/>
      <color theme="1"/>
      <name val="Arial Narrow"/>
      <family val="2"/>
      <charset val="238"/>
    </font>
    <font>
      <u/>
      <sz val="11"/>
      <color theme="10"/>
      <name val="Arial Narrow"/>
      <family val="2"/>
      <charset val="238"/>
    </font>
    <font>
      <b/>
      <sz val="11"/>
      <color rgb="FF000000"/>
      <name val="Arial Narrow"/>
      <family val="2"/>
      <charset val="238"/>
    </font>
    <font>
      <i/>
      <sz val="11"/>
      <color theme="1"/>
      <name val="Arial Narrow"/>
      <family val="2"/>
      <charset val="238"/>
    </font>
    <font>
      <sz val="11"/>
      <name val="Arial Narrow"/>
      <family val="2"/>
      <charset val="238"/>
    </font>
    <font>
      <b/>
      <sz val="11"/>
      <color theme="1"/>
      <name val="Arial Narrow"/>
      <family val="2"/>
      <charset val="238"/>
    </font>
    <font>
      <b/>
      <sz val="10"/>
      <color rgb="FFFFFFFF"/>
      <name val="Arial Narrow"/>
      <family val="2"/>
      <charset val="238"/>
    </font>
    <font>
      <sz val="11"/>
      <color rgb="FF000000"/>
      <name val="Arial Narrow"/>
      <family val="2"/>
      <charset val="238"/>
    </font>
    <font>
      <sz val="11"/>
      <color rgb="FF00B050"/>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b/>
      <sz val="11"/>
      <name val="Arial Narrow"/>
      <family val="2"/>
      <charset val="238"/>
    </font>
    <font>
      <b/>
      <sz val="11"/>
      <color rgb="FFFFFFFF"/>
      <name val="Arial Narrow"/>
      <family val="2"/>
      <charset val="238"/>
    </font>
    <font>
      <b/>
      <sz val="10"/>
      <name val="Arial Narrow"/>
      <family val="2"/>
      <charset val="238"/>
    </font>
    <font>
      <sz val="10"/>
      <name val="Arial Narrow"/>
      <family val="2"/>
      <charset val="238"/>
    </font>
    <font>
      <vertAlign val="superscript"/>
      <sz val="11"/>
      <color rgb="FF000000"/>
      <name val="Arial Narrow"/>
      <family val="2"/>
      <charset val="238"/>
    </font>
    <font>
      <b/>
      <sz val="10"/>
      <color rgb="FF00B050"/>
      <name val="Arial Narrow"/>
      <family val="2"/>
      <charset val="238"/>
    </font>
    <font>
      <sz val="10"/>
      <color theme="1"/>
      <name val="Arial Narrow"/>
      <family val="2"/>
      <charset val="238"/>
    </font>
    <font>
      <i/>
      <sz val="10"/>
      <color theme="1"/>
      <name val="Arial Narrow"/>
      <family val="2"/>
      <charset val="238"/>
    </font>
    <font>
      <b/>
      <sz val="10"/>
      <color theme="1"/>
      <name val="Arial Narrow"/>
      <family val="2"/>
      <charset val="238"/>
    </font>
    <font>
      <u/>
      <sz val="10"/>
      <color theme="10"/>
      <name val="Arial Narrow"/>
      <family val="2"/>
      <charset val="238"/>
    </font>
    <font>
      <b/>
      <sz val="10"/>
      <color rgb="FF000000"/>
      <name val="Arial Narrow"/>
      <family val="2"/>
      <charset val="238"/>
    </font>
    <font>
      <sz val="10"/>
      <color rgb="FF000000"/>
      <name val="Arial Narrow"/>
      <family val="2"/>
      <charset val="238"/>
    </font>
    <font>
      <b/>
      <sz val="10"/>
      <color theme="0"/>
      <name val="Arial Narrow"/>
      <family val="2"/>
      <charset val="238"/>
    </font>
    <font>
      <i/>
      <sz val="10"/>
      <name val="Arial Narrow"/>
      <family val="2"/>
      <charset val="238"/>
    </font>
    <font>
      <sz val="12"/>
      <color theme="1"/>
      <name val="Arial Narrow"/>
      <family val="2"/>
      <charset val="238"/>
    </font>
    <font>
      <b/>
      <sz val="12"/>
      <color theme="1"/>
      <name val="Arial Narrow"/>
      <family val="2"/>
      <charset val="238"/>
    </font>
    <font>
      <b/>
      <sz val="12"/>
      <name val="Arial Narrow"/>
      <family val="2"/>
      <charset val="238"/>
    </font>
    <font>
      <sz val="12"/>
      <name val="Arial Narrow"/>
      <family val="2"/>
      <charset val="238"/>
    </font>
    <font>
      <i/>
      <sz val="12"/>
      <color theme="1"/>
      <name val="Arial Narrow"/>
      <family val="2"/>
      <charset val="238"/>
    </font>
    <font>
      <sz val="12"/>
      <color rgb="FF000000"/>
      <name val="Arial Narrow"/>
      <family val="2"/>
      <charset val="238"/>
    </font>
    <font>
      <i/>
      <sz val="12"/>
      <color rgb="FF000000"/>
      <name val="Arial Narrow"/>
      <family val="2"/>
      <charset val="238"/>
    </font>
    <font>
      <i/>
      <sz val="10"/>
      <color rgb="FF000000"/>
      <name val="Arial Narrow"/>
      <family val="2"/>
      <charset val="238"/>
    </font>
    <font>
      <b/>
      <sz val="11"/>
      <color rgb="FFFF3399"/>
      <name val="Arial Narrow"/>
      <family val="2"/>
      <charset val="238"/>
    </font>
    <font>
      <b/>
      <sz val="12"/>
      <color rgb="FFFFFFFF"/>
      <name val="Arial Narrow"/>
      <family val="2"/>
      <charset val="238"/>
    </font>
    <font>
      <vertAlign val="superscript"/>
      <sz val="11"/>
      <color theme="1"/>
      <name val="Arial Narrow"/>
      <family val="2"/>
      <charset val="238"/>
    </font>
    <font>
      <i/>
      <vertAlign val="superscript"/>
      <sz val="11"/>
      <color rgb="FF000000"/>
      <name val="Arial Narrow"/>
      <family val="2"/>
      <charset val="238"/>
    </font>
    <font>
      <i/>
      <sz val="11"/>
      <color rgb="FF000000"/>
      <name val="Symbol"/>
      <family val="1"/>
      <charset val="2"/>
    </font>
    <font>
      <b/>
      <sz val="11"/>
      <color rgb="FF333300"/>
      <name val="Arial Narrow"/>
      <family val="2"/>
      <charset val="238"/>
    </font>
    <font>
      <sz val="11"/>
      <color rgb="FF333300"/>
      <name val="Arial Narrow"/>
      <family val="2"/>
      <charset val="238"/>
    </font>
    <font>
      <sz val="11"/>
      <color rgb="FF253C73"/>
      <name val="Arial Narrow"/>
      <family val="2"/>
      <charset val="238"/>
    </font>
    <font>
      <sz val="10"/>
      <color rgb="FF333300"/>
      <name val="Arial Narrow"/>
      <family val="2"/>
      <charset val="238"/>
    </font>
    <font>
      <b/>
      <sz val="12"/>
      <color rgb="FF000000"/>
      <name val="Arial Narrow"/>
      <family val="2"/>
      <charset val="238"/>
    </font>
    <font>
      <b/>
      <i/>
      <sz val="11"/>
      <color theme="1"/>
      <name val="Arial Narrow"/>
      <family val="2"/>
      <charset val="238"/>
    </font>
    <font>
      <b/>
      <sz val="11"/>
      <color theme="0"/>
      <name val="Arial Narrow"/>
      <family val="2"/>
      <charset val="238"/>
    </font>
    <font>
      <b/>
      <u/>
      <sz val="11"/>
      <color rgb="FFB7194A"/>
      <name val="Arial Narrow"/>
      <family val="2"/>
      <charset val="238"/>
    </font>
    <font>
      <u/>
      <sz val="11"/>
      <color rgb="FFE85E89"/>
      <name val="Arial Narrow"/>
      <family val="2"/>
      <charset val="238"/>
    </font>
    <font>
      <sz val="11"/>
      <color theme="1" tint="0.499984740745262"/>
      <name val="Arial Narrow"/>
      <family val="2"/>
      <charset val="238"/>
    </font>
    <font>
      <b/>
      <sz val="11"/>
      <color theme="1"/>
      <name val="Calibri"/>
      <family val="2"/>
      <charset val="238"/>
      <scheme val="minor"/>
    </font>
    <font>
      <sz val="11"/>
      <color rgb="FFA7118A"/>
      <name val="Arial Narrow"/>
      <family val="2"/>
      <charset val="238"/>
    </font>
    <font>
      <sz val="11"/>
      <color rgb="FFFF0000"/>
      <name val="Arial Narrow"/>
      <family val="2"/>
      <charset val="238"/>
    </font>
    <font>
      <strike/>
      <sz val="11"/>
      <color rgb="FFFF0000"/>
      <name val="Arial Narrow"/>
      <family val="2"/>
      <charset val="238"/>
    </font>
    <font>
      <sz val="10"/>
      <name val="Arial CE"/>
    </font>
    <font>
      <sz val="11"/>
      <color indexed="8"/>
      <name val="Arial Narrow"/>
      <family val="2"/>
      <charset val="238"/>
    </font>
    <font>
      <i/>
      <sz val="11"/>
      <color rgb="FFFF0000"/>
      <name val="Arial Narrow"/>
      <family val="2"/>
      <charset val="238"/>
    </font>
    <font>
      <b/>
      <sz val="10"/>
      <color rgb="FF7030A0"/>
      <name val="Arial Narrow"/>
      <family val="2"/>
      <charset val="238"/>
    </font>
    <font>
      <b/>
      <sz val="14"/>
      <name val="Arial Narrow"/>
      <family val="2"/>
      <charset val="238"/>
    </font>
    <font>
      <b/>
      <sz val="14"/>
      <color rgb="FFA7118A"/>
      <name val="Arial Narrow"/>
      <family val="2"/>
      <charset val="238"/>
    </font>
    <font>
      <b/>
      <sz val="14"/>
      <color theme="1"/>
      <name val="Arial Narrow"/>
      <family val="2"/>
      <charset val="238"/>
    </font>
    <font>
      <b/>
      <vertAlign val="superscript"/>
      <sz val="11"/>
      <color rgb="FFFFFFFF"/>
      <name val="Arial Narrow"/>
      <family val="2"/>
      <charset val="238"/>
    </font>
    <font>
      <sz val="11"/>
      <color rgb="FF0070C0"/>
      <name val="Arial Narrow"/>
      <family val="2"/>
      <charset val="238"/>
    </font>
    <font>
      <sz val="10"/>
      <color rgb="FF0070C0"/>
      <name val="Arial Narrow"/>
      <family val="2"/>
      <charset val="238"/>
    </font>
    <font>
      <b/>
      <sz val="11"/>
      <color theme="1"/>
      <name val="Arial Narrow"/>
      <family val="2"/>
    </font>
    <font>
      <sz val="11"/>
      <color theme="1"/>
      <name val="Arial Narrow"/>
      <family val="2"/>
    </font>
    <font>
      <sz val="8"/>
      <color indexed="8"/>
      <name val="Arial"/>
      <family val="2"/>
      <charset val="238"/>
    </font>
    <font>
      <b/>
      <sz val="12"/>
      <color rgb="FF0070C0"/>
      <name val="Arial Narrow"/>
      <family val="2"/>
      <charset val="238"/>
    </font>
    <font>
      <sz val="12"/>
      <name val="Times New Roman"/>
      <family val="1"/>
      <charset val="238"/>
    </font>
    <font>
      <sz val="9"/>
      <name val="Arial Narrow"/>
      <family val="2"/>
      <charset val="238"/>
    </font>
    <font>
      <b/>
      <sz val="9"/>
      <name val="Arial Narrow"/>
      <family val="2"/>
      <charset val="238"/>
    </font>
    <font>
      <i/>
      <vertAlign val="superscript"/>
      <sz val="11"/>
      <name val="Arial Narrow"/>
      <family val="2"/>
      <charset val="238"/>
    </font>
    <font>
      <sz val="11"/>
      <color theme="6" tint="0.39997558519241921"/>
      <name val="Arial Narrow"/>
      <family val="2"/>
      <charset val="238"/>
    </font>
    <font>
      <b/>
      <sz val="11"/>
      <color theme="6" tint="0.39997558519241921"/>
      <name val="Arial Narrow"/>
      <family val="2"/>
      <charset val="238"/>
    </font>
    <font>
      <sz val="10"/>
      <color rgb="FFFFFFFF"/>
      <name val="Arial Narrow"/>
      <family val="2"/>
      <charset val="238"/>
    </font>
    <font>
      <strike/>
      <sz val="11"/>
      <name val="Arial Narrow"/>
      <family val="2"/>
      <charset val="238"/>
    </font>
  </fonts>
  <fills count="5">
    <fill>
      <patternFill patternType="none"/>
    </fill>
    <fill>
      <patternFill patternType="gray125"/>
    </fill>
    <fill>
      <patternFill patternType="solid">
        <fgColor theme="0"/>
        <bgColor indexed="64"/>
      </patternFill>
    </fill>
    <fill>
      <patternFill patternType="solid">
        <fgColor rgb="FFB7194A"/>
        <bgColor indexed="64"/>
      </patternFill>
    </fill>
    <fill>
      <patternFill patternType="solid">
        <fgColor rgb="FFBFBFBF"/>
        <bgColor indexed="64"/>
      </patternFill>
    </fill>
  </fills>
  <borders count="65">
    <border>
      <left/>
      <right/>
      <top/>
      <bottom/>
      <diagonal/>
    </border>
    <border>
      <left style="medium">
        <color rgb="FFBF0000"/>
      </left>
      <right style="medium">
        <color rgb="FFBF0000"/>
      </right>
      <top style="medium">
        <color rgb="FFBF0000"/>
      </top>
      <bottom style="medium">
        <color rgb="FFBF0000"/>
      </bottom>
      <diagonal/>
    </border>
    <border>
      <left/>
      <right style="medium">
        <color rgb="FFBF0000"/>
      </right>
      <top style="medium">
        <color rgb="FFBF0000"/>
      </top>
      <bottom style="medium">
        <color rgb="FFBF0000"/>
      </bottom>
      <diagonal/>
    </border>
    <border>
      <left style="medium">
        <color rgb="FFBF0000"/>
      </left>
      <right style="medium">
        <color rgb="FFBF0000"/>
      </right>
      <top/>
      <bottom style="medium">
        <color rgb="FFBF0000"/>
      </bottom>
      <diagonal/>
    </border>
    <border>
      <left/>
      <right style="medium">
        <color rgb="FFBF0000"/>
      </right>
      <top/>
      <bottom style="medium">
        <color rgb="FFBF0000"/>
      </bottom>
      <diagonal/>
    </border>
    <border>
      <left style="medium">
        <color rgb="FFBF0000"/>
      </left>
      <right/>
      <top/>
      <bottom style="medium">
        <color rgb="FFBF0000"/>
      </bottom>
      <diagonal/>
    </border>
    <border>
      <left/>
      <right/>
      <top/>
      <bottom style="medium">
        <color rgb="FFBF0000"/>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rgb="FFBF0000"/>
      </top>
      <bottom style="medium">
        <color rgb="FFBF0000"/>
      </bottom>
      <diagonal/>
    </border>
    <border>
      <left style="medium">
        <color rgb="FFC00000"/>
      </left>
      <right/>
      <top style="medium">
        <color rgb="FFC00000"/>
      </top>
      <bottom/>
      <diagonal/>
    </border>
    <border>
      <left/>
      <right/>
      <top style="medium">
        <color rgb="FFC00000"/>
      </top>
      <bottom style="medium">
        <color rgb="FFFFFFFF"/>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BF0000"/>
      </left>
      <right/>
      <top style="medium">
        <color rgb="FFBF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B7194A"/>
      </left>
      <right style="medium">
        <color rgb="FFB7194A"/>
      </right>
      <top style="medium">
        <color rgb="FFB7194A"/>
      </top>
      <bottom style="medium">
        <color rgb="FFB7194A"/>
      </bottom>
      <diagonal/>
    </border>
    <border>
      <left/>
      <right style="medium">
        <color rgb="FFB7194A"/>
      </right>
      <top style="medium">
        <color rgb="FFB7194A"/>
      </top>
      <bottom style="medium">
        <color rgb="FFB7194A"/>
      </bottom>
      <diagonal/>
    </border>
    <border>
      <left style="medium">
        <color rgb="FFB7194A"/>
      </left>
      <right style="medium">
        <color rgb="FFB7194A"/>
      </right>
      <top/>
      <bottom style="medium">
        <color rgb="FFB7194A"/>
      </bottom>
      <diagonal/>
    </border>
    <border>
      <left/>
      <right style="medium">
        <color rgb="FFB7194A"/>
      </right>
      <top/>
      <bottom style="medium">
        <color rgb="FFB7194A"/>
      </bottom>
      <diagonal/>
    </border>
    <border>
      <left style="medium">
        <color rgb="FFB7194A"/>
      </left>
      <right style="medium">
        <color rgb="FFB7194A"/>
      </right>
      <top style="medium">
        <color rgb="FFB7194A"/>
      </top>
      <bottom/>
      <diagonal/>
    </border>
    <border>
      <left style="medium">
        <color rgb="FFB7194A"/>
      </left>
      <right/>
      <top style="medium">
        <color rgb="FFB7194A"/>
      </top>
      <bottom/>
      <diagonal/>
    </border>
    <border>
      <left/>
      <right/>
      <top style="medium">
        <color rgb="FFB7194A"/>
      </top>
      <bottom/>
      <diagonal/>
    </border>
    <border>
      <left/>
      <right style="medium">
        <color rgb="FFB7194A"/>
      </right>
      <top/>
      <bottom/>
      <diagonal/>
    </border>
    <border>
      <left/>
      <right/>
      <top/>
      <bottom style="medium">
        <color rgb="FFB7194A"/>
      </bottom>
      <diagonal/>
    </border>
    <border>
      <left style="medium">
        <color rgb="FFB7194A"/>
      </left>
      <right style="medium">
        <color rgb="FFB7194A"/>
      </right>
      <top/>
      <bottom/>
      <diagonal/>
    </border>
    <border>
      <left style="medium">
        <color rgb="FFB7194A"/>
      </left>
      <right/>
      <top/>
      <bottom/>
      <diagonal/>
    </border>
    <border>
      <left style="medium">
        <color rgb="FFB7194A"/>
      </left>
      <right/>
      <top/>
      <bottom style="medium">
        <color rgb="FFB7194A"/>
      </bottom>
      <diagonal/>
    </border>
    <border>
      <left style="medium">
        <color rgb="FFB7194A"/>
      </left>
      <right/>
      <top style="medium">
        <color rgb="FFB7194A"/>
      </top>
      <bottom style="thin">
        <color theme="0"/>
      </bottom>
      <diagonal/>
    </border>
    <border>
      <left/>
      <right/>
      <top style="medium">
        <color rgb="FFB7194A"/>
      </top>
      <bottom style="thin">
        <color theme="0"/>
      </bottom>
      <diagonal/>
    </border>
    <border>
      <left/>
      <right style="medium">
        <color rgb="FFB7194A"/>
      </right>
      <top style="medium">
        <color rgb="FFB7194A"/>
      </top>
      <bottom style="thin">
        <color theme="0"/>
      </bottom>
      <diagonal/>
    </border>
    <border>
      <left style="thin">
        <color theme="0"/>
      </left>
      <right style="thin">
        <color theme="0"/>
      </right>
      <top style="thin">
        <color theme="0"/>
      </top>
      <bottom/>
      <diagonal/>
    </border>
    <border>
      <left style="thin">
        <color theme="0"/>
      </left>
      <right style="thin">
        <color theme="0"/>
      </right>
      <top style="medium">
        <color rgb="FFB7194A"/>
      </top>
      <bottom style="thin">
        <color theme="0"/>
      </bottom>
      <diagonal/>
    </border>
    <border>
      <left style="thin">
        <color theme="0"/>
      </left>
      <right style="medium">
        <color rgb="FFB7194A"/>
      </right>
      <top style="medium">
        <color rgb="FFB7194A"/>
      </top>
      <bottom style="thin">
        <color theme="0"/>
      </bottom>
      <diagonal/>
    </border>
    <border>
      <left style="thin">
        <color theme="0"/>
      </left>
      <right style="medium">
        <color rgb="FFB7194A"/>
      </right>
      <top style="thin">
        <color theme="0"/>
      </top>
      <bottom/>
      <diagonal/>
    </border>
    <border>
      <left style="medium">
        <color rgb="FFFFFFFF"/>
      </left>
      <right style="medium">
        <color rgb="FFB7194A"/>
      </right>
      <top/>
      <bottom style="medium">
        <color rgb="FFB7194A"/>
      </bottom>
      <diagonal/>
    </border>
    <border>
      <left style="medium">
        <color rgb="FFB7194A"/>
      </left>
      <right style="thin">
        <color theme="0"/>
      </right>
      <top/>
      <bottom style="medium">
        <color rgb="FFB7194A"/>
      </bottom>
      <diagonal/>
    </border>
    <border>
      <left style="thin">
        <color rgb="FFB7194A"/>
      </left>
      <right style="thin">
        <color rgb="FFB7194A"/>
      </right>
      <top style="thin">
        <color rgb="FFB7194A"/>
      </top>
      <bottom style="thin">
        <color rgb="FFB7194A"/>
      </bottom>
      <diagonal/>
    </border>
    <border>
      <left/>
      <right/>
      <top style="thin">
        <color rgb="FFB7194A"/>
      </top>
      <bottom style="thin">
        <color rgb="FFB7194A"/>
      </bottom>
      <diagonal/>
    </border>
    <border>
      <left style="thin">
        <color rgb="FFB7194A"/>
      </left>
      <right/>
      <top style="thin">
        <color rgb="FFB7194A"/>
      </top>
      <bottom style="thin">
        <color rgb="FFB7194A"/>
      </bottom>
      <diagonal/>
    </border>
    <border>
      <left/>
      <right style="thin">
        <color rgb="FFB7194A"/>
      </right>
      <top style="thin">
        <color rgb="FFB7194A"/>
      </top>
      <bottom style="thin">
        <color rgb="FFB7194A"/>
      </bottom>
      <diagonal/>
    </border>
    <border>
      <left/>
      <right style="medium">
        <color rgb="FFB7194A"/>
      </right>
      <top style="medium">
        <color rgb="FFB7194A"/>
      </top>
      <bottom/>
      <diagonal/>
    </border>
    <border>
      <left style="medium">
        <color rgb="FFB7194A"/>
      </left>
      <right/>
      <top style="medium">
        <color rgb="FFB7194A"/>
      </top>
      <bottom style="medium">
        <color rgb="FFB7194A"/>
      </bottom>
      <diagonal/>
    </border>
    <border>
      <left/>
      <right/>
      <top style="medium">
        <color rgb="FFB7194A"/>
      </top>
      <bottom style="medium">
        <color rgb="FFB7194A"/>
      </bottom>
      <diagonal/>
    </border>
    <border>
      <left style="medium">
        <color rgb="FFB7194A"/>
      </left>
      <right style="medium">
        <color rgb="FFB7194A"/>
      </right>
      <top style="medium">
        <color rgb="FFB7194A"/>
      </top>
      <bottom style="medium">
        <color theme="0"/>
      </bottom>
      <diagonal/>
    </border>
    <border>
      <left/>
      <right style="thin">
        <color theme="0"/>
      </right>
      <top style="medium">
        <color rgb="FFB7194A"/>
      </top>
      <bottom/>
      <diagonal/>
    </border>
    <border>
      <left style="medium">
        <color rgb="FFB7194A"/>
      </left>
      <right/>
      <top/>
      <bottom style="thin">
        <color rgb="FFB7194A"/>
      </bottom>
      <diagonal/>
    </border>
    <border>
      <left/>
      <right style="thin">
        <color theme="0"/>
      </right>
      <top/>
      <bottom style="thin">
        <color rgb="FFB7194A"/>
      </bottom>
      <diagonal/>
    </border>
    <border>
      <left style="thin">
        <color rgb="FFB7194A"/>
      </left>
      <right style="thin">
        <color rgb="FFB7194A"/>
      </right>
      <top/>
      <bottom style="thin">
        <color rgb="FFB7194A"/>
      </bottom>
      <diagonal/>
    </border>
    <border>
      <left style="thin">
        <color rgb="FFB7194A"/>
      </left>
      <right style="thin">
        <color rgb="FFB7194A"/>
      </right>
      <top style="thin">
        <color rgb="FFB7194A"/>
      </top>
      <bottom/>
      <diagonal/>
    </border>
    <border>
      <left style="thin">
        <color rgb="FFB7194A"/>
      </left>
      <right style="thin">
        <color rgb="FFB7194A"/>
      </right>
      <top style="thin">
        <color theme="0"/>
      </top>
      <bottom style="thin">
        <color rgb="FFB7194A"/>
      </bottom>
      <diagonal/>
    </border>
  </borders>
  <cellStyleXfs count="24">
    <xf numFmtId="0" fontId="0" fillId="0" borderId="0"/>
    <xf numFmtId="9" fontId="1" fillId="0" borderId="0" applyFont="0" applyFill="0" applyBorder="0" applyAlignment="0" applyProtection="0"/>
    <xf numFmtId="0" fontId="2" fillId="0" borderId="0"/>
    <xf numFmtId="0" fontId="51" fillId="0" borderId="0" applyNumberFormat="0" applyFill="0" applyBorder="0" applyAlignment="0" applyProtection="0"/>
    <xf numFmtId="0" fontId="2" fillId="0" borderId="0"/>
    <xf numFmtId="9" fontId="2" fillId="0" borderId="0" applyFont="0" applyFill="0" applyBorder="0" applyAlignment="0" applyProtection="0"/>
    <xf numFmtId="0" fontId="3" fillId="0" borderId="0"/>
    <xf numFmtId="0" fontId="3" fillId="0" borderId="0"/>
    <xf numFmtId="0" fontId="3"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1" fillId="0" borderId="0" applyFont="0" applyFill="0" applyBorder="0" applyAlignment="0" applyProtection="0"/>
    <xf numFmtId="0" fontId="11" fillId="3" borderId="30" applyFont="0" applyFill="0" applyBorder="0" applyAlignment="0">
      <alignment horizontal="center" vertical="center" wrapText="1"/>
    </xf>
    <xf numFmtId="0" fontId="52" fillId="0" borderId="0" applyNumberFormat="0" applyFill="0" applyBorder="0" applyAlignment="0" applyProtection="0"/>
    <xf numFmtId="0" fontId="2" fillId="0" borderId="0"/>
    <xf numFmtId="0" fontId="1" fillId="0" borderId="0"/>
    <xf numFmtId="9" fontId="1" fillId="0" borderId="0" applyFont="0" applyFill="0" applyBorder="0" applyAlignment="0" applyProtection="0"/>
    <xf numFmtId="0" fontId="2" fillId="0" borderId="0"/>
    <xf numFmtId="0" fontId="58" fillId="0" borderId="0"/>
    <xf numFmtId="0" fontId="58" fillId="0" borderId="0"/>
    <xf numFmtId="0" fontId="3" fillId="0" borderId="0"/>
  </cellStyleXfs>
  <cellXfs count="766">
    <xf numFmtId="0" fontId="0" fillId="0" borderId="0" xfId="0"/>
    <xf numFmtId="0" fontId="5" fillId="0" borderId="0" xfId="0" applyFont="1"/>
    <xf numFmtId="0" fontId="7" fillId="0" borderId="0" xfId="0" applyFont="1" applyAlignment="1">
      <alignment horizontal="left" vertical="center"/>
    </xf>
    <xf numFmtId="0" fontId="8" fillId="0" borderId="0" xfId="0" applyFont="1"/>
    <xf numFmtId="0" fontId="5" fillId="0" borderId="8" xfId="0" applyFont="1" applyBorder="1"/>
    <xf numFmtId="0" fontId="5" fillId="0" borderId="33" xfId="0" applyFont="1" applyBorder="1" applyAlignment="1">
      <alignment vertical="center"/>
    </xf>
    <xf numFmtId="0" fontId="5" fillId="0" borderId="32" xfId="0" applyFont="1" applyBorder="1" applyAlignment="1">
      <alignment horizontal="justify" vertical="center"/>
    </xf>
    <xf numFmtId="0" fontId="10" fillId="0" borderId="0" xfId="0" applyFont="1" applyAlignment="1">
      <alignment horizontal="left" vertical="center"/>
    </xf>
    <xf numFmtId="3" fontId="5" fillId="0" borderId="0" xfId="0" applyNumberFormat="1" applyFont="1"/>
    <xf numFmtId="0" fontId="14" fillId="0" borderId="0" xfId="0" applyFont="1" applyAlignment="1">
      <alignment horizontal="justify" vertical="center"/>
    </xf>
    <xf numFmtId="164" fontId="5" fillId="0" borderId="0" xfId="1" applyNumberFormat="1" applyFont="1"/>
    <xf numFmtId="0" fontId="9" fillId="0" borderId="8" xfId="2" applyNumberFormat="1" applyFont="1" applyFill="1" applyBorder="1" applyAlignment="1" applyProtection="1"/>
    <xf numFmtId="0" fontId="10" fillId="0" borderId="0" xfId="0" applyFont="1"/>
    <xf numFmtId="0" fontId="19" fillId="0" borderId="0" xfId="0" applyFont="1" applyFill="1" applyBorder="1" applyAlignment="1">
      <alignment vertical="center"/>
    </xf>
    <xf numFmtId="0" fontId="19" fillId="0" borderId="0" xfId="0" applyFont="1" applyFill="1" applyBorder="1" applyAlignment="1">
      <alignment horizontal="justify" vertical="center"/>
    </xf>
    <xf numFmtId="0" fontId="19" fillId="0" borderId="0" xfId="0" applyFont="1" applyFill="1" applyBorder="1" applyAlignment="1">
      <alignment horizontal="right" vertical="center"/>
    </xf>
    <xf numFmtId="0" fontId="20" fillId="0" borderId="0" xfId="0" applyFont="1" applyFill="1" applyBorder="1" applyAlignment="1">
      <alignment horizontal="justify" vertical="center"/>
    </xf>
    <xf numFmtId="0" fontId="20" fillId="0" borderId="0" xfId="0" applyFont="1" applyFill="1" applyBorder="1" applyAlignment="1">
      <alignment horizontal="right" vertical="center"/>
    </xf>
    <xf numFmtId="0" fontId="12" fillId="0" borderId="32" xfId="0" applyFont="1" applyBorder="1" applyAlignment="1">
      <alignment horizontal="justify" vertical="center"/>
    </xf>
    <xf numFmtId="0" fontId="18" fillId="3" borderId="30" xfId="0" applyFont="1" applyFill="1" applyBorder="1" applyAlignment="1">
      <alignment horizontal="center" vertical="center" wrapText="1"/>
    </xf>
    <xf numFmtId="0" fontId="18" fillId="3" borderId="31" xfId="0" applyFont="1" applyFill="1" applyBorder="1" applyAlignment="1">
      <alignment horizontal="center" vertical="center" wrapText="1"/>
    </xf>
    <xf numFmtId="0" fontId="7" fillId="0" borderId="32" xfId="0" applyFont="1" applyBorder="1" applyAlignment="1">
      <alignment horizontal="justify" vertical="center"/>
    </xf>
    <xf numFmtId="0" fontId="7" fillId="0" borderId="33" xfId="0" applyFont="1" applyBorder="1" applyAlignment="1">
      <alignment horizontal="center" vertical="center" wrapText="1"/>
    </xf>
    <xf numFmtId="0" fontId="12" fillId="0" borderId="33" xfId="0" applyFont="1" applyBorder="1" applyAlignment="1">
      <alignment horizontal="center" vertical="center"/>
    </xf>
    <xf numFmtId="0" fontId="18" fillId="3" borderId="1" xfId="0" applyFont="1" applyFill="1" applyBorder="1" applyAlignment="1">
      <alignment horizontal="center" vertical="center" wrapText="1"/>
    </xf>
    <xf numFmtId="0" fontId="18" fillId="3" borderId="2" xfId="0" applyFont="1" applyFill="1" applyBorder="1" applyAlignment="1">
      <alignment horizontal="center" vertical="center" wrapText="1"/>
    </xf>
    <xf numFmtId="2" fontId="5" fillId="0" borderId="0" xfId="0" applyNumberFormat="1" applyFont="1"/>
    <xf numFmtId="0" fontId="5" fillId="0" borderId="0" xfId="0" applyFont="1" applyAlignment="1">
      <alignment wrapText="1"/>
    </xf>
    <xf numFmtId="0" fontId="10" fillId="0" borderId="3" xfId="0" applyFont="1" applyBorder="1" applyAlignment="1">
      <alignment horizontal="left" vertical="top" wrapText="1"/>
    </xf>
    <xf numFmtId="3" fontId="5" fillId="0" borderId="4" xfId="0" applyNumberFormat="1" applyFont="1" applyBorder="1" applyAlignment="1">
      <alignment horizontal="center" vertical="top" wrapText="1"/>
    </xf>
    <xf numFmtId="0" fontId="9" fillId="0" borderId="22" xfId="2" applyNumberFormat="1" applyFont="1" applyFill="1" applyBorder="1" applyAlignment="1" applyProtection="1"/>
    <xf numFmtId="3" fontId="5" fillId="0" borderId="22" xfId="0" applyNumberFormat="1" applyFont="1" applyBorder="1"/>
    <xf numFmtId="3" fontId="5" fillId="0" borderId="8" xfId="0" applyNumberFormat="1" applyFont="1" applyBorder="1"/>
    <xf numFmtId="3" fontId="5" fillId="0" borderId="0" xfId="1" applyNumberFormat="1" applyFont="1"/>
    <xf numFmtId="0" fontId="18" fillId="3" borderId="33" xfId="0" applyFont="1" applyFill="1" applyBorder="1" applyAlignment="1">
      <alignment horizontal="center" vertical="center"/>
    </xf>
    <xf numFmtId="0" fontId="10" fillId="0" borderId="32" xfId="0" applyFont="1" applyBorder="1" applyAlignment="1">
      <alignment horizontal="justify" vertical="center"/>
    </xf>
    <xf numFmtId="0" fontId="5" fillId="0" borderId="32" xfId="0" applyFont="1" applyBorder="1" applyAlignment="1">
      <alignment horizontal="justify" vertical="center" wrapText="1"/>
    </xf>
    <xf numFmtId="0" fontId="5" fillId="0" borderId="32" xfId="0" applyFont="1" applyBorder="1" applyAlignment="1">
      <alignment horizontal="left" vertical="center" wrapText="1"/>
    </xf>
    <xf numFmtId="165" fontId="12" fillId="0" borderId="33" xfId="0" applyNumberFormat="1" applyFont="1" applyBorder="1" applyAlignment="1">
      <alignment horizontal="center" vertical="center"/>
    </xf>
    <xf numFmtId="0" fontId="5" fillId="2" borderId="33" xfId="0" applyFont="1" applyFill="1" applyBorder="1" applyAlignment="1">
      <alignment horizontal="right" vertical="center"/>
    </xf>
    <xf numFmtId="0" fontId="17" fillId="0" borderId="49" xfId="0" applyFont="1" applyFill="1" applyBorder="1" applyAlignment="1">
      <alignment horizontal="center" vertical="center"/>
    </xf>
    <xf numFmtId="0" fontId="18" fillId="3" borderId="50" xfId="0" applyFont="1" applyFill="1" applyBorder="1" applyAlignment="1">
      <alignment horizontal="center" vertical="center"/>
    </xf>
    <xf numFmtId="0" fontId="10" fillId="0" borderId="51" xfId="0" applyFont="1" applyBorder="1" applyAlignment="1">
      <alignment horizontal="justify" vertical="center" wrapText="1"/>
    </xf>
    <xf numFmtId="0" fontId="5" fillId="0" borderId="51" xfId="0" applyFont="1" applyBorder="1" applyAlignment="1">
      <alignment horizontal="justify" vertical="center" wrapText="1"/>
    </xf>
    <xf numFmtId="0" fontId="5" fillId="0" borderId="51" xfId="0" applyFont="1" applyBorder="1" applyAlignment="1">
      <alignment horizontal="justify" vertical="center"/>
    </xf>
    <xf numFmtId="0" fontId="20" fillId="0" borderId="0" xfId="4" applyFont="1"/>
    <xf numFmtId="0" fontId="19" fillId="0" borderId="0" xfId="4" applyFont="1"/>
    <xf numFmtId="0" fontId="20" fillId="0" borderId="0" xfId="2" applyNumberFormat="1" applyFont="1" applyFill="1" applyBorder="1" applyAlignment="1" applyProtection="1"/>
    <xf numFmtId="0" fontId="19" fillId="0" borderId="8" xfId="4" applyFont="1" applyBorder="1" applyAlignment="1">
      <alignment horizontal="center"/>
    </xf>
    <xf numFmtId="0" fontId="19" fillId="0" borderId="8" xfId="2" applyNumberFormat="1" applyFont="1" applyFill="1" applyBorder="1" applyAlignment="1" applyProtection="1">
      <alignment horizontal="center"/>
    </xf>
    <xf numFmtId="0" fontId="20" fillId="0" borderId="8" xfId="2" applyNumberFormat="1" applyFont="1" applyFill="1" applyBorder="1" applyAlignment="1" applyProtection="1"/>
    <xf numFmtId="4" fontId="20" fillId="0" borderId="0" xfId="2" applyNumberFormat="1" applyFont="1" applyFill="1" applyBorder="1" applyAlignment="1" applyProtection="1"/>
    <xf numFmtId="0" fontId="24" fillId="0" borderId="0" xfId="0" applyFont="1"/>
    <xf numFmtId="0" fontId="25" fillId="0" borderId="0" xfId="0" applyFont="1" applyAlignment="1">
      <alignment horizontal="left" vertical="center"/>
    </xf>
    <xf numFmtId="0" fontId="23" fillId="0" borderId="0" xfId="0" applyFont="1"/>
    <xf numFmtId="0" fontId="20" fillId="0" borderId="0" xfId="4" applyFont="1" applyAlignment="1">
      <alignment wrapText="1"/>
    </xf>
    <xf numFmtId="2" fontId="20" fillId="0" borderId="0" xfId="4" applyNumberFormat="1" applyFont="1" applyAlignment="1">
      <alignment wrapText="1"/>
    </xf>
    <xf numFmtId="165" fontId="20" fillId="0" borderId="0" xfId="4" applyNumberFormat="1" applyFont="1" applyAlignment="1">
      <alignment wrapText="1"/>
    </xf>
    <xf numFmtId="0" fontId="25" fillId="0" borderId="0" xfId="0" applyFont="1"/>
    <xf numFmtId="0" fontId="20" fillId="0" borderId="0" xfId="4" applyFont="1" applyBorder="1"/>
    <xf numFmtId="0" fontId="19" fillId="0" borderId="51" xfId="0" applyFont="1" applyFill="1" applyBorder="1" applyAlignment="1">
      <alignment horizontal="left" vertical="center"/>
    </xf>
    <xf numFmtId="0" fontId="20" fillId="0" borderId="51" xfId="0" applyFont="1" applyFill="1" applyBorder="1" applyAlignment="1">
      <alignment horizontal="left" vertical="center"/>
    </xf>
    <xf numFmtId="0" fontId="30" fillId="0" borderId="0" xfId="4" applyFont="1"/>
    <xf numFmtId="0" fontId="20" fillId="0" borderId="0" xfId="4" applyFont="1" applyFill="1" applyBorder="1"/>
    <xf numFmtId="0" fontId="25" fillId="0" borderId="51" xfId="0" applyFont="1" applyBorder="1" applyAlignment="1">
      <alignment horizontal="justify" vertical="center" wrapText="1"/>
    </xf>
    <xf numFmtId="0" fontId="23" fillId="0" borderId="51" xfId="0" applyFont="1" applyBorder="1" applyAlignment="1">
      <alignment horizontal="justify" vertical="center" wrapText="1"/>
    </xf>
    <xf numFmtId="0" fontId="11" fillId="3" borderId="0" xfId="0" applyFont="1" applyFill="1" applyBorder="1" applyAlignment="1">
      <alignment horizontal="center" vertical="center"/>
    </xf>
    <xf numFmtId="0" fontId="27" fillId="0" borderId="51" xfId="0" applyFont="1" applyBorder="1" applyAlignment="1">
      <alignment horizontal="justify" vertical="center"/>
    </xf>
    <xf numFmtId="0" fontId="23" fillId="0" borderId="51" xfId="0" applyFont="1" applyBorder="1" applyAlignment="1">
      <alignment horizontal="justify" vertical="center"/>
    </xf>
    <xf numFmtId="0" fontId="31" fillId="0" borderId="0" xfId="0" applyFont="1"/>
    <xf numFmtId="0" fontId="32" fillId="0" borderId="0" xfId="0" applyFont="1" applyAlignment="1">
      <alignment horizontal="left" vertical="center"/>
    </xf>
    <xf numFmtId="0" fontId="33" fillId="0" borderId="8" xfId="8" applyFont="1" applyFill="1" applyBorder="1" applyAlignment="1">
      <alignment vertical="center"/>
    </xf>
    <xf numFmtId="0" fontId="33" fillId="0" borderId="8" xfId="8" applyFont="1" applyFill="1" applyBorder="1" applyAlignment="1">
      <alignment horizontal="center" vertical="center"/>
    </xf>
    <xf numFmtId="0" fontId="34" fillId="0" borderId="8" xfId="8" applyFont="1" applyFill="1" applyBorder="1" applyAlignment="1">
      <alignment horizontal="center" vertical="center"/>
    </xf>
    <xf numFmtId="3" fontId="34" fillId="0" borderId="8" xfId="8" applyNumberFormat="1" applyFont="1" applyFill="1" applyBorder="1" applyAlignment="1">
      <alignment horizontal="right" vertical="center"/>
    </xf>
    <xf numFmtId="3" fontId="34" fillId="0" borderId="8" xfId="8" applyNumberFormat="1" applyFont="1" applyFill="1" applyBorder="1" applyAlignment="1">
      <alignment horizontal="right" vertical="center" wrapText="1"/>
    </xf>
    <xf numFmtId="3" fontId="34" fillId="0" borderId="8" xfId="8" applyNumberFormat="1" applyFont="1" applyFill="1" applyBorder="1" applyAlignment="1">
      <alignment horizontal="right" wrapText="1"/>
    </xf>
    <xf numFmtId="3" fontId="31" fillId="0" borderId="0" xfId="0" applyNumberFormat="1" applyFont="1"/>
    <xf numFmtId="0" fontId="31" fillId="0" borderId="8" xfId="0" applyFont="1" applyFill="1" applyBorder="1" applyAlignment="1">
      <alignment horizontal="center"/>
    </xf>
    <xf numFmtId="3" fontId="31" fillId="0" borderId="8" xfId="0" applyNumberFormat="1" applyFont="1" applyFill="1" applyBorder="1" applyAlignment="1">
      <alignment horizontal="right" vertical="center"/>
    </xf>
    <xf numFmtId="3" fontId="31" fillId="0" borderId="0" xfId="0" applyNumberFormat="1" applyFont="1" applyFill="1"/>
    <xf numFmtId="0" fontId="31" fillId="0" borderId="0" xfId="0" applyFont="1" applyAlignment="1"/>
    <xf numFmtId="3" fontId="31" fillId="0" borderId="8" xfId="0" applyNumberFormat="1" applyFont="1" applyFill="1" applyBorder="1" applyAlignment="1">
      <alignment horizontal="right"/>
    </xf>
    <xf numFmtId="3" fontId="31" fillId="0" borderId="0" xfId="0" applyNumberFormat="1" applyFont="1" applyAlignment="1"/>
    <xf numFmtId="3" fontId="31" fillId="0" borderId="8" xfId="0" applyNumberFormat="1" applyFont="1" applyFill="1" applyBorder="1"/>
    <xf numFmtId="0" fontId="31" fillId="0" borderId="0" xfId="0" applyFont="1" applyFill="1"/>
    <xf numFmtId="0" fontId="35" fillId="0" borderId="0" xfId="0" applyFont="1" applyAlignment="1"/>
    <xf numFmtId="0" fontId="20" fillId="0" borderId="0" xfId="8" applyFont="1"/>
    <xf numFmtId="4" fontId="31" fillId="0" borderId="0" xfId="0" applyNumberFormat="1" applyFont="1"/>
    <xf numFmtId="2" fontId="31" fillId="0" borderId="0" xfId="0" applyNumberFormat="1" applyFont="1"/>
    <xf numFmtId="0" fontId="31" fillId="0" borderId="0" xfId="0" applyFont="1" applyAlignment="1">
      <alignment horizontal="center"/>
    </xf>
    <xf numFmtId="0" fontId="31" fillId="0" borderId="0" xfId="0" applyFont="1" applyAlignment="1">
      <alignment horizontal="center" vertical="center"/>
    </xf>
    <xf numFmtId="0" fontId="36" fillId="0" borderId="0" xfId="0" applyFont="1" applyAlignment="1">
      <alignment horizontal="justify" vertical="center"/>
    </xf>
    <xf numFmtId="0" fontId="37" fillId="0" borderId="0" xfId="0" applyFont="1" applyAlignment="1">
      <alignment horizontal="justify" vertical="center"/>
    </xf>
    <xf numFmtId="0" fontId="14" fillId="0" borderId="0" xfId="0" applyFont="1" applyAlignment="1">
      <alignment horizontal="left" vertical="center"/>
    </xf>
    <xf numFmtId="0" fontId="10" fillId="0" borderId="8" xfId="0" applyFont="1" applyBorder="1" applyAlignment="1">
      <alignment wrapText="1"/>
    </xf>
    <xf numFmtId="0" fontId="8" fillId="0" borderId="0" xfId="0" applyFont="1" applyAlignment="1">
      <alignment horizontal="left" vertical="center"/>
    </xf>
    <xf numFmtId="0" fontId="10" fillId="0" borderId="51" xfId="0" applyFont="1" applyBorder="1" applyAlignment="1">
      <alignment horizontal="justify" vertical="center"/>
    </xf>
    <xf numFmtId="0" fontId="10" fillId="0" borderId="8" xfId="0" applyFont="1" applyBorder="1" applyAlignment="1">
      <alignment horizontal="left" vertical="center" wrapText="1"/>
    </xf>
    <xf numFmtId="0" fontId="8" fillId="0" borderId="0" xfId="0" applyFont="1" applyBorder="1"/>
    <xf numFmtId="0" fontId="5" fillId="0" borderId="0" xfId="0" applyFont="1" applyAlignment="1">
      <alignment vertical="center" wrapText="1"/>
    </xf>
    <xf numFmtId="0" fontId="10" fillId="0" borderId="0" xfId="0" applyFont="1" applyAlignment="1">
      <alignment horizontal="left"/>
    </xf>
    <xf numFmtId="0" fontId="10" fillId="0" borderId="8" xfId="0" applyFont="1" applyBorder="1" applyAlignment="1"/>
    <xf numFmtId="0" fontId="10" fillId="0" borderId="8" xfId="0" applyFont="1" applyBorder="1" applyAlignment="1">
      <alignment horizontal="center"/>
    </xf>
    <xf numFmtId="0" fontId="5" fillId="0" borderId="8" xfId="0" applyFont="1" applyBorder="1" applyAlignment="1">
      <alignment horizontal="center"/>
    </xf>
    <xf numFmtId="0" fontId="10" fillId="0" borderId="8" xfId="0" applyFont="1" applyBorder="1"/>
    <xf numFmtId="0" fontId="5" fillId="2" borderId="32" xfId="0" applyFont="1" applyFill="1" applyBorder="1" applyAlignment="1">
      <alignment horizontal="justify" vertical="center"/>
    </xf>
    <xf numFmtId="0" fontId="9" fillId="0" borderId="0" xfId="0" applyFont="1" applyFill="1"/>
    <xf numFmtId="9" fontId="5" fillId="0" borderId="0" xfId="1" applyFont="1"/>
    <xf numFmtId="0" fontId="18" fillId="3" borderId="33" xfId="0" applyFont="1" applyFill="1" applyBorder="1" applyAlignment="1">
      <alignment horizontal="center" vertical="center" wrapText="1"/>
    </xf>
    <xf numFmtId="0" fontId="10" fillId="0" borderId="32" xfId="0" applyFont="1" applyBorder="1" applyAlignment="1">
      <alignment horizontal="justify" vertical="center" wrapText="1"/>
    </xf>
    <xf numFmtId="0" fontId="38" fillId="0" borderId="0" xfId="0" applyFont="1" applyAlignment="1">
      <alignment horizontal="justify" vertical="center"/>
    </xf>
    <xf numFmtId="0" fontId="10" fillId="0" borderId="0" xfId="0" applyFont="1" applyAlignment="1">
      <alignment horizontal="center" vertical="center"/>
    </xf>
    <xf numFmtId="0" fontId="10" fillId="0" borderId="32" xfId="0" applyFont="1" applyBorder="1" applyAlignment="1">
      <alignment horizontal="left" vertical="center" wrapText="1"/>
    </xf>
    <xf numFmtId="0" fontId="10" fillId="0" borderId="33" xfId="0" applyFont="1" applyBorder="1" applyAlignment="1">
      <alignment horizontal="center" vertical="center" wrapText="1"/>
    </xf>
    <xf numFmtId="0" fontId="5" fillId="0" borderId="33" xfId="0" applyFont="1" applyBorder="1" applyAlignment="1">
      <alignment horizontal="center" vertical="center" wrapText="1"/>
    </xf>
    <xf numFmtId="0" fontId="11" fillId="3" borderId="5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0" fillId="0" borderId="32" xfId="0" applyFont="1" applyBorder="1" applyAlignment="1">
      <alignment horizontal="left" vertical="center"/>
    </xf>
    <xf numFmtId="0" fontId="10" fillId="0" borderId="33" xfId="0" applyFont="1" applyBorder="1" applyAlignment="1">
      <alignment horizontal="center" vertical="center"/>
    </xf>
    <xf numFmtId="0" fontId="5" fillId="0" borderId="32" xfId="0" applyFont="1" applyBorder="1" applyAlignment="1">
      <alignment horizontal="left" vertical="center"/>
    </xf>
    <xf numFmtId="0" fontId="5" fillId="0" borderId="33" xfId="0" applyFont="1" applyBorder="1" applyAlignment="1">
      <alignment horizontal="center" vertical="center"/>
    </xf>
    <xf numFmtId="0" fontId="25" fillId="0" borderId="32" xfId="0" applyFont="1" applyBorder="1" applyAlignment="1">
      <alignment horizontal="justify" vertical="center"/>
    </xf>
    <xf numFmtId="0" fontId="25" fillId="0" borderId="33" xfId="0" applyFont="1" applyBorder="1" applyAlignment="1">
      <alignment horizontal="center" vertical="center"/>
    </xf>
    <xf numFmtId="0" fontId="23" fillId="0" borderId="33" xfId="0" applyFont="1" applyBorder="1" applyAlignment="1">
      <alignment horizontal="center" vertical="center"/>
    </xf>
    <xf numFmtId="0" fontId="18" fillId="3" borderId="55" xfId="0" applyFont="1" applyFill="1" applyBorder="1" applyAlignment="1">
      <alignment horizontal="center" vertical="center"/>
    </xf>
    <xf numFmtId="0" fontId="5" fillId="0" borderId="8" xfId="0" applyFont="1" applyFill="1" applyBorder="1"/>
    <xf numFmtId="2" fontId="5" fillId="0" borderId="0" xfId="0" applyNumberFormat="1" applyFont="1" applyAlignment="1">
      <alignment wrapText="1"/>
    </xf>
    <xf numFmtId="0" fontId="10" fillId="0" borderId="0" xfId="0" applyFont="1" applyAlignment="1"/>
    <xf numFmtId="0" fontId="10" fillId="0" borderId="0" xfId="0" applyFont="1" applyBorder="1"/>
    <xf numFmtId="0" fontId="5" fillId="0" borderId="27" xfId="0" applyFont="1" applyBorder="1"/>
    <xf numFmtId="3" fontId="5" fillId="0" borderId="26" xfId="0" applyNumberFormat="1" applyFont="1" applyBorder="1"/>
    <xf numFmtId="0" fontId="5" fillId="0" borderId="17" xfId="0" applyFont="1" applyBorder="1"/>
    <xf numFmtId="3" fontId="5" fillId="0" borderId="18" xfId="0" applyNumberFormat="1" applyFont="1" applyBorder="1"/>
    <xf numFmtId="0" fontId="5" fillId="0" borderId="19" xfId="0" applyFont="1" applyBorder="1"/>
    <xf numFmtId="3" fontId="5" fillId="0" borderId="20" xfId="0" applyNumberFormat="1" applyFont="1" applyBorder="1"/>
    <xf numFmtId="3" fontId="5" fillId="0" borderId="21" xfId="0" applyNumberFormat="1" applyFont="1" applyBorder="1"/>
    <xf numFmtId="0" fontId="5" fillId="0" borderId="0" xfId="0" applyFont="1" applyAlignment="1"/>
    <xf numFmtId="3" fontId="5" fillId="0" borderId="0" xfId="0" applyNumberFormat="1" applyFont="1" applyAlignment="1">
      <alignment wrapText="1"/>
    </xf>
    <xf numFmtId="0" fontId="5" fillId="0" borderId="0" xfId="0" applyFont="1" applyBorder="1"/>
    <xf numFmtId="0" fontId="17" fillId="0" borderId="8" xfId="7" applyFont="1" applyFill="1" applyBorder="1" applyAlignment="1" applyProtection="1">
      <alignment vertical="center"/>
      <protection hidden="1"/>
    </xf>
    <xf numFmtId="10" fontId="5" fillId="0" borderId="0" xfId="1" applyNumberFormat="1" applyFont="1" applyBorder="1"/>
    <xf numFmtId="167" fontId="5" fillId="0" borderId="0" xfId="14" applyNumberFormat="1" applyFont="1" applyBorder="1"/>
    <xf numFmtId="3" fontId="5" fillId="0" borderId="0" xfId="0" applyNumberFormat="1" applyFont="1" applyBorder="1"/>
    <xf numFmtId="0" fontId="10" fillId="0" borderId="8" xfId="0" applyFont="1" applyFill="1" applyBorder="1" applyAlignment="1">
      <alignment horizontal="center"/>
    </xf>
    <xf numFmtId="0" fontId="5" fillId="0" borderId="0" xfId="0" applyFont="1" applyFill="1" applyBorder="1"/>
    <xf numFmtId="0" fontId="17" fillId="0" borderId="0" xfId="7" applyFont="1" applyFill="1" applyBorder="1" applyAlignment="1" applyProtection="1">
      <alignment vertical="center"/>
      <protection hidden="1"/>
    </xf>
    <xf numFmtId="3" fontId="8" fillId="0" borderId="0" xfId="0" applyNumberFormat="1" applyFont="1" applyBorder="1"/>
    <xf numFmtId="0" fontId="23" fillId="0" borderId="33" xfId="0" applyFont="1" applyBorder="1" applyAlignment="1">
      <alignment horizontal="center" vertical="center" wrapText="1"/>
    </xf>
    <xf numFmtId="0" fontId="18" fillId="3" borderId="16"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right" vertical="center" wrapText="1"/>
    </xf>
    <xf numFmtId="0" fontId="18" fillId="3" borderId="4" xfId="0" applyFont="1" applyFill="1" applyBorder="1" applyAlignment="1">
      <alignment horizontal="right" vertical="center" wrapText="1"/>
    </xf>
    <xf numFmtId="0" fontId="17" fillId="0" borderId="0" xfId="0" applyFont="1" applyBorder="1"/>
    <xf numFmtId="0" fontId="39" fillId="0" borderId="0" xfId="0" applyFont="1" applyBorder="1"/>
    <xf numFmtId="0" fontId="5" fillId="0" borderId="0" xfId="0" applyNumberFormat="1" applyFont="1" applyBorder="1"/>
    <xf numFmtId="0" fontId="5" fillId="0" borderId="0" xfId="14" applyNumberFormat="1" applyFont="1" applyBorder="1"/>
    <xf numFmtId="0" fontId="9" fillId="0" borderId="0" xfId="7" applyFont="1" applyFill="1" applyBorder="1" applyAlignment="1">
      <alignment vertical="center"/>
    </xf>
    <xf numFmtId="0" fontId="18" fillId="3" borderId="30" xfId="0" applyFont="1" applyFill="1" applyBorder="1" applyAlignment="1">
      <alignment horizontal="left" vertical="center"/>
    </xf>
    <xf numFmtId="0" fontId="18" fillId="3" borderId="32" xfId="0" applyFont="1" applyFill="1" applyBorder="1" applyAlignment="1">
      <alignment horizontal="center" vertical="center"/>
    </xf>
    <xf numFmtId="0" fontId="12" fillId="0" borderId="32" xfId="0" applyFont="1" applyBorder="1" applyAlignment="1">
      <alignment horizontal="left" vertical="center"/>
    </xf>
    <xf numFmtId="3" fontId="5" fillId="0" borderId="33" xfId="0" applyNumberFormat="1" applyFont="1" applyBorder="1" applyAlignment="1">
      <alignment horizontal="center" vertical="center"/>
    </xf>
    <xf numFmtId="0" fontId="7" fillId="0" borderId="32" xfId="0" applyFont="1" applyBorder="1" applyAlignment="1">
      <alignment horizontal="left" vertical="center"/>
    </xf>
    <xf numFmtId="3" fontId="10" fillId="0" borderId="33" xfId="0" applyNumberFormat="1" applyFont="1" applyBorder="1" applyAlignment="1">
      <alignment horizontal="center" vertical="center"/>
    </xf>
    <xf numFmtId="0" fontId="12" fillId="0" borderId="32" xfId="0" applyFont="1" applyBorder="1" applyAlignment="1">
      <alignment horizontal="left" vertical="center" wrapText="1"/>
    </xf>
    <xf numFmtId="0" fontId="5" fillId="0" borderId="0" xfId="0" applyFont="1" applyAlignment="1">
      <alignment horizontal="left"/>
    </xf>
    <xf numFmtId="0" fontId="18" fillId="3" borderId="37" xfId="0" applyFont="1" applyFill="1" applyBorder="1" applyAlignment="1">
      <alignment horizontal="center" vertical="center"/>
    </xf>
    <xf numFmtId="0" fontId="25" fillId="0" borderId="32" xfId="0" applyFont="1" applyBorder="1" applyAlignment="1">
      <alignment horizontal="left" vertical="center" wrapText="1"/>
    </xf>
    <xf numFmtId="0" fontId="25" fillId="0" borderId="33" xfId="0" applyFont="1" applyBorder="1" applyAlignment="1">
      <alignment horizontal="center" vertical="center" wrapText="1"/>
    </xf>
    <xf numFmtId="0" fontId="23" fillId="0" borderId="32" xfId="0" applyFont="1" applyBorder="1" applyAlignment="1">
      <alignment horizontal="left" vertical="center" wrapText="1"/>
    </xf>
    <xf numFmtId="0" fontId="39" fillId="0" borderId="0" xfId="0" applyFont="1" applyProtection="1">
      <protection locked="0"/>
    </xf>
    <xf numFmtId="0" fontId="5" fillId="0" borderId="0" xfId="0" applyFont="1" applyProtection="1">
      <protection locked="0"/>
    </xf>
    <xf numFmtId="0" fontId="10" fillId="0" borderId="0" xfId="0" applyFont="1" applyProtection="1">
      <protection locked="0"/>
    </xf>
    <xf numFmtId="0" fontId="10" fillId="0" borderId="8" xfId="0" applyFont="1" applyBorder="1" applyProtection="1">
      <protection locked="0"/>
    </xf>
    <xf numFmtId="0" fontId="8" fillId="0" borderId="0" xfId="0" applyFont="1" applyProtection="1">
      <protection locked="0"/>
    </xf>
    <xf numFmtId="0" fontId="42" fillId="0" borderId="0" xfId="0" applyFont="1" applyAlignment="1">
      <alignment horizontal="justify" vertical="center"/>
    </xf>
    <xf numFmtId="3" fontId="23" fillId="0" borderId="33" xfId="0" applyNumberFormat="1" applyFont="1" applyBorder="1" applyAlignment="1">
      <alignment horizontal="center" vertical="center"/>
    </xf>
    <xf numFmtId="3" fontId="12" fillId="0" borderId="33" xfId="0" applyNumberFormat="1" applyFont="1" applyBorder="1" applyAlignment="1">
      <alignment horizontal="center" vertical="center"/>
    </xf>
    <xf numFmtId="0" fontId="7" fillId="0" borderId="33" xfId="0" applyFont="1" applyBorder="1" applyAlignment="1">
      <alignment horizontal="center" vertical="center"/>
    </xf>
    <xf numFmtId="0" fontId="28" fillId="0" borderId="32" xfId="0" applyFont="1" applyBorder="1" applyAlignment="1">
      <alignment horizontal="left" vertical="center" wrapText="1"/>
    </xf>
    <xf numFmtId="3" fontId="25" fillId="0" borderId="33" xfId="0" applyNumberFormat="1" applyFont="1" applyBorder="1" applyAlignment="1">
      <alignment horizontal="center" vertical="center"/>
    </xf>
    <xf numFmtId="3" fontId="5" fillId="0" borderId="33" xfId="0" applyNumberFormat="1" applyFont="1" applyBorder="1" applyAlignment="1">
      <alignment horizontal="center" vertical="center" wrapText="1"/>
    </xf>
    <xf numFmtId="3" fontId="10" fillId="0" borderId="33" xfId="0" applyNumberFormat="1" applyFont="1" applyBorder="1" applyAlignment="1">
      <alignment horizontal="center" vertical="center" wrapText="1"/>
    </xf>
    <xf numFmtId="0" fontId="18" fillId="3" borderId="30" xfId="0" applyFont="1" applyFill="1" applyBorder="1" applyAlignment="1">
      <alignment horizontal="center" vertical="center"/>
    </xf>
    <xf numFmtId="0" fontId="23" fillId="0" borderId="32" xfId="0" applyFont="1" applyBorder="1" applyAlignment="1">
      <alignment horizontal="left" vertical="center"/>
    </xf>
    <xf numFmtId="0" fontId="5" fillId="2" borderId="32" xfId="0" applyFont="1" applyFill="1" applyBorder="1" applyAlignment="1">
      <alignment horizontal="right" vertical="center"/>
    </xf>
    <xf numFmtId="0" fontId="40" fillId="3" borderId="33" xfId="0" applyFont="1" applyFill="1" applyBorder="1" applyAlignment="1">
      <alignment horizontal="center" vertical="center"/>
    </xf>
    <xf numFmtId="0" fontId="48" fillId="0" borderId="32" xfId="0" applyFont="1" applyBorder="1" applyAlignment="1">
      <alignment horizontal="left" vertical="center"/>
    </xf>
    <xf numFmtId="0" fontId="36" fillId="0" borderId="32" xfId="0" applyFont="1" applyBorder="1" applyAlignment="1">
      <alignment horizontal="justify" vertical="center"/>
    </xf>
    <xf numFmtId="0" fontId="18" fillId="3" borderId="31" xfId="0" applyFont="1" applyFill="1" applyBorder="1" applyAlignment="1">
      <alignment horizontal="center" vertical="center"/>
    </xf>
    <xf numFmtId="0" fontId="44" fillId="0" borderId="32" xfId="0" applyFont="1" applyBorder="1" applyAlignment="1">
      <alignment horizontal="left" vertical="center"/>
    </xf>
    <xf numFmtId="0" fontId="45" fillId="0" borderId="32" xfId="0" applyFont="1" applyBorder="1" applyAlignment="1">
      <alignment horizontal="justify" vertical="center"/>
    </xf>
    <xf numFmtId="0" fontId="9" fillId="0" borderId="32" xfId="0" applyFont="1" applyBorder="1" applyAlignment="1">
      <alignment horizontal="justify" vertical="center"/>
    </xf>
    <xf numFmtId="4" fontId="10" fillId="0" borderId="33" xfId="0" applyNumberFormat="1" applyFont="1" applyBorder="1" applyAlignment="1">
      <alignment horizontal="center" vertical="center" wrapText="1"/>
    </xf>
    <xf numFmtId="0" fontId="45" fillId="0" borderId="32" xfId="0" applyFont="1" applyBorder="1" applyAlignment="1">
      <alignment horizontal="left" vertical="center"/>
    </xf>
    <xf numFmtId="0" fontId="38" fillId="0" borderId="0" xfId="0" applyFont="1" applyAlignment="1">
      <alignment horizontal="left" vertical="center"/>
    </xf>
    <xf numFmtId="0" fontId="13" fillId="0" borderId="0" xfId="0" applyFont="1" applyFill="1"/>
    <xf numFmtId="0" fontId="47" fillId="0" borderId="33" xfId="0" applyFont="1" applyBorder="1" applyAlignment="1">
      <alignment horizontal="center" vertical="center"/>
    </xf>
    <xf numFmtId="0" fontId="23" fillId="0" borderId="0" xfId="0" applyFont="1" applyAlignment="1">
      <alignment horizontal="right" vertical="center"/>
    </xf>
    <xf numFmtId="3" fontId="47" fillId="0" borderId="33" xfId="0" applyNumberFormat="1" applyFont="1" applyBorder="1" applyAlignment="1">
      <alignment horizontal="center" vertical="center"/>
    </xf>
    <xf numFmtId="0" fontId="17" fillId="0" borderId="0" xfId="0" applyFont="1" applyAlignment="1">
      <alignment horizontal="left" vertical="center"/>
    </xf>
    <xf numFmtId="165" fontId="5" fillId="0" borderId="0" xfId="0" applyNumberFormat="1" applyFont="1"/>
    <xf numFmtId="0" fontId="14" fillId="0" borderId="0" xfId="0" applyFont="1" applyBorder="1" applyAlignment="1">
      <alignment horizontal="left"/>
    </xf>
    <xf numFmtId="0" fontId="7" fillId="2" borderId="34" xfId="0" applyFont="1" applyFill="1" applyBorder="1" applyAlignment="1">
      <alignment horizontal="left" vertical="top" wrapText="1"/>
    </xf>
    <xf numFmtId="0" fontId="7" fillId="2" borderId="39" xfId="0" applyFont="1" applyFill="1" applyBorder="1" applyAlignment="1">
      <alignment horizontal="left" vertical="center" wrapText="1"/>
    </xf>
    <xf numFmtId="0" fontId="7" fillId="2" borderId="32" xfId="0" applyFont="1" applyFill="1" applyBorder="1" applyAlignment="1">
      <alignment horizontal="left" vertical="center" wrapText="1"/>
    </xf>
    <xf numFmtId="0" fontId="7" fillId="2" borderId="40" xfId="0" applyFont="1" applyFill="1" applyBorder="1" applyAlignment="1">
      <alignment horizontal="left" vertical="center" wrapText="1"/>
    </xf>
    <xf numFmtId="0" fontId="7" fillId="2" borderId="41" xfId="0" applyFont="1" applyFill="1" applyBorder="1" applyAlignment="1">
      <alignment horizontal="left" wrapText="1"/>
    </xf>
    <xf numFmtId="0" fontId="50" fillId="3" borderId="34" xfId="0" applyFont="1" applyFill="1" applyBorder="1" applyAlignment="1">
      <alignment horizontal="left" vertical="center" wrapText="1"/>
    </xf>
    <xf numFmtId="0" fontId="50" fillId="3" borderId="39" xfId="0" applyFont="1" applyFill="1" applyBorder="1" applyAlignment="1">
      <alignment horizontal="left" vertical="center" wrapText="1"/>
    </xf>
    <xf numFmtId="0" fontId="5" fillId="0" borderId="0" xfId="0" applyFont="1" applyFill="1"/>
    <xf numFmtId="0" fontId="9" fillId="0" borderId="0" xfId="0" applyFont="1"/>
    <xf numFmtId="0" fontId="51" fillId="0" borderId="0" xfId="3"/>
    <xf numFmtId="0" fontId="51" fillId="0" borderId="0" xfId="3" applyAlignment="1"/>
    <xf numFmtId="0" fontId="49" fillId="0" borderId="0" xfId="0" applyFont="1"/>
    <xf numFmtId="0" fontId="18" fillId="3" borderId="31" xfId="0" applyFont="1" applyFill="1" applyBorder="1" applyAlignment="1">
      <alignment horizontal="center" vertical="center" wrapText="1"/>
    </xf>
    <xf numFmtId="0" fontId="18" fillId="3" borderId="55" xfId="0" applyFont="1" applyFill="1" applyBorder="1" applyAlignment="1">
      <alignment horizontal="center" vertical="center" wrapText="1"/>
    </xf>
    <xf numFmtId="0" fontId="18" fillId="3" borderId="33" xfId="0" applyFont="1" applyFill="1" applyBorder="1" applyAlignment="1">
      <alignment horizontal="center" vertical="center" wrapText="1"/>
    </xf>
    <xf numFmtId="0" fontId="15" fillId="0" borderId="0" xfId="0" applyFont="1"/>
    <xf numFmtId="0" fontId="6" fillId="0" borderId="0" xfId="3" applyFont="1" applyFill="1"/>
    <xf numFmtId="0" fontId="10" fillId="0" borderId="8" xfId="0" applyFont="1" applyBorder="1" applyAlignment="1">
      <alignment horizontal="left"/>
    </xf>
    <xf numFmtId="165" fontId="5" fillId="0" borderId="8" xfId="0" applyNumberFormat="1" applyFont="1" applyBorder="1" applyAlignment="1">
      <alignment horizontal="center"/>
    </xf>
    <xf numFmtId="165" fontId="9" fillId="0" borderId="8" xfId="0" applyNumberFormat="1" applyFont="1" applyFill="1" applyBorder="1" applyAlignment="1">
      <alignment horizontal="center"/>
    </xf>
    <xf numFmtId="165" fontId="9" fillId="0" borderId="8" xfId="0" applyNumberFormat="1" applyFont="1" applyBorder="1" applyAlignment="1">
      <alignment horizontal="center"/>
    </xf>
    <xf numFmtId="0" fontId="10" fillId="0" borderId="8" xfId="0" applyFont="1" applyBorder="1" applyAlignment="1">
      <alignment horizontal="center" vertical="center" wrapText="1"/>
    </xf>
    <xf numFmtId="0" fontId="4" fillId="0" borderId="0" xfId="0" applyFont="1" applyFill="1"/>
    <xf numFmtId="0" fontId="5" fillId="0" borderId="0" xfId="0" applyFont="1" applyFill="1" applyAlignment="1">
      <alignment wrapText="1"/>
    </xf>
    <xf numFmtId="0" fontId="17" fillId="0" borderId="0" xfId="0" applyFont="1" applyFill="1"/>
    <xf numFmtId="0" fontId="9" fillId="0" borderId="0" xfId="0" applyFont="1" applyFill="1" applyAlignment="1">
      <alignment wrapText="1"/>
    </xf>
    <xf numFmtId="0" fontId="22" fillId="0" borderId="0" xfId="4" applyFont="1" applyFill="1"/>
    <xf numFmtId="0" fontId="20" fillId="0" borderId="0" xfId="4" applyFont="1" applyFill="1"/>
    <xf numFmtId="0" fontId="20" fillId="0" borderId="0" xfId="4" applyFont="1" applyFill="1" applyAlignment="1"/>
    <xf numFmtId="0" fontId="20" fillId="0" borderId="0" xfId="4" applyFont="1" applyFill="1" applyAlignment="1">
      <alignment wrapText="1"/>
    </xf>
    <xf numFmtId="0" fontId="26" fillId="0" borderId="0" xfId="3" applyFont="1" applyFill="1" applyAlignment="1"/>
    <xf numFmtId="0" fontId="20" fillId="0" borderId="0" xfId="4" applyNumberFormat="1" applyFont="1" applyFill="1" applyAlignment="1">
      <alignment wrapText="1"/>
    </xf>
    <xf numFmtId="165" fontId="20" fillId="0" borderId="0" xfId="4" applyNumberFormat="1" applyFont="1" applyFill="1" applyAlignment="1">
      <alignment wrapText="1"/>
    </xf>
    <xf numFmtId="166" fontId="20" fillId="0" borderId="8" xfId="2" applyNumberFormat="1" applyFont="1" applyFill="1" applyBorder="1" applyAlignment="1" applyProtection="1">
      <alignment horizontal="center"/>
    </xf>
    <xf numFmtId="164" fontId="20" fillId="0" borderId="8" xfId="1" applyNumberFormat="1" applyFont="1" applyBorder="1" applyAlignment="1">
      <alignment horizontal="center"/>
    </xf>
    <xf numFmtId="9" fontId="20" fillId="0" borderId="8" xfId="1" applyFont="1" applyBorder="1" applyAlignment="1">
      <alignment horizontal="center"/>
    </xf>
    <xf numFmtId="166" fontId="20" fillId="0" borderId="8" xfId="2" applyNumberFormat="1" applyFont="1" applyFill="1" applyBorder="1" applyAlignment="1" applyProtection="1">
      <alignment horizontal="center" vertical="center"/>
    </xf>
    <xf numFmtId="166" fontId="20" fillId="0" borderId="8" xfId="4" applyNumberFormat="1" applyFont="1" applyBorder="1" applyAlignment="1">
      <alignment horizontal="center" vertical="center"/>
    </xf>
    <xf numFmtId="164" fontId="23" fillId="0" borderId="8" xfId="5" applyNumberFormat="1" applyFont="1" applyBorder="1" applyAlignment="1">
      <alignment horizontal="center" vertical="center"/>
    </xf>
    <xf numFmtId="0" fontId="20" fillId="0" borderId="8" xfId="4" applyFont="1" applyBorder="1" applyAlignment="1">
      <alignment horizontal="center" vertical="center"/>
    </xf>
    <xf numFmtId="164" fontId="20" fillId="0" borderId="8" xfId="4" applyNumberFormat="1" applyFont="1" applyBorder="1" applyAlignment="1">
      <alignment horizontal="center" vertical="center"/>
    </xf>
    <xf numFmtId="0" fontId="19" fillId="0" borderId="8" xfId="2" applyNumberFormat="1" applyFont="1" applyFill="1" applyBorder="1" applyAlignment="1" applyProtection="1">
      <alignment horizontal="center" vertical="center"/>
    </xf>
    <xf numFmtId="166" fontId="20" fillId="0" borderId="8" xfId="4" applyNumberFormat="1" applyFont="1" applyBorder="1" applyAlignment="1">
      <alignment horizontal="right" vertical="center"/>
    </xf>
    <xf numFmtId="0" fontId="31" fillId="0" borderId="0" xfId="0" applyFont="1" applyFill="1" applyAlignment="1"/>
    <xf numFmtId="0" fontId="33" fillId="0" borderId="0" xfId="0" applyFont="1" applyFill="1"/>
    <xf numFmtId="0" fontId="34" fillId="0" borderId="0" xfId="0" applyFont="1" applyFill="1"/>
    <xf numFmtId="0" fontId="34" fillId="0" borderId="0" xfId="0" applyFont="1" applyFill="1" applyAlignment="1"/>
    <xf numFmtId="3" fontId="5" fillId="0" borderId="51" xfId="0" applyNumberFormat="1" applyFont="1" applyBorder="1" applyAlignment="1">
      <alignment horizontal="center" vertical="center" wrapText="1"/>
    </xf>
    <xf numFmtId="3" fontId="10" fillId="0" borderId="51" xfId="0" applyNumberFormat="1" applyFont="1" applyBorder="1" applyAlignment="1">
      <alignment horizontal="center" vertical="center" wrapText="1"/>
    </xf>
    <xf numFmtId="0" fontId="5" fillId="0" borderId="8" xfId="0" applyFont="1" applyBorder="1" applyAlignment="1">
      <alignment horizontal="center" vertical="center" wrapText="1"/>
    </xf>
    <xf numFmtId="3" fontId="10" fillId="0" borderId="51" xfId="0" applyNumberFormat="1" applyFont="1" applyBorder="1" applyAlignment="1">
      <alignment horizontal="center" vertical="center"/>
    </xf>
    <xf numFmtId="3" fontId="5" fillId="0" borderId="51" xfId="0" applyNumberFormat="1" applyFont="1" applyBorder="1" applyAlignment="1">
      <alignment horizontal="center" vertical="center"/>
    </xf>
    <xf numFmtId="0" fontId="10" fillId="0" borderId="8" xfId="0" applyFont="1" applyFill="1" applyBorder="1" applyAlignment="1">
      <alignment horizontal="center" vertical="center" wrapText="1"/>
    </xf>
    <xf numFmtId="165" fontId="5" fillId="0" borderId="8" xfId="0" applyNumberFormat="1" applyFont="1" applyFill="1" applyBorder="1" applyAlignment="1">
      <alignment horizontal="center"/>
    </xf>
    <xf numFmtId="2" fontId="5" fillId="0" borderId="8" xfId="0" applyNumberFormat="1" applyFont="1" applyFill="1" applyBorder="1" applyAlignment="1">
      <alignment horizontal="center"/>
    </xf>
    <xf numFmtId="0" fontId="5" fillId="0" borderId="8" xfId="0" applyFont="1" applyFill="1" applyBorder="1" applyAlignment="1">
      <alignment horizontal="center"/>
    </xf>
    <xf numFmtId="0" fontId="4" fillId="0" borderId="0" xfId="0" applyFont="1" applyFill="1" applyAlignment="1"/>
    <xf numFmtId="0" fontId="13" fillId="0" borderId="0" xfId="0" applyFont="1" applyFill="1" applyBorder="1"/>
    <xf numFmtId="0" fontId="10" fillId="0" borderId="7" xfId="0" applyFont="1" applyBorder="1" applyAlignment="1">
      <alignment horizontal="center" vertical="center"/>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3" fontId="5" fillId="0" borderId="8" xfId="0" applyNumberFormat="1" applyFont="1" applyBorder="1" applyAlignment="1">
      <alignment horizontal="center" vertical="center"/>
    </xf>
    <xf numFmtId="0" fontId="10" fillId="0" borderId="8" xfId="0" applyFont="1" applyBorder="1" applyAlignment="1">
      <alignment horizontal="center" vertical="center"/>
    </xf>
    <xf numFmtId="2" fontId="5" fillId="0" borderId="8" xfId="0" applyNumberFormat="1" applyFont="1" applyBorder="1" applyAlignment="1">
      <alignment horizontal="center" vertical="center"/>
    </xf>
    <xf numFmtId="0" fontId="10" fillId="0" borderId="8" xfId="0" applyFont="1" applyBorder="1" applyAlignment="1">
      <alignment horizontal="left" vertical="center"/>
    </xf>
    <xf numFmtId="0" fontId="53" fillId="0" borderId="0" xfId="0" applyNumberFormat="1" applyFont="1" applyBorder="1"/>
    <xf numFmtId="0" fontId="53" fillId="0" borderId="0" xfId="0" applyFont="1" applyBorder="1"/>
    <xf numFmtId="0" fontId="5" fillId="0" borderId="8" xfId="0" applyFont="1" applyBorder="1" applyAlignment="1">
      <alignment horizontal="center" vertical="center"/>
    </xf>
    <xf numFmtId="10" fontId="5" fillId="0" borderId="8" xfId="1" applyNumberFormat="1" applyFont="1" applyBorder="1" applyAlignment="1">
      <alignment horizontal="center" vertical="center"/>
    </xf>
    <xf numFmtId="0" fontId="5" fillId="0" borderId="0" xfId="0" applyFont="1" applyFill="1" applyAlignment="1">
      <alignment horizontal="left"/>
    </xf>
    <xf numFmtId="0" fontId="10" fillId="0" borderId="8" xfId="0" applyFont="1" applyBorder="1" applyAlignment="1" applyProtection="1">
      <alignment horizontal="center" vertical="center"/>
      <protection locked="0"/>
    </xf>
    <xf numFmtId="0" fontId="5" fillId="0" borderId="8" xfId="0" applyNumberFormat="1" applyFont="1" applyBorder="1" applyAlignment="1" applyProtection="1">
      <alignment horizontal="center" vertical="center"/>
      <protection locked="0"/>
    </xf>
    <xf numFmtId="0" fontId="5" fillId="0" borderId="0" xfId="0" applyFont="1" applyFill="1" applyProtection="1">
      <protection locked="0"/>
    </xf>
    <xf numFmtId="0" fontId="18" fillId="3" borderId="30" xfId="0" applyFont="1" applyFill="1" applyBorder="1" applyAlignment="1">
      <alignment horizontal="justify" vertical="center" wrapText="1"/>
    </xf>
    <xf numFmtId="0" fontId="5" fillId="2" borderId="39" xfId="0" applyFont="1" applyFill="1" applyBorder="1" applyAlignment="1">
      <alignment horizontal="justify" vertical="center" wrapText="1"/>
    </xf>
    <xf numFmtId="0" fontId="5" fillId="2" borderId="32" xfId="0" applyFont="1" applyFill="1" applyBorder="1" applyAlignment="1">
      <alignment horizontal="justify" vertical="center" wrapText="1"/>
    </xf>
    <xf numFmtId="0" fontId="12" fillId="0" borderId="32" xfId="0" applyFont="1" applyBorder="1" applyAlignment="1">
      <alignment horizontal="justify" vertical="center" wrapText="1"/>
    </xf>
    <xf numFmtId="49" fontId="5" fillId="0" borderId="33" xfId="0" applyNumberFormat="1" applyFont="1" applyBorder="1" applyAlignment="1">
      <alignment horizontal="center" vertical="center"/>
    </xf>
    <xf numFmtId="0" fontId="17" fillId="0" borderId="0" xfId="0" applyFont="1"/>
    <xf numFmtId="17" fontId="4" fillId="0" borderId="0" xfId="0" applyNumberFormat="1" applyFont="1" applyFill="1"/>
    <xf numFmtId="0" fontId="10" fillId="0" borderId="0" xfId="0" applyFont="1" applyFill="1" applyBorder="1"/>
    <xf numFmtId="3" fontId="0" fillId="0" borderId="0" xfId="0" applyNumberFormat="1"/>
    <xf numFmtId="2" fontId="0" fillId="0" borderId="0" xfId="0" applyNumberFormat="1"/>
    <xf numFmtId="3" fontId="9" fillId="0" borderId="25" xfId="7" applyNumberFormat="1" applyFont="1" applyFill="1" applyBorder="1" applyAlignment="1">
      <alignment horizontal="center" vertical="center"/>
    </xf>
    <xf numFmtId="3" fontId="9" fillId="0" borderId="22" xfId="7" applyNumberFormat="1" applyFont="1" applyFill="1" applyBorder="1" applyAlignment="1">
      <alignment horizontal="center" vertical="center"/>
    </xf>
    <xf numFmtId="3" fontId="9" fillId="0" borderId="8" xfId="7" applyNumberFormat="1" applyFont="1" applyFill="1" applyBorder="1" applyAlignment="1">
      <alignment horizontal="center" vertical="center"/>
    </xf>
    <xf numFmtId="0" fontId="12" fillId="0" borderId="8" xfId="0" applyFont="1" applyFill="1" applyBorder="1" applyAlignment="1">
      <alignment vertical="center"/>
    </xf>
    <xf numFmtId="2" fontId="9" fillId="0" borderId="24" xfId="6" applyNumberFormat="1" applyFont="1" applyFill="1" applyBorder="1" applyAlignment="1" applyProtection="1">
      <alignment horizontal="center" vertical="center"/>
      <protection hidden="1"/>
    </xf>
    <xf numFmtId="2" fontId="5" fillId="0" borderId="8" xfId="0" applyNumberFormat="1" applyFont="1" applyFill="1" applyBorder="1" applyAlignment="1">
      <alignment horizontal="center" vertical="center"/>
    </xf>
    <xf numFmtId="2" fontId="9" fillId="0" borderId="25" xfId="0" applyNumberFormat="1" applyFont="1" applyFill="1" applyBorder="1" applyAlignment="1">
      <alignment horizontal="center" vertical="center"/>
    </xf>
    <xf numFmtId="0" fontId="7" fillId="0" borderId="24" xfId="0" applyFont="1" applyFill="1" applyBorder="1" applyAlignment="1">
      <alignment horizontal="center" vertical="center"/>
    </xf>
    <xf numFmtId="2" fontId="17" fillId="0" borderId="24" xfId="6" applyNumberFormat="1" applyFont="1" applyFill="1" applyBorder="1" applyAlignment="1" applyProtection="1">
      <alignment horizontal="center" vertical="center"/>
      <protection hidden="1"/>
    </xf>
    <xf numFmtId="2" fontId="10" fillId="0" borderId="8" xfId="0" applyNumberFormat="1" applyFont="1" applyFill="1" applyBorder="1" applyAlignment="1">
      <alignment horizontal="center" vertical="center"/>
    </xf>
    <xf numFmtId="2" fontId="17" fillId="0" borderId="25" xfId="0" applyNumberFormat="1" applyFont="1" applyFill="1" applyBorder="1" applyAlignment="1">
      <alignment horizontal="center" vertical="center"/>
    </xf>
    <xf numFmtId="0" fontId="10" fillId="0" borderId="8" xfId="0" applyFont="1" applyFill="1" applyBorder="1" applyAlignment="1">
      <alignment horizontal="center" vertical="center"/>
    </xf>
    <xf numFmtId="0" fontId="7" fillId="0" borderId="8" xfId="0" applyFont="1" applyFill="1" applyBorder="1" applyAlignment="1">
      <alignment horizontal="center" vertical="center"/>
    </xf>
    <xf numFmtId="3" fontId="9" fillId="0" borderId="8" xfId="0" applyNumberFormat="1" applyFont="1" applyFill="1" applyBorder="1" applyAlignment="1">
      <alignment horizontal="center" vertical="center"/>
    </xf>
    <xf numFmtId="3" fontId="5" fillId="0" borderId="8" xfId="0" applyNumberFormat="1" applyFont="1" applyFill="1" applyBorder="1" applyAlignment="1">
      <alignment horizontal="center" vertical="center"/>
    </xf>
    <xf numFmtId="0" fontId="48" fillId="0" borderId="8" xfId="0" applyFont="1" applyFill="1" applyBorder="1" applyAlignment="1">
      <alignment vertical="center"/>
    </xf>
    <xf numFmtId="3" fontId="33" fillId="0" borderId="8" xfId="7" applyNumberFormat="1" applyFont="1" applyFill="1" applyBorder="1" applyAlignment="1">
      <alignment horizontal="center" vertical="center"/>
    </xf>
    <xf numFmtId="0" fontId="7" fillId="0" borderId="23"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5" fillId="0" borderId="0" xfId="0" quotePrefix="1" applyFont="1" applyFill="1" applyBorder="1"/>
    <xf numFmtId="0" fontId="5" fillId="0" borderId="0" xfId="0" quotePrefix="1" applyFont="1"/>
    <xf numFmtId="4" fontId="5" fillId="0" borderId="0" xfId="0" applyNumberFormat="1" applyFont="1" applyBorder="1"/>
    <xf numFmtId="4" fontId="17" fillId="0" borderId="0" xfId="7" applyNumberFormat="1" applyFont="1" applyFill="1" applyBorder="1" applyAlignment="1" applyProtection="1">
      <alignment vertical="center"/>
      <protection hidden="1"/>
    </xf>
    <xf numFmtId="4" fontId="5" fillId="0" borderId="8" xfId="0" applyNumberFormat="1" applyFont="1" applyBorder="1"/>
    <xf numFmtId="4" fontId="17" fillId="0" borderId="8" xfId="7" applyNumberFormat="1" applyFont="1" applyFill="1" applyBorder="1" applyAlignment="1" applyProtection="1">
      <alignment vertical="center"/>
      <protection hidden="1"/>
    </xf>
    <xf numFmtId="2" fontId="5" fillId="0" borderId="8" xfId="14" applyNumberFormat="1" applyFont="1" applyBorder="1"/>
    <xf numFmtId="0" fontId="5" fillId="0" borderId="0" xfId="0" applyFont="1" applyBorder="1" applyAlignment="1">
      <alignment horizontal="right"/>
    </xf>
    <xf numFmtId="0" fontId="10" fillId="0" borderId="8" xfId="0" applyFont="1" applyBorder="1" applyAlignment="1">
      <alignment horizontal="right"/>
    </xf>
    <xf numFmtId="0" fontId="5" fillId="0" borderId="0" xfId="0" applyFont="1" applyBorder="1" applyAlignment="1">
      <alignment vertical="center"/>
    </xf>
    <xf numFmtId="0" fontId="54" fillId="0" borderId="0" xfId="0" applyFont="1" applyAlignment="1">
      <alignment horizontal="center"/>
    </xf>
    <xf numFmtId="0" fontId="55" fillId="0" borderId="0" xfId="0" applyFont="1" applyFill="1" applyBorder="1"/>
    <xf numFmtId="0" fontId="18" fillId="3" borderId="51" xfId="0" applyFont="1" applyFill="1" applyBorder="1" applyAlignment="1">
      <alignment horizontal="center" vertical="center" wrapText="1"/>
    </xf>
    <xf numFmtId="0" fontId="18" fillId="3" borderId="55" xfId="0" applyFont="1" applyFill="1" applyBorder="1" applyAlignment="1">
      <alignment horizontal="center" vertical="center" wrapText="1"/>
    </xf>
    <xf numFmtId="0" fontId="18" fillId="3" borderId="33" xfId="0" applyFont="1" applyFill="1" applyBorder="1" applyAlignment="1">
      <alignment horizontal="center" vertical="center" wrapText="1"/>
    </xf>
    <xf numFmtId="164" fontId="5" fillId="0" borderId="0" xfId="0" applyNumberFormat="1" applyFont="1"/>
    <xf numFmtId="164" fontId="5" fillId="0" borderId="8" xfId="0" applyNumberFormat="1" applyFont="1" applyBorder="1"/>
    <xf numFmtId="4" fontId="20" fillId="0" borderId="0" xfId="17" applyNumberFormat="1" applyFont="1" applyFill="1" applyBorder="1" applyAlignment="1" applyProtection="1"/>
    <xf numFmtId="0" fontId="20" fillId="0" borderId="0" xfId="17" applyNumberFormat="1" applyFont="1" applyFill="1" applyBorder="1" applyAlignment="1" applyProtection="1"/>
    <xf numFmtId="0" fontId="19" fillId="0" borderId="0" xfId="4" applyFont="1" applyBorder="1" applyAlignment="1">
      <alignment horizontal="center"/>
    </xf>
    <xf numFmtId="0" fontId="19" fillId="0" borderId="0" xfId="17" applyNumberFormat="1" applyFont="1" applyFill="1" applyBorder="1" applyAlignment="1" applyProtection="1">
      <alignment horizontal="center" vertical="center"/>
    </xf>
    <xf numFmtId="166" fontId="20" fillId="0" borderId="0" xfId="4" applyNumberFormat="1" applyFont="1" applyBorder="1" applyAlignment="1">
      <alignment horizontal="right" vertical="center"/>
    </xf>
    <xf numFmtId="166" fontId="20" fillId="0" borderId="0" xfId="17" applyNumberFormat="1" applyFont="1" applyFill="1" applyBorder="1" applyAlignment="1" applyProtection="1">
      <alignment horizontal="center" vertical="center"/>
    </xf>
    <xf numFmtId="166" fontId="20" fillId="0" borderId="0" xfId="4" applyNumberFormat="1" applyFont="1" applyBorder="1" applyAlignment="1">
      <alignment horizontal="center" vertical="center"/>
    </xf>
    <xf numFmtId="164" fontId="23" fillId="0" borderId="0" xfId="5" applyNumberFormat="1" applyFont="1" applyBorder="1" applyAlignment="1">
      <alignment horizontal="center" vertical="center"/>
    </xf>
    <xf numFmtId="164" fontId="20" fillId="0" borderId="0" xfId="4" applyNumberFormat="1" applyFont="1" applyBorder="1" applyAlignment="1">
      <alignment horizontal="center" vertical="center"/>
    </xf>
    <xf numFmtId="0" fontId="20" fillId="0" borderId="0" xfId="4" applyFont="1" applyBorder="1" applyAlignment="1">
      <alignment horizontal="center" vertical="center"/>
    </xf>
    <xf numFmtId="0" fontId="20" fillId="0" borderId="0" xfId="4" applyFont="1" applyFill="1" applyBorder="1" applyAlignment="1"/>
    <xf numFmtId="4" fontId="20" fillId="0" borderId="0" xfId="4" applyNumberFormat="1" applyFont="1" applyFill="1" applyBorder="1" applyAlignment="1">
      <alignment wrapText="1"/>
    </xf>
    <xf numFmtId="166" fontId="20" fillId="0" borderId="0" xfId="4" applyNumberFormat="1" applyFont="1" applyFill="1" applyBorder="1" applyAlignment="1">
      <alignment wrapText="1"/>
    </xf>
    <xf numFmtId="0" fontId="20" fillId="0" borderId="0" xfId="4" applyFont="1" applyFill="1" applyBorder="1" applyAlignment="1">
      <alignment wrapText="1"/>
    </xf>
    <xf numFmtId="0" fontId="19" fillId="0" borderId="0" xfId="17" applyNumberFormat="1" applyFont="1" applyFill="1" applyBorder="1" applyAlignment="1" applyProtection="1"/>
    <xf numFmtId="166" fontId="20" fillId="0" borderId="8" xfId="17" applyNumberFormat="1" applyFont="1" applyFill="1" applyBorder="1" applyAlignment="1" applyProtection="1">
      <alignment horizontal="center"/>
    </xf>
    <xf numFmtId="0" fontId="19" fillId="0" borderId="8" xfId="17" applyNumberFormat="1" applyFont="1" applyFill="1" applyBorder="1" applyAlignment="1" applyProtection="1">
      <alignment horizontal="center"/>
    </xf>
    <xf numFmtId="166" fontId="20" fillId="0" borderId="8" xfId="4" applyNumberFormat="1" applyFont="1" applyBorder="1" applyAlignment="1">
      <alignment horizontal="center"/>
    </xf>
    <xf numFmtId="0" fontId="19" fillId="4" borderId="8" xfId="2" applyNumberFormat="1" applyFont="1" applyFill="1" applyBorder="1" applyAlignment="1" applyProtection="1">
      <alignment horizontal="center"/>
    </xf>
    <xf numFmtId="164" fontId="20" fillId="4" borderId="8" xfId="1" applyNumberFormat="1" applyFont="1" applyFill="1" applyBorder="1" applyAlignment="1">
      <alignment horizontal="center"/>
    </xf>
    <xf numFmtId="9" fontId="20" fillId="4" borderId="8" xfId="1" applyFont="1" applyFill="1" applyBorder="1" applyAlignment="1">
      <alignment horizontal="center"/>
    </xf>
    <xf numFmtId="164" fontId="20" fillId="0" borderId="0" xfId="1" applyNumberFormat="1" applyFont="1" applyBorder="1"/>
    <xf numFmtId="9" fontId="20" fillId="0" borderId="0" xfId="1" applyFont="1" applyBorder="1"/>
    <xf numFmtId="0" fontId="5" fillId="0" borderId="8" xfId="18" applyFont="1" applyBorder="1"/>
    <xf numFmtId="0" fontId="9" fillId="0" borderId="8" xfId="17" applyNumberFormat="1" applyFont="1" applyFill="1" applyBorder="1" applyAlignment="1" applyProtection="1"/>
    <xf numFmtId="165" fontId="9" fillId="0" borderId="8" xfId="17" applyNumberFormat="1" applyFont="1" applyFill="1" applyBorder="1" applyAlignment="1" applyProtection="1"/>
    <xf numFmtId="166" fontId="10" fillId="0" borderId="33" xfId="0" applyNumberFormat="1" applyFont="1" applyBorder="1" applyAlignment="1">
      <alignment horizontal="center" vertical="center" wrapText="1"/>
    </xf>
    <xf numFmtId="166" fontId="5" fillId="0" borderId="33" xfId="0" applyNumberFormat="1" applyFont="1" applyBorder="1" applyAlignment="1">
      <alignment horizontal="center" vertical="center" wrapText="1"/>
    </xf>
    <xf numFmtId="164" fontId="5" fillId="0" borderId="0" xfId="19" applyNumberFormat="1" applyFont="1"/>
    <xf numFmtId="9" fontId="5" fillId="0" borderId="0" xfId="19" applyFont="1"/>
    <xf numFmtId="166" fontId="10" fillId="0" borderId="33" xfId="0" applyNumberFormat="1" applyFont="1" applyBorder="1" applyAlignment="1">
      <alignment horizontal="center" vertical="center"/>
    </xf>
    <xf numFmtId="166" fontId="5" fillId="0" borderId="33" xfId="0" applyNumberFormat="1" applyFont="1" applyBorder="1" applyAlignment="1">
      <alignment horizontal="center" vertical="center"/>
    </xf>
    <xf numFmtId="165" fontId="10" fillId="0" borderId="33" xfId="0" applyNumberFormat="1" applyFont="1" applyBorder="1" applyAlignment="1">
      <alignment horizontal="center" vertical="center"/>
    </xf>
    <xf numFmtId="165" fontId="5" fillId="0" borderId="33" xfId="0" applyNumberFormat="1" applyFont="1" applyBorder="1" applyAlignment="1">
      <alignment horizontal="center" vertical="center"/>
    </xf>
    <xf numFmtId="166" fontId="5" fillId="0" borderId="51" xfId="0" applyNumberFormat="1" applyFont="1" applyBorder="1" applyAlignment="1">
      <alignment horizontal="center" vertical="center" wrapText="1"/>
    </xf>
    <xf numFmtId="166" fontId="10" fillId="0" borderId="51" xfId="0" applyNumberFormat="1" applyFont="1" applyBorder="1" applyAlignment="1">
      <alignment horizontal="center" vertical="center" wrapText="1"/>
    </xf>
    <xf numFmtId="0" fontId="9" fillId="0" borderId="8" xfId="20" applyFont="1" applyBorder="1"/>
    <xf numFmtId="0" fontId="5" fillId="0" borderId="0" xfId="0" applyFont="1" applyBorder="1" applyProtection="1">
      <protection locked="0"/>
    </xf>
    <xf numFmtId="0" fontId="9" fillId="0" borderId="0" xfId="20" applyFont="1" applyBorder="1"/>
    <xf numFmtId="165" fontId="9" fillId="0" borderId="0" xfId="20" applyNumberFormat="1" applyFont="1" applyBorder="1"/>
    <xf numFmtId="0" fontId="18" fillId="3" borderId="31" xfId="0" applyFont="1" applyFill="1" applyBorder="1" applyAlignment="1">
      <alignment horizontal="center" vertical="center"/>
    </xf>
    <xf numFmtId="0" fontId="11" fillId="3" borderId="56"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56" xfId="0" applyFont="1" applyFill="1" applyBorder="1" applyAlignment="1">
      <alignment horizontal="center" vertical="center"/>
    </xf>
    <xf numFmtId="0" fontId="11" fillId="3" borderId="57" xfId="0" applyFont="1" applyFill="1" applyBorder="1" applyAlignment="1">
      <alignment horizontal="center" vertical="center"/>
    </xf>
    <xf numFmtId="0" fontId="60" fillId="0" borderId="0" xfId="0" applyFont="1"/>
    <xf numFmtId="165" fontId="46" fillId="0" borderId="33" xfId="0" applyNumberFormat="1" applyFont="1" applyBorder="1" applyAlignment="1">
      <alignment horizontal="center" vertical="center"/>
    </xf>
    <xf numFmtId="165" fontId="10" fillId="0" borderId="33" xfId="0" applyNumberFormat="1" applyFont="1" applyBorder="1" applyAlignment="1">
      <alignment horizontal="center" vertical="center" wrapText="1"/>
    </xf>
    <xf numFmtId="165" fontId="5" fillId="0" borderId="33" xfId="0" applyNumberFormat="1" applyFont="1" applyBorder="1" applyAlignment="1">
      <alignment horizontal="center" vertical="center" wrapText="1"/>
    </xf>
    <xf numFmtId="49" fontId="14" fillId="0" borderId="0" xfId="0" applyNumberFormat="1" applyFont="1" applyAlignment="1">
      <alignment vertical="center"/>
    </xf>
    <xf numFmtId="0" fontId="18" fillId="3" borderId="39" xfId="0" applyFont="1" applyFill="1" applyBorder="1" applyAlignment="1">
      <alignment horizontal="center" vertical="center" wrapText="1"/>
    </xf>
    <xf numFmtId="0" fontId="18" fillId="3" borderId="56"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51" xfId="0" applyFont="1" applyFill="1" applyBorder="1" applyAlignment="1">
      <alignment horizontal="center" vertical="center"/>
    </xf>
    <xf numFmtId="0" fontId="18" fillId="3" borderId="31" xfId="0" applyFont="1" applyFill="1" applyBorder="1" applyAlignment="1">
      <alignment horizontal="center" vertical="center" wrapText="1"/>
    </xf>
    <xf numFmtId="0" fontId="18" fillId="3" borderId="34" xfId="0" applyFont="1" applyFill="1" applyBorder="1" applyAlignment="1">
      <alignment horizontal="center" vertical="center"/>
    </xf>
    <xf numFmtId="166" fontId="10" fillId="0" borderId="51" xfId="0" applyNumberFormat="1" applyFont="1" applyBorder="1" applyAlignment="1">
      <alignment horizontal="center" vertical="center"/>
    </xf>
    <xf numFmtId="166" fontId="5" fillId="0" borderId="51" xfId="0" applyNumberFormat="1" applyFont="1" applyBorder="1" applyAlignment="1">
      <alignment horizontal="center" vertical="center"/>
    </xf>
    <xf numFmtId="4" fontId="27" fillId="0" borderId="51" xfId="0" applyNumberFormat="1" applyFont="1" applyBorder="1" applyAlignment="1">
      <alignment horizontal="center" vertical="center"/>
    </xf>
    <xf numFmtId="0" fontId="27" fillId="0" borderId="51" xfId="0" applyFont="1" applyBorder="1" applyAlignment="1">
      <alignment horizontal="center" vertical="center"/>
    </xf>
    <xf numFmtId="0" fontId="28" fillId="0" borderId="51" xfId="0" applyFont="1" applyBorder="1" applyAlignment="1">
      <alignment horizontal="center" vertical="center"/>
    </xf>
    <xf numFmtId="166" fontId="25" fillId="0" borderId="51" xfId="0" applyNumberFormat="1" applyFont="1" applyBorder="1" applyAlignment="1">
      <alignment horizontal="center" vertical="center" wrapText="1"/>
    </xf>
    <xf numFmtId="165" fontId="27" fillId="0" borderId="51" xfId="0" applyNumberFormat="1" applyFont="1" applyBorder="1" applyAlignment="1">
      <alignment horizontal="center" vertical="center" wrapText="1"/>
    </xf>
    <xf numFmtId="166" fontId="28" fillId="0" borderId="51" xfId="0" applyNumberFormat="1" applyFont="1" applyBorder="1" applyAlignment="1">
      <alignment horizontal="center" vertical="center" wrapText="1"/>
    </xf>
    <xf numFmtId="165" fontId="28" fillId="0" borderId="51" xfId="0" applyNumberFormat="1" applyFont="1" applyBorder="1" applyAlignment="1">
      <alignment horizontal="center" vertical="center" wrapText="1"/>
    </xf>
    <xf numFmtId="0" fontId="10" fillId="0" borderId="0" xfId="0" applyFont="1" applyFill="1"/>
    <xf numFmtId="0" fontId="10" fillId="0" borderId="0" xfId="0" applyFont="1" applyFill="1" applyAlignment="1"/>
    <xf numFmtId="0" fontId="18" fillId="3" borderId="37" xfId="0" applyFont="1" applyFill="1" applyBorder="1" applyAlignment="1">
      <alignment horizontal="center" vertical="center" wrapText="1"/>
    </xf>
    <xf numFmtId="3" fontId="7" fillId="0" borderId="33" xfId="0" applyNumberFormat="1" applyFont="1" applyBorder="1" applyAlignment="1">
      <alignment horizontal="center" vertical="center"/>
    </xf>
    <xf numFmtId="165" fontId="7" fillId="0" borderId="33" xfId="0" applyNumberFormat="1" applyFont="1" applyBorder="1" applyAlignment="1">
      <alignment horizontal="center" vertical="center"/>
    </xf>
    <xf numFmtId="0" fontId="62" fillId="0" borderId="0" xfId="0" applyFont="1" applyFill="1"/>
    <xf numFmtId="0" fontId="64" fillId="0" borderId="0" xfId="0" applyFont="1"/>
    <xf numFmtId="0" fontId="18" fillId="3" borderId="58" xfId="0" applyFont="1" applyFill="1" applyBorder="1" applyAlignment="1">
      <alignment horizontal="center" vertical="center"/>
    </xf>
    <xf numFmtId="0" fontId="10" fillId="0" borderId="0" xfId="0" applyFont="1" applyFill="1" applyProtection="1">
      <protection locked="0"/>
    </xf>
    <xf numFmtId="0" fontId="18" fillId="3" borderId="45" xfId="0" applyFont="1" applyFill="1" applyBorder="1" applyAlignment="1">
      <alignment horizontal="center" vertical="center" wrapText="1"/>
    </xf>
    <xf numFmtId="0" fontId="18" fillId="3" borderId="31" xfId="0" applyFont="1" applyFill="1" applyBorder="1" applyAlignment="1">
      <alignment horizontal="center" vertical="center" wrapText="1"/>
    </xf>
    <xf numFmtId="0" fontId="5" fillId="0" borderId="0" xfId="0" applyFont="1" applyAlignment="1">
      <alignment horizontal="center"/>
    </xf>
    <xf numFmtId="0" fontId="18" fillId="3" borderId="45" xfId="0" applyFont="1" applyFill="1" applyBorder="1" applyAlignment="1">
      <alignment horizontal="center" vertical="center" wrapText="1"/>
    </xf>
    <xf numFmtId="0" fontId="18" fillId="3" borderId="48"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5" fillId="2" borderId="41" xfId="0" applyFont="1" applyFill="1" applyBorder="1" applyAlignment="1">
      <alignment horizontal="justify" vertical="center"/>
    </xf>
    <xf numFmtId="0" fontId="5" fillId="2" borderId="57" xfId="0" applyFont="1" applyFill="1" applyBorder="1" applyAlignment="1">
      <alignment horizontal="right" vertical="center"/>
    </xf>
    <xf numFmtId="0" fontId="27" fillId="0" borderId="32" xfId="0" applyFont="1" applyBorder="1" applyAlignment="1">
      <alignment horizontal="left" vertical="center" wrapText="1"/>
    </xf>
    <xf numFmtId="0" fontId="18" fillId="3" borderId="46" xfId="0" applyFont="1" applyFill="1" applyBorder="1" applyAlignment="1">
      <alignment horizontal="right" vertical="center"/>
    </xf>
    <xf numFmtId="0" fontId="7" fillId="0" borderId="32" xfId="0" applyFont="1" applyBorder="1" applyAlignment="1">
      <alignment vertical="center"/>
    </xf>
    <xf numFmtId="0" fontId="12" fillId="0" borderId="32" xfId="0" applyFont="1" applyBorder="1" applyAlignment="1">
      <alignment vertical="center"/>
    </xf>
    <xf numFmtId="0" fontId="10" fillId="0" borderId="0" xfId="0" applyFont="1" applyFill="1" applyAlignment="1">
      <alignment horizontal="left" vertical="center"/>
    </xf>
    <xf numFmtId="0" fontId="48" fillId="2" borderId="41" xfId="0" applyFont="1" applyFill="1" applyBorder="1" applyAlignment="1">
      <alignment horizontal="left" vertical="center"/>
    </xf>
    <xf numFmtId="0" fontId="36" fillId="2" borderId="32" xfId="0" applyFont="1" applyFill="1" applyBorder="1" applyAlignment="1">
      <alignment horizontal="justify" vertical="center"/>
    </xf>
    <xf numFmtId="0" fontId="48" fillId="2" borderId="41" xfId="0" applyFont="1" applyFill="1" applyBorder="1" applyAlignment="1">
      <alignment horizontal="justify" vertical="center"/>
    </xf>
    <xf numFmtId="0" fontId="11" fillId="3" borderId="51" xfId="0" applyFont="1" applyFill="1" applyBorder="1" applyAlignment="1">
      <alignment horizontal="center" vertical="center" wrapText="1"/>
    </xf>
    <xf numFmtId="0" fontId="29" fillId="3" borderId="51" xfId="0" applyFont="1" applyFill="1" applyBorder="1" applyAlignment="1">
      <alignment horizontal="center" vertical="center"/>
    </xf>
    <xf numFmtId="0" fontId="11" fillId="3" borderId="0" xfId="0" applyFont="1" applyFill="1" applyBorder="1" applyAlignment="1">
      <alignment horizontal="center" vertical="center" wrapText="1"/>
    </xf>
    <xf numFmtId="1" fontId="20" fillId="0" borderId="0" xfId="4" applyNumberFormat="1" applyFont="1"/>
    <xf numFmtId="0" fontId="29" fillId="3" borderId="53" xfId="0" applyFont="1" applyFill="1" applyBorder="1" applyAlignment="1">
      <alignment horizontal="center" vertical="center"/>
    </xf>
    <xf numFmtId="0" fontId="20" fillId="0" borderId="8" xfId="17" applyNumberFormat="1" applyFont="1" applyFill="1" applyBorder="1" applyAlignment="1" applyProtection="1"/>
    <xf numFmtId="0" fontId="20" fillId="0" borderId="8" xfId="17" applyNumberFormat="1" applyFont="1" applyFill="1" applyBorder="1" applyAlignment="1" applyProtection="1">
      <alignment horizontal="center"/>
    </xf>
    <xf numFmtId="166" fontId="20" fillId="0" borderId="0" xfId="17" applyNumberFormat="1" applyFont="1" applyFill="1" applyBorder="1" applyAlignment="1" applyProtection="1">
      <alignment horizontal="center"/>
    </xf>
    <xf numFmtId="1" fontId="20" fillId="0" borderId="0" xfId="4" applyNumberFormat="1" applyFont="1" applyFill="1"/>
    <xf numFmtId="166" fontId="20" fillId="0" borderId="0" xfId="4" applyNumberFormat="1" applyFont="1" applyFill="1"/>
    <xf numFmtId="0" fontId="61" fillId="0" borderId="0" xfId="4" applyFont="1" applyFill="1"/>
    <xf numFmtId="165" fontId="23" fillId="0" borderId="51" xfId="0" applyNumberFormat="1" applyFont="1" applyBorder="1" applyAlignment="1">
      <alignment horizontal="center" vertical="center"/>
    </xf>
    <xf numFmtId="0" fontId="29" fillId="3" borderId="51" xfId="0" applyFont="1" applyFill="1" applyBorder="1" applyAlignment="1">
      <alignment vertical="center"/>
    </xf>
    <xf numFmtId="0" fontId="29" fillId="3" borderId="53" xfId="0" applyFont="1" applyFill="1" applyBorder="1" applyAlignment="1">
      <alignment vertical="center"/>
    </xf>
    <xf numFmtId="164" fontId="20" fillId="0" borderId="0" xfId="1" applyNumberFormat="1" applyFont="1"/>
    <xf numFmtId="166" fontId="48" fillId="0" borderId="33" xfId="0" applyNumberFormat="1" applyFont="1" applyBorder="1" applyAlignment="1">
      <alignment horizontal="center" vertical="center"/>
    </xf>
    <xf numFmtId="166" fontId="5" fillId="0" borderId="0" xfId="0" applyNumberFormat="1" applyFont="1"/>
    <xf numFmtId="166" fontId="36" fillId="2" borderId="57" xfId="0" applyNumberFormat="1" applyFont="1" applyFill="1" applyBorder="1" applyAlignment="1">
      <alignment horizontal="center" vertical="center"/>
    </xf>
    <xf numFmtId="166" fontId="48" fillId="2" borderId="57" xfId="0" applyNumberFormat="1" applyFont="1" applyFill="1" applyBorder="1" applyAlignment="1">
      <alignment horizontal="center" vertical="center"/>
    </xf>
    <xf numFmtId="166" fontId="36" fillId="2" borderId="31" xfId="0" applyNumberFormat="1" applyFont="1" applyFill="1" applyBorder="1" applyAlignment="1">
      <alignment horizontal="center" vertical="center"/>
    </xf>
    <xf numFmtId="166" fontId="36" fillId="2" borderId="33" xfId="0" applyNumberFormat="1" applyFont="1" applyFill="1" applyBorder="1" applyAlignment="1">
      <alignment horizontal="center" vertical="center"/>
    </xf>
    <xf numFmtId="166" fontId="36" fillId="0" borderId="33" xfId="0" applyNumberFormat="1" applyFont="1" applyBorder="1" applyAlignment="1">
      <alignment horizontal="center" vertical="center"/>
    </xf>
    <xf numFmtId="3" fontId="9" fillId="0" borderId="8" xfId="20" applyNumberFormat="1" applyFont="1" applyBorder="1"/>
    <xf numFmtId="0" fontId="9" fillId="0" borderId="0" xfId="21" applyFont="1" applyBorder="1" applyAlignment="1">
      <alignment horizontal="left" vertical="center"/>
    </xf>
    <xf numFmtId="0" fontId="59" fillId="0" borderId="0" xfId="21" applyFont="1" applyBorder="1" applyAlignment="1">
      <alignment wrapText="1"/>
    </xf>
    <xf numFmtId="0" fontId="9" fillId="0" borderId="0" xfId="21" applyFont="1" applyBorder="1" applyAlignment="1" applyProtection="1">
      <alignment horizontal="left" vertical="center"/>
      <protection locked="0"/>
    </xf>
    <xf numFmtId="168" fontId="59" fillId="0" borderId="0" xfId="21" applyNumberFormat="1" applyFont="1" applyBorder="1" applyAlignment="1" applyProtection="1">
      <alignment horizontal="right" vertical="center"/>
      <protection locked="0"/>
    </xf>
    <xf numFmtId="0" fontId="59" fillId="0" borderId="0" xfId="21" applyFont="1" applyBorder="1" applyAlignment="1" applyProtection="1">
      <alignment vertical="center"/>
      <protection locked="0"/>
    </xf>
    <xf numFmtId="0" fontId="59" fillId="0" borderId="0" xfId="21" applyFont="1" applyBorder="1" applyAlignment="1" applyProtection="1">
      <alignment horizontal="left" vertical="center"/>
      <protection locked="0"/>
    </xf>
    <xf numFmtId="0" fontId="59" fillId="0" borderId="0" xfId="21" applyFont="1" applyBorder="1" applyAlignment="1">
      <alignment vertical="center"/>
    </xf>
    <xf numFmtId="10" fontId="5" fillId="0" borderId="0" xfId="1" applyNumberFormat="1" applyFont="1"/>
    <xf numFmtId="165" fontId="25" fillId="0" borderId="51" xfId="0" applyNumberFormat="1" applyFont="1" applyBorder="1" applyAlignment="1">
      <alignment horizontal="center" vertical="center"/>
    </xf>
    <xf numFmtId="166" fontId="12" fillId="0" borderId="33" xfId="0" applyNumberFormat="1" applyFont="1" applyBorder="1" applyAlignment="1">
      <alignment horizontal="center" vertical="center" wrapText="1"/>
    </xf>
    <xf numFmtId="3" fontId="10" fillId="0" borderId="0" xfId="0" applyNumberFormat="1" applyFont="1" applyBorder="1" applyAlignment="1">
      <alignment horizontal="center" vertical="center" wrapText="1"/>
    </xf>
    <xf numFmtId="0" fontId="8" fillId="0" borderId="0" xfId="0" applyFont="1" applyBorder="1" applyAlignment="1">
      <alignment horizontal="justify" vertical="center" wrapText="1"/>
    </xf>
    <xf numFmtId="0" fontId="18" fillId="3" borderId="51" xfId="0" applyFont="1" applyFill="1" applyBorder="1" applyAlignment="1">
      <alignment horizontal="center" vertical="center" wrapText="1"/>
    </xf>
    <xf numFmtId="3" fontId="9" fillId="0" borderId="33" xfId="0" applyNumberFormat="1" applyFont="1" applyBorder="1" applyAlignment="1">
      <alignment horizontal="center" vertical="center" wrapText="1"/>
    </xf>
    <xf numFmtId="0" fontId="9" fillId="0" borderId="32" xfId="0" applyFont="1" applyBorder="1" applyAlignment="1">
      <alignment horizontal="left" vertical="center"/>
    </xf>
    <xf numFmtId="166" fontId="9" fillId="0" borderId="33" xfId="0" applyNumberFormat="1" applyFont="1" applyBorder="1" applyAlignment="1">
      <alignment horizontal="center" vertical="center" wrapText="1"/>
    </xf>
    <xf numFmtId="0" fontId="7" fillId="2" borderId="40" xfId="0" applyFont="1" applyFill="1" applyBorder="1" applyAlignment="1">
      <alignment horizontal="left" vertical="top" wrapText="1"/>
    </xf>
    <xf numFmtId="0" fontId="7" fillId="2" borderId="39" xfId="0" applyFont="1" applyFill="1" applyBorder="1" applyAlignment="1">
      <alignment horizontal="left" wrapText="1"/>
    </xf>
    <xf numFmtId="0" fontId="7" fillId="2" borderId="32" xfId="0" applyFont="1" applyFill="1" applyBorder="1" applyAlignment="1">
      <alignment horizontal="left" wrapText="1"/>
    </xf>
    <xf numFmtId="0" fontId="11" fillId="3" borderId="64" xfId="0" applyFont="1" applyFill="1" applyBorder="1" applyAlignment="1">
      <alignment horizontal="center" vertical="center" wrapText="1"/>
    </xf>
    <xf numFmtId="0" fontId="23" fillId="0" borderId="32" xfId="0" applyFont="1" applyBorder="1" applyAlignment="1">
      <alignment horizontal="left" vertical="center" wrapText="1" indent="1"/>
    </xf>
    <xf numFmtId="0" fontId="17" fillId="0" borderId="0" xfId="0" applyFont="1" applyFill="1" applyProtection="1">
      <protection locked="0"/>
    </xf>
    <xf numFmtId="0" fontId="8" fillId="0" borderId="0" xfId="0" applyFont="1" applyAlignment="1"/>
    <xf numFmtId="0" fontId="11" fillId="3" borderId="51" xfId="0" applyFont="1" applyFill="1" applyBorder="1" applyAlignment="1">
      <alignment horizontal="center" vertical="center" wrapText="1"/>
    </xf>
    <xf numFmtId="0" fontId="11" fillId="3" borderId="31" xfId="0" applyFont="1" applyFill="1" applyBorder="1" applyAlignment="1">
      <alignment horizontal="center" vertical="center"/>
    </xf>
    <xf numFmtId="0" fontId="18" fillId="3" borderId="31" xfId="0" applyFont="1" applyFill="1" applyBorder="1" applyAlignment="1">
      <alignment horizontal="center" vertical="center" wrapText="1"/>
    </xf>
    <xf numFmtId="0" fontId="18" fillId="3" borderId="41" xfId="0" applyFont="1" applyFill="1" applyBorder="1" applyAlignment="1">
      <alignment horizontal="center" vertical="center" wrapText="1"/>
    </xf>
    <xf numFmtId="0" fontId="18" fillId="3" borderId="33" xfId="0" applyFont="1" applyFill="1" applyBorder="1" applyAlignment="1">
      <alignment horizontal="center" vertical="center" wrapText="1"/>
    </xf>
    <xf numFmtId="0" fontId="5" fillId="0" borderId="0" xfId="0" applyFont="1" applyFill="1" applyAlignment="1"/>
    <xf numFmtId="166" fontId="19" fillId="0" borderId="8" xfId="4" applyNumberFormat="1" applyFont="1" applyBorder="1" applyAlignment="1">
      <alignment horizontal="right" vertical="center"/>
    </xf>
    <xf numFmtId="0" fontId="27" fillId="0" borderId="51" xfId="0" applyFont="1" applyBorder="1" applyAlignment="1">
      <alignment horizontal="left" vertical="center" wrapText="1"/>
    </xf>
    <xf numFmtId="0" fontId="28" fillId="0" borderId="51" xfId="0" applyFont="1" applyBorder="1" applyAlignment="1">
      <alignment horizontal="left" vertical="center" wrapText="1"/>
    </xf>
    <xf numFmtId="0" fontId="19" fillId="0" borderId="0" xfId="4" applyFont="1" applyFill="1"/>
    <xf numFmtId="0" fontId="29" fillId="3" borderId="0" xfId="0" applyFont="1" applyFill="1" applyAlignment="1">
      <alignment horizontal="center" vertical="center"/>
    </xf>
    <xf numFmtId="165" fontId="19" fillId="0" borderId="62" xfId="0" applyNumberFormat="1" applyFont="1" applyBorder="1" applyAlignment="1">
      <alignment horizontal="center" vertical="center"/>
    </xf>
    <xf numFmtId="165" fontId="20" fillId="0" borderId="51" xfId="0" applyNumberFormat="1" applyFont="1" applyBorder="1" applyAlignment="1">
      <alignment horizontal="center" vertical="center"/>
    </xf>
    <xf numFmtId="165" fontId="19" fillId="0" borderId="51" xfId="0" applyNumberFormat="1" applyFont="1" applyBorder="1" applyAlignment="1">
      <alignment horizontal="center" vertical="center"/>
    </xf>
    <xf numFmtId="0" fontId="9" fillId="0" borderId="8" xfId="17" applyNumberFormat="1" applyFont="1" applyFill="1" applyBorder="1" applyAlignment="1" applyProtection="1">
      <alignment horizontal="center"/>
    </xf>
    <xf numFmtId="0" fontId="56" fillId="0" borderId="0" xfId="0" applyFont="1" applyFill="1"/>
    <xf numFmtId="0" fontId="63" fillId="0" borderId="0" xfId="0" applyFont="1" applyFill="1"/>
    <xf numFmtId="0" fontId="17" fillId="0" borderId="0" xfId="0" applyFont="1" applyFill="1" applyAlignment="1">
      <alignment horizontal="left" vertical="center"/>
    </xf>
    <xf numFmtId="0" fontId="9" fillId="0" borderId="8" xfId="20" applyFont="1" applyBorder="1" applyAlignment="1">
      <alignment horizontal="center"/>
    </xf>
    <xf numFmtId="0" fontId="68" fillId="0" borderId="0" xfId="0" applyFont="1"/>
    <xf numFmtId="0" fontId="69" fillId="0" borderId="0" xfId="0" applyFont="1"/>
    <xf numFmtId="0" fontId="55" fillId="0" borderId="0" xfId="0" applyFont="1" applyFill="1"/>
    <xf numFmtId="165" fontId="10" fillId="2" borderId="33" xfId="0" applyNumberFormat="1" applyFont="1" applyFill="1" applyBorder="1" applyAlignment="1">
      <alignment horizontal="center" vertical="center" wrapText="1"/>
    </xf>
    <xf numFmtId="165" fontId="5" fillId="2" borderId="33" xfId="0" applyNumberFormat="1" applyFont="1" applyFill="1" applyBorder="1" applyAlignment="1">
      <alignment horizontal="center" vertical="center" wrapText="1"/>
    </xf>
    <xf numFmtId="3" fontId="70" fillId="0" borderId="0" xfId="22" applyNumberFormat="1" applyFont="1" applyAlignment="1" applyProtection="1">
      <alignment vertical="center"/>
      <protection locked="0"/>
    </xf>
    <xf numFmtId="165" fontId="70" fillId="0" borderId="0" xfId="22" applyNumberFormat="1" applyFont="1" applyAlignment="1" applyProtection="1">
      <alignment vertical="center"/>
      <protection locked="0"/>
    </xf>
    <xf numFmtId="165" fontId="9" fillId="0" borderId="33" xfId="0" applyNumberFormat="1" applyFont="1" applyBorder="1" applyAlignment="1">
      <alignment horizontal="center" vertical="center"/>
    </xf>
    <xf numFmtId="0" fontId="0" fillId="0" borderId="0" xfId="0" applyBorder="1"/>
    <xf numFmtId="170" fontId="0" fillId="0" borderId="0" xfId="0" applyNumberFormat="1" applyBorder="1"/>
    <xf numFmtId="0" fontId="54" fillId="0" borderId="0" xfId="0" applyFont="1" applyBorder="1"/>
    <xf numFmtId="3" fontId="0" fillId="0" borderId="0" xfId="0" applyNumberFormat="1" applyBorder="1"/>
    <xf numFmtId="0" fontId="5" fillId="0" borderId="0" xfId="0" applyFont="1" applyBorder="1" applyAlignment="1"/>
    <xf numFmtId="3" fontId="72" fillId="0" borderId="0" xfId="23" applyNumberFormat="1" applyFont="1" applyBorder="1" applyAlignment="1">
      <alignment horizontal="center" vertical="center"/>
    </xf>
    <xf numFmtId="3" fontId="17" fillId="0" borderId="8" xfId="0" applyNumberFormat="1" applyFont="1" applyFill="1" applyBorder="1" applyAlignment="1">
      <alignment horizontal="center" vertical="center"/>
    </xf>
    <xf numFmtId="0" fontId="20" fillId="0" borderId="32" xfId="0" applyFont="1" applyBorder="1" applyAlignment="1">
      <alignment horizontal="justify" vertical="center" wrapText="1"/>
    </xf>
    <xf numFmtId="0" fontId="20" fillId="0" borderId="30"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19" fillId="0" borderId="30" xfId="0" applyFont="1" applyFill="1" applyBorder="1" applyAlignment="1">
      <alignment horizontal="justify" vertical="center" wrapText="1"/>
    </xf>
    <xf numFmtId="0" fontId="19" fillId="0" borderId="56" xfId="0" applyFont="1" applyBorder="1" applyAlignment="1">
      <alignment vertical="center" wrapText="1"/>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7" fillId="0" borderId="30" xfId="0" applyFont="1" applyFill="1" applyBorder="1" applyAlignment="1">
      <alignment horizontal="center" vertical="center" wrapText="1"/>
    </xf>
    <xf numFmtId="3" fontId="73" fillId="0" borderId="31" xfId="0" applyNumberFormat="1" applyFont="1" applyBorder="1" applyAlignment="1">
      <alignment horizontal="center" vertical="center" wrapText="1"/>
    </xf>
    <xf numFmtId="3" fontId="73" fillId="0" borderId="30" xfId="0" applyNumberFormat="1" applyFont="1" applyBorder="1" applyAlignment="1">
      <alignment horizontal="center" vertical="center" wrapText="1"/>
    </xf>
    <xf numFmtId="3" fontId="74" fillId="0" borderId="30" xfId="0" applyNumberFormat="1" applyFont="1" applyBorder="1" applyAlignment="1">
      <alignment horizontal="center" vertical="center" wrapText="1"/>
    </xf>
    <xf numFmtId="49" fontId="17" fillId="0" borderId="30" xfId="0" applyNumberFormat="1" applyFont="1" applyFill="1" applyBorder="1" applyAlignment="1">
      <alignment horizontal="center" vertical="center"/>
    </xf>
    <xf numFmtId="0" fontId="73" fillId="0" borderId="31" xfId="0" applyFont="1" applyBorder="1" applyAlignment="1">
      <alignment horizontal="center" vertical="center" wrapText="1"/>
    </xf>
    <xf numFmtId="0" fontId="73" fillId="0" borderId="30" xfId="0" applyFont="1" applyBorder="1" applyAlignment="1">
      <alignment horizontal="center" vertical="center" wrapText="1"/>
    </xf>
    <xf numFmtId="1" fontId="56" fillId="0" borderId="0" xfId="0" applyNumberFormat="1" applyFont="1" applyBorder="1"/>
    <xf numFmtId="1" fontId="57" fillId="0" borderId="0" xfId="0" applyNumberFormat="1" applyFont="1" applyBorder="1"/>
    <xf numFmtId="1" fontId="5" fillId="0" borderId="0" xfId="0" applyNumberFormat="1" applyFont="1" applyBorder="1"/>
    <xf numFmtId="10" fontId="66" fillId="0" borderId="0" xfId="1" applyNumberFormat="1" applyFont="1" applyBorder="1"/>
    <xf numFmtId="10" fontId="53" fillId="0" borderId="0" xfId="1" applyNumberFormat="1" applyFont="1" applyBorder="1" applyAlignment="1">
      <alignment horizontal="center" vertical="center"/>
    </xf>
    <xf numFmtId="9" fontId="53" fillId="0" borderId="0" xfId="1" applyFont="1" applyBorder="1" applyAlignment="1">
      <alignment horizontal="center" vertical="center"/>
    </xf>
    <xf numFmtId="0" fontId="16" fillId="0" borderId="0" xfId="0" applyNumberFormat="1" applyFont="1" applyBorder="1"/>
    <xf numFmtId="0" fontId="16" fillId="0" borderId="0" xfId="0" applyNumberFormat="1" applyFont="1" applyBorder="1" applyAlignment="1">
      <alignment horizontal="center"/>
    </xf>
    <xf numFmtId="0" fontId="16" fillId="0" borderId="0" xfId="14" applyNumberFormat="1" applyFont="1" applyBorder="1"/>
    <xf numFmtId="1" fontId="56" fillId="0" borderId="0" xfId="14" applyNumberFormat="1" applyFont="1" applyBorder="1" applyAlignment="1">
      <alignment horizontal="center"/>
    </xf>
    <xf numFmtId="0" fontId="9" fillId="0" borderId="33" xfId="0" applyFont="1" applyBorder="1" applyAlignment="1">
      <alignment horizontal="center" vertical="center"/>
    </xf>
    <xf numFmtId="3" fontId="9" fillId="0" borderId="33" xfId="0" applyNumberFormat="1" applyFont="1" applyBorder="1" applyAlignment="1">
      <alignment horizontal="center" vertical="center"/>
    </xf>
    <xf numFmtId="0" fontId="17" fillId="0" borderId="32" xfId="0" applyFont="1" applyBorder="1" applyAlignment="1">
      <alignment horizontal="left" vertical="center"/>
    </xf>
    <xf numFmtId="3" fontId="17" fillId="0" borderId="33" xfId="0" applyNumberFormat="1" applyFont="1" applyBorder="1" applyAlignment="1">
      <alignment horizontal="center" vertical="center"/>
    </xf>
    <xf numFmtId="0" fontId="17" fillId="0" borderId="33" xfId="0" applyFont="1" applyBorder="1" applyAlignment="1">
      <alignment horizontal="center" vertical="center"/>
    </xf>
    <xf numFmtId="0" fontId="15" fillId="0" borderId="0" xfId="0" applyFont="1" applyAlignment="1">
      <alignment horizontal="justify" vertical="center"/>
    </xf>
    <xf numFmtId="0" fontId="9" fillId="0" borderId="33" xfId="0" applyFont="1" applyBorder="1" applyAlignment="1">
      <alignment horizontal="center" vertical="center" wrapText="1"/>
    </xf>
    <xf numFmtId="0" fontId="9" fillId="0" borderId="32" xfId="0" applyFont="1" applyBorder="1" applyAlignment="1">
      <alignment horizontal="left" vertical="center" wrapText="1"/>
    </xf>
    <xf numFmtId="1" fontId="5" fillId="0" borderId="0" xfId="0" applyNumberFormat="1" applyFont="1"/>
    <xf numFmtId="0" fontId="18" fillId="3" borderId="31" xfId="0" applyFont="1" applyFill="1" applyBorder="1" applyAlignment="1">
      <alignment horizontal="center" vertical="center" wrapText="1"/>
    </xf>
    <xf numFmtId="3" fontId="20" fillId="0" borderId="33" xfId="0" applyNumberFormat="1" applyFont="1" applyBorder="1" applyAlignment="1">
      <alignment horizontal="center" vertical="center" wrapText="1"/>
    </xf>
    <xf numFmtId="164" fontId="20" fillId="0" borderId="33" xfId="1" applyNumberFormat="1" applyFont="1" applyBorder="1" applyAlignment="1">
      <alignment horizontal="center" vertical="center" wrapText="1"/>
    </xf>
    <xf numFmtId="164" fontId="20" fillId="0" borderId="33" xfId="0" applyNumberFormat="1" applyFont="1" applyBorder="1" applyAlignment="1">
      <alignment horizontal="center" vertical="center" wrapText="1"/>
    </xf>
    <xf numFmtId="3" fontId="19" fillId="0" borderId="33" xfId="0" applyNumberFormat="1" applyFont="1" applyBorder="1" applyAlignment="1">
      <alignment horizontal="center" vertical="center" wrapText="1"/>
    </xf>
    <xf numFmtId="164" fontId="19" fillId="0" borderId="33" xfId="0" applyNumberFormat="1" applyFont="1" applyBorder="1" applyAlignment="1">
      <alignment horizontal="center" vertical="center" wrapText="1"/>
    </xf>
    <xf numFmtId="0" fontId="8" fillId="0" borderId="0" xfId="0" applyFont="1" applyFill="1"/>
    <xf numFmtId="0" fontId="66" fillId="2" borderId="33" xfId="0" applyFont="1" applyFill="1" applyBorder="1" applyAlignment="1">
      <alignment horizontal="center" vertical="center"/>
    </xf>
    <xf numFmtId="0" fontId="15" fillId="0" borderId="0" xfId="0" applyFont="1" applyAlignment="1">
      <alignment horizontal="left" vertical="center"/>
    </xf>
    <xf numFmtId="0" fontId="66" fillId="0" borderId="0" xfId="0" applyFont="1"/>
    <xf numFmtId="3" fontId="9" fillId="2" borderId="33" xfId="0" applyNumberFormat="1" applyFont="1" applyFill="1" applyBorder="1" applyAlignment="1">
      <alignment horizontal="center" vertical="center"/>
    </xf>
    <xf numFmtId="165" fontId="9" fillId="2" borderId="33" xfId="0" applyNumberFormat="1" applyFont="1" applyFill="1" applyBorder="1" applyAlignment="1">
      <alignment horizontal="center" vertical="center"/>
    </xf>
    <xf numFmtId="0" fontId="9" fillId="2" borderId="57" xfId="0" applyFont="1" applyFill="1" applyBorder="1" applyAlignment="1">
      <alignment horizontal="center" vertical="center"/>
    </xf>
    <xf numFmtId="0" fontId="9" fillId="2" borderId="33" xfId="0" applyFont="1" applyFill="1" applyBorder="1" applyAlignment="1">
      <alignment horizontal="center" vertical="center"/>
    </xf>
    <xf numFmtId="165" fontId="9" fillId="2" borderId="32" xfId="0" applyNumberFormat="1" applyFont="1" applyFill="1" applyBorder="1" applyAlignment="1">
      <alignment horizontal="center" vertical="center"/>
    </xf>
    <xf numFmtId="0" fontId="9" fillId="2" borderId="38"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1" xfId="0" applyFont="1" applyFill="1" applyBorder="1" applyAlignment="1">
      <alignment horizontal="center" vertical="center"/>
    </xf>
    <xf numFmtId="0" fontId="17" fillId="0" borderId="32" xfId="0" applyFont="1" applyBorder="1" applyAlignment="1">
      <alignment horizontal="justify" vertical="center"/>
    </xf>
    <xf numFmtId="165" fontId="17" fillId="0" borderId="33" xfId="0" applyNumberFormat="1" applyFont="1" applyFill="1" applyBorder="1" applyAlignment="1">
      <alignment horizontal="center" vertical="center"/>
    </xf>
    <xf numFmtId="0" fontId="9" fillId="0" borderId="32" xfId="0" applyFont="1" applyBorder="1" applyAlignment="1">
      <alignment horizontal="center" vertical="center"/>
    </xf>
    <xf numFmtId="0" fontId="9" fillId="0" borderId="32" xfId="0" applyFont="1" applyBorder="1" applyAlignment="1">
      <alignment horizontal="justify" vertical="center" wrapText="1"/>
    </xf>
    <xf numFmtId="169" fontId="9" fillId="0" borderId="32" xfId="0" applyNumberFormat="1" applyFont="1" applyBorder="1" applyAlignment="1">
      <alignment horizontal="center" vertical="center"/>
    </xf>
    <xf numFmtId="0" fontId="15" fillId="0" borderId="0" xfId="0" applyFont="1" applyAlignment="1">
      <alignment vertical="center"/>
    </xf>
    <xf numFmtId="0" fontId="15" fillId="0" borderId="0" xfId="0" applyFont="1" applyAlignment="1">
      <alignment vertical="center" wrapText="1"/>
    </xf>
    <xf numFmtId="0" fontId="55" fillId="0" borderId="0" xfId="0" applyFont="1" applyFill="1" applyBorder="1" applyAlignment="1">
      <alignment horizontal="justify" vertical="center"/>
    </xf>
    <xf numFmtId="0" fontId="67" fillId="0" borderId="0" xfId="4" applyFont="1" applyFill="1"/>
    <xf numFmtId="0" fontId="10" fillId="0" borderId="0" xfId="0" applyFont="1" applyBorder="1" applyAlignment="1">
      <alignment horizontal="center" vertical="center" wrapText="1"/>
    </xf>
    <xf numFmtId="0" fontId="10" fillId="0" borderId="0" xfId="0" applyFont="1" applyBorder="1" applyAlignment="1">
      <alignment horizontal="left"/>
    </xf>
    <xf numFmtId="0" fontId="5" fillId="0" borderId="0" xfId="0" applyFont="1" applyBorder="1" applyAlignment="1">
      <alignment horizontal="center"/>
    </xf>
    <xf numFmtId="165" fontId="5" fillId="0" borderId="0" xfId="0" applyNumberFormat="1" applyFont="1" applyBorder="1" applyAlignment="1">
      <alignment horizontal="center"/>
    </xf>
    <xf numFmtId="165" fontId="9" fillId="0" borderId="0" xfId="0" applyNumberFormat="1" applyFont="1" applyFill="1" applyBorder="1" applyAlignment="1">
      <alignment horizontal="center"/>
    </xf>
    <xf numFmtId="165" fontId="9" fillId="0" borderId="0" xfId="0" applyNumberFormat="1" applyFont="1" applyBorder="1" applyAlignment="1">
      <alignment horizontal="center"/>
    </xf>
    <xf numFmtId="0" fontId="18" fillId="3" borderId="31"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31" xfId="0" applyFont="1" applyFill="1" applyBorder="1" applyAlignment="1">
      <alignment horizontal="center" vertical="center" wrapText="1"/>
    </xf>
    <xf numFmtId="0" fontId="5" fillId="0" borderId="0" xfId="0" applyFont="1" applyBorder="1" applyAlignment="1">
      <alignment horizontal="justify" vertical="center"/>
    </xf>
    <xf numFmtId="0" fontId="5" fillId="0" borderId="0" xfId="0" applyFont="1" applyBorder="1" applyAlignment="1">
      <alignment horizontal="center" vertical="center"/>
    </xf>
    <xf numFmtId="165" fontId="27" fillId="0" borderId="51" xfId="0" applyNumberFormat="1" applyFont="1" applyBorder="1" applyAlignment="1">
      <alignment horizontal="center" vertical="center"/>
    </xf>
    <xf numFmtId="165" fontId="28" fillId="0" borderId="51" xfId="0" applyNumberFormat="1" applyFont="1" applyBorder="1" applyAlignment="1">
      <alignment horizontal="center" vertical="center"/>
    </xf>
    <xf numFmtId="4" fontId="5" fillId="0" borderId="33" xfId="0" applyNumberFormat="1" applyFont="1" applyBorder="1" applyAlignment="1">
      <alignment horizontal="center" vertical="center" wrapText="1"/>
    </xf>
    <xf numFmtId="0" fontId="10"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44" fillId="0" borderId="0" xfId="0" applyFont="1" applyFill="1" applyBorder="1" applyAlignment="1">
      <alignment horizontal="left" vertical="center"/>
    </xf>
    <xf numFmtId="0" fontId="10" fillId="0" borderId="0" xfId="0" applyFont="1" applyFill="1" applyBorder="1" applyAlignment="1">
      <alignment horizontal="center" vertical="center"/>
    </xf>
    <xf numFmtId="165" fontId="5" fillId="0" borderId="0" xfId="0" applyNumberFormat="1" applyFont="1" applyFill="1" applyBorder="1"/>
    <xf numFmtId="0" fontId="45" fillId="0" borderId="0" xfId="0" applyFont="1" applyFill="1" applyBorder="1" applyAlignment="1">
      <alignment horizontal="justify" vertical="center"/>
    </xf>
    <xf numFmtId="0" fontId="5" fillId="0" borderId="0" xfId="0" applyFont="1" applyFill="1" applyBorder="1" applyAlignment="1">
      <alignment horizontal="center" vertical="center"/>
    </xf>
    <xf numFmtId="0" fontId="5" fillId="0" borderId="0" xfId="0" applyFont="1" applyFill="1" applyBorder="1" applyAlignment="1">
      <alignment horizontal="justify" vertical="center"/>
    </xf>
    <xf numFmtId="0" fontId="44" fillId="0" borderId="39" xfId="0" applyFont="1" applyBorder="1" applyAlignment="1">
      <alignment horizontal="left" vertical="center"/>
    </xf>
    <xf numFmtId="165" fontId="10" fillId="0" borderId="37" xfId="0" applyNumberFormat="1" applyFont="1" applyBorder="1" applyAlignment="1">
      <alignment horizontal="center" vertical="center"/>
    </xf>
    <xf numFmtId="0" fontId="44" fillId="0" borderId="56" xfId="0" applyFont="1" applyBorder="1" applyAlignment="1">
      <alignment horizontal="left" vertical="center"/>
    </xf>
    <xf numFmtId="165" fontId="10" fillId="0" borderId="57" xfId="0" applyNumberFormat="1" applyFont="1" applyBorder="1" applyAlignment="1">
      <alignment horizontal="center" vertical="center"/>
    </xf>
    <xf numFmtId="165" fontId="10" fillId="0" borderId="31" xfId="0" applyNumberFormat="1" applyFont="1" applyBorder="1" applyAlignment="1">
      <alignment horizontal="center" vertical="center"/>
    </xf>
    <xf numFmtId="0" fontId="78" fillId="3" borderId="30" xfId="0" applyFont="1" applyFill="1" applyBorder="1" applyAlignment="1">
      <alignment horizontal="right" vertical="center" wrapText="1"/>
    </xf>
    <xf numFmtId="0" fontId="11" fillId="3" borderId="32" xfId="0" applyFont="1" applyFill="1" applyBorder="1" applyAlignment="1">
      <alignment horizontal="left" vertical="center" wrapText="1"/>
    </xf>
    <xf numFmtId="0" fontId="23" fillId="0" borderId="32" xfId="0" applyFont="1" applyBorder="1" applyAlignment="1">
      <alignment horizontal="justify" vertical="center"/>
    </xf>
    <xf numFmtId="0" fontId="18" fillId="0" borderId="0" xfId="0" applyFont="1" applyFill="1" applyBorder="1" applyAlignment="1">
      <alignment horizontal="center" vertical="center" wrapText="1"/>
    </xf>
    <xf numFmtId="164" fontId="5" fillId="0" borderId="0" xfId="1" applyNumberFormat="1" applyFont="1" applyFill="1" applyBorder="1"/>
    <xf numFmtId="0" fontId="9" fillId="0" borderId="0" xfId="0" applyFont="1" applyFill="1" applyBorder="1" applyAlignment="1">
      <alignment horizontal="left" vertical="center"/>
    </xf>
    <xf numFmtId="3" fontId="9" fillId="0" borderId="0" xfId="0" applyNumberFormat="1" applyFont="1" applyFill="1" applyBorder="1" applyAlignment="1">
      <alignment horizontal="center" vertical="center" wrapText="1"/>
    </xf>
    <xf numFmtId="165" fontId="9" fillId="0" borderId="0" xfId="0" applyNumberFormat="1" applyFont="1" applyFill="1" applyBorder="1" applyAlignment="1">
      <alignment horizontal="center" vertical="center" wrapText="1"/>
    </xf>
    <xf numFmtId="166" fontId="9" fillId="0" borderId="0" xfId="0" applyNumberFormat="1" applyFont="1" applyFill="1" applyBorder="1" applyAlignment="1">
      <alignment horizontal="center" vertical="center" wrapText="1"/>
    </xf>
    <xf numFmtId="164" fontId="9" fillId="0" borderId="0" xfId="1" applyNumberFormat="1" applyFont="1" applyFill="1" applyBorder="1" applyAlignment="1">
      <alignment horizontal="center" vertical="center" wrapText="1"/>
    </xf>
    <xf numFmtId="0" fontId="30" fillId="0" borderId="0" xfId="0" applyFont="1" applyFill="1" applyBorder="1"/>
    <xf numFmtId="0" fontId="51" fillId="0" borderId="0" xfId="3" applyFill="1"/>
    <xf numFmtId="0" fontId="9" fillId="0" borderId="0" xfId="0" applyFont="1" applyFill="1" applyBorder="1"/>
    <xf numFmtId="165" fontId="76" fillId="0" borderId="0" xfId="0" applyNumberFormat="1" applyFont="1" applyFill="1" applyBorder="1" applyAlignment="1">
      <alignment horizontal="center"/>
    </xf>
    <xf numFmtId="0" fontId="31" fillId="0" borderId="0" xfId="0" applyFont="1" applyFill="1" applyBorder="1"/>
    <xf numFmtId="0" fontId="76" fillId="0" borderId="0" xfId="0" applyFont="1" applyFill="1" applyBorder="1"/>
    <xf numFmtId="0" fontId="77" fillId="0" borderId="0" xfId="0" applyFont="1" applyFill="1" applyBorder="1" applyAlignment="1">
      <alignment horizontal="center" vertical="center" wrapText="1"/>
    </xf>
    <xf numFmtId="0" fontId="63" fillId="0" borderId="0" xfId="0" applyFont="1" applyFill="1" applyBorder="1"/>
    <xf numFmtId="0" fontId="77" fillId="0" borderId="0" xfId="0" applyFont="1" applyFill="1" applyBorder="1" applyAlignment="1">
      <alignment horizontal="left"/>
    </xf>
    <xf numFmtId="165" fontId="55" fillId="0" borderId="0" xfId="0" applyNumberFormat="1" applyFont="1" applyFill="1" applyBorder="1"/>
    <xf numFmtId="0" fontId="67" fillId="0" borderId="0" xfId="4" applyFont="1" applyFill="1" applyBorder="1"/>
    <xf numFmtId="3" fontId="9" fillId="0" borderId="8" xfId="2" applyNumberFormat="1" applyFont="1" applyFill="1" applyBorder="1" applyAlignment="1" applyProtection="1">
      <alignment horizontal="right"/>
    </xf>
    <xf numFmtId="3" fontId="9" fillId="0" borderId="8" xfId="2" applyNumberFormat="1" applyFont="1" applyFill="1" applyBorder="1" applyAlignment="1" applyProtection="1"/>
    <xf numFmtId="3" fontId="9" fillId="0" borderId="8" xfId="0" applyNumberFormat="1" applyFont="1" applyFill="1" applyBorder="1"/>
    <xf numFmtId="3" fontId="9" fillId="0" borderId="22" xfId="2" applyNumberFormat="1" applyFont="1" applyFill="1" applyBorder="1" applyAlignment="1" applyProtection="1">
      <alignment horizontal="right"/>
    </xf>
    <xf numFmtId="3" fontId="9" fillId="0" borderId="22" xfId="2" applyNumberFormat="1" applyFont="1" applyFill="1" applyBorder="1" applyAlignment="1" applyProtection="1"/>
    <xf numFmtId="3" fontId="9" fillId="0" borderId="22" xfId="0" applyNumberFormat="1" applyFont="1" applyFill="1" applyBorder="1"/>
    <xf numFmtId="2" fontId="9" fillId="0" borderId="8" xfId="2" applyNumberFormat="1" applyFont="1" applyFill="1" applyBorder="1" applyAlignment="1" applyProtection="1">
      <alignment horizontal="right"/>
    </xf>
    <xf numFmtId="0" fontId="24" fillId="0" borderId="0" xfId="0" applyFont="1" applyFill="1"/>
    <xf numFmtId="0" fontId="22" fillId="2" borderId="0" xfId="4" applyFont="1" applyFill="1"/>
    <xf numFmtId="0" fontId="20" fillId="2" borderId="0" xfId="4" applyFont="1" applyFill="1"/>
    <xf numFmtId="0" fontId="71" fillId="0" borderId="0" xfId="0" applyFont="1" applyFill="1"/>
    <xf numFmtId="0" fontId="64" fillId="0" borderId="0" xfId="0" applyFont="1" applyFill="1" applyBorder="1"/>
    <xf numFmtId="0" fontId="10" fillId="0" borderId="0" xfId="0" applyFont="1" applyFill="1" applyBorder="1" applyAlignment="1">
      <alignment horizontal="left" vertical="center" wrapText="1"/>
    </xf>
    <xf numFmtId="3" fontId="10" fillId="0" borderId="0" xfId="0" applyNumberFormat="1" applyFont="1" applyFill="1" applyBorder="1" applyAlignment="1">
      <alignment horizontal="center" vertical="center" wrapText="1"/>
    </xf>
    <xf numFmtId="165" fontId="10" fillId="0" borderId="0"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3" fontId="5" fillId="0" borderId="0" xfId="0" applyNumberFormat="1" applyFont="1" applyFill="1" applyBorder="1" applyAlignment="1">
      <alignment horizontal="center" vertical="center" wrapText="1"/>
    </xf>
    <xf numFmtId="165" fontId="5" fillId="0" borderId="0" xfId="0" applyNumberFormat="1" applyFont="1" applyFill="1" applyBorder="1" applyAlignment="1">
      <alignment horizontal="center" vertical="center" wrapText="1"/>
    </xf>
    <xf numFmtId="49" fontId="14" fillId="0" borderId="0" xfId="0" applyNumberFormat="1" applyFont="1" applyFill="1" applyBorder="1" applyAlignment="1">
      <alignment vertical="center"/>
    </xf>
    <xf numFmtId="0" fontId="0" fillId="0" borderId="0" xfId="0" applyFill="1" applyBorder="1" applyAlignment="1"/>
    <xf numFmtId="164" fontId="5" fillId="0" borderId="0" xfId="1" applyNumberFormat="1" applyFont="1" applyFill="1"/>
    <xf numFmtId="0" fontId="66" fillId="0" borderId="0" xfId="4" applyFont="1" applyFill="1"/>
    <xf numFmtId="0" fontId="66" fillId="0" borderId="0" xfId="0" applyFont="1" applyFill="1" applyBorder="1" applyAlignment="1">
      <alignment wrapText="1"/>
    </xf>
    <xf numFmtId="0" fontId="9" fillId="0" borderId="0" xfId="0" applyNumberFormat="1" applyFont="1" applyBorder="1"/>
    <xf numFmtId="0" fontId="9" fillId="0" borderId="0" xfId="0" applyFont="1" applyBorder="1"/>
    <xf numFmtId="0" fontId="9" fillId="0" borderId="0" xfId="14" applyNumberFormat="1" applyFont="1" applyBorder="1"/>
    <xf numFmtId="0" fontId="17" fillId="0" borderId="8" xfId="0" applyFont="1" applyBorder="1"/>
    <xf numFmtId="0" fontId="17" fillId="0" borderId="23" xfId="0" applyFont="1" applyBorder="1"/>
    <xf numFmtId="10" fontId="9" fillId="0" borderId="8" xfId="1" applyNumberFormat="1" applyFont="1" applyBorder="1"/>
    <xf numFmtId="2" fontId="9" fillId="0" borderId="8" xfId="1" applyNumberFormat="1" applyFont="1" applyBorder="1"/>
    <xf numFmtId="2" fontId="9" fillId="0" borderId="8" xfId="1" applyNumberFormat="1" applyFont="1" applyFill="1" applyBorder="1"/>
    <xf numFmtId="1" fontId="9" fillId="0" borderId="0" xfId="0" applyNumberFormat="1" applyFont="1" applyBorder="1"/>
    <xf numFmtId="1" fontId="79" fillId="0" borderId="0" xfId="0" applyNumberFormat="1" applyFont="1" applyBorder="1"/>
    <xf numFmtId="0" fontId="5" fillId="0" borderId="0" xfId="0" applyFont="1" applyAlignment="1">
      <alignment vertical="center"/>
    </xf>
    <xf numFmtId="0" fontId="12" fillId="0" borderId="32" xfId="0" applyFont="1" applyBorder="1" applyAlignment="1">
      <alignment wrapText="1"/>
    </xf>
    <xf numFmtId="0" fontId="9" fillId="0" borderId="32" xfId="0" applyFont="1" applyBorder="1" applyAlignment="1">
      <alignment wrapText="1"/>
    </xf>
    <xf numFmtId="0" fontId="17"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7" fillId="0" borderId="0" xfId="0" applyFont="1" applyFill="1" applyBorder="1" applyAlignment="1">
      <alignment horizontal="justify" vertical="center"/>
    </xf>
    <xf numFmtId="0" fontId="9" fillId="0" borderId="0" xfId="0" applyFont="1" applyFill="1" applyBorder="1" applyAlignment="1">
      <alignment horizontal="center" vertical="center"/>
    </xf>
    <xf numFmtId="0" fontId="0" fillId="0" borderId="0" xfId="0" applyFill="1"/>
    <xf numFmtId="0" fontId="67" fillId="0" borderId="0" xfId="4" applyFont="1" applyFill="1" applyAlignment="1">
      <alignment horizontal="left" vertical="top" wrapText="1"/>
    </xf>
    <xf numFmtId="0" fontId="40" fillId="0" borderId="0" xfId="0" applyFont="1" applyFill="1" applyBorder="1" applyAlignment="1">
      <alignment horizontal="center" vertical="center"/>
    </xf>
    <xf numFmtId="166" fontId="48" fillId="0" borderId="0" xfId="0" applyNumberFormat="1" applyFont="1" applyFill="1" applyBorder="1" applyAlignment="1">
      <alignment horizontal="center" vertical="center"/>
    </xf>
    <xf numFmtId="165" fontId="48" fillId="0" borderId="0" xfId="1" applyNumberFormat="1" applyFont="1" applyFill="1" applyBorder="1" applyAlignment="1">
      <alignment horizontal="center" vertical="center"/>
    </xf>
    <xf numFmtId="0" fontId="48" fillId="0" borderId="0" xfId="0" applyFont="1" applyFill="1" applyBorder="1" applyAlignment="1">
      <alignment horizontal="left" vertical="center"/>
    </xf>
    <xf numFmtId="166" fontId="36" fillId="0" borderId="0" xfId="0" applyNumberFormat="1" applyFont="1" applyFill="1" applyBorder="1" applyAlignment="1">
      <alignment horizontal="center" vertical="center"/>
    </xf>
    <xf numFmtId="0" fontId="36" fillId="0" borderId="0" xfId="0" applyFont="1" applyFill="1" applyBorder="1" applyAlignment="1">
      <alignment horizontal="justify" vertical="center"/>
    </xf>
    <xf numFmtId="0" fontId="48" fillId="0" borderId="0" xfId="0" applyFont="1" applyFill="1" applyBorder="1" applyAlignment="1">
      <alignment horizontal="justify" vertical="center"/>
    </xf>
    <xf numFmtId="3" fontId="17" fillId="0" borderId="33" xfId="0" applyNumberFormat="1" applyFont="1" applyBorder="1" applyAlignment="1">
      <alignment horizontal="center" vertical="center" wrapText="1"/>
    </xf>
    <xf numFmtId="0" fontId="5" fillId="0" borderId="32" xfId="0" applyFont="1" applyBorder="1" applyAlignment="1">
      <alignment horizontal="left" vertical="center" wrapText="1" indent="1"/>
    </xf>
    <xf numFmtId="0" fontId="5" fillId="0" borderId="32" xfId="0" applyFont="1" applyBorder="1" applyAlignment="1">
      <alignment horizontal="left" vertical="center" indent="1"/>
    </xf>
    <xf numFmtId="0" fontId="10" fillId="0" borderId="32" xfId="0" applyFont="1" applyBorder="1" applyAlignment="1">
      <alignment horizontal="left" vertical="center" wrapText="1" indent="1"/>
    </xf>
    <xf numFmtId="0" fontId="25" fillId="0" borderId="32" xfId="0" applyFont="1" applyBorder="1" applyAlignment="1">
      <alignment horizontal="left" vertical="center" indent="1"/>
    </xf>
    <xf numFmtId="0" fontId="23" fillId="0" borderId="32" xfId="0" applyFont="1" applyBorder="1" applyAlignment="1">
      <alignment horizontal="left" vertical="center" indent="1"/>
    </xf>
    <xf numFmtId="0" fontId="47" fillId="0" borderId="32" xfId="0" applyFont="1" applyBorder="1" applyAlignment="1">
      <alignment horizontal="left" vertical="center" indent="1"/>
    </xf>
    <xf numFmtId="0" fontId="17" fillId="0" borderId="32" xfId="0" applyFont="1" applyBorder="1" applyAlignment="1">
      <alignment horizontal="left" vertical="center" wrapText="1" indent="1"/>
    </xf>
    <xf numFmtId="0" fontId="17" fillId="0" borderId="23" xfId="0" applyFont="1" applyFill="1" applyBorder="1" applyAlignment="1">
      <alignment horizontal="center"/>
    </xf>
    <xf numFmtId="0" fontId="17" fillId="0" borderId="22" xfId="0" applyFont="1" applyFill="1" applyBorder="1" applyAlignment="1">
      <alignment horizontal="center"/>
    </xf>
    <xf numFmtId="0" fontId="17" fillId="0" borderId="23" xfId="2" applyNumberFormat="1" applyFont="1" applyFill="1" applyBorder="1" applyAlignment="1" applyProtection="1">
      <alignment horizontal="center" wrapText="1"/>
    </xf>
    <xf numFmtId="0" fontId="17" fillId="0" borderId="22" xfId="2" applyNumberFormat="1" applyFont="1" applyFill="1" applyBorder="1" applyAlignment="1" applyProtection="1">
      <alignment horizontal="center" wrapText="1"/>
    </xf>
    <xf numFmtId="0" fontId="10" fillId="2" borderId="34" xfId="0" applyFont="1" applyFill="1" applyBorder="1" applyAlignment="1">
      <alignment horizontal="justify" vertical="center"/>
    </xf>
    <xf numFmtId="0" fontId="10" fillId="2" borderId="32" xfId="0" applyFont="1" applyFill="1" applyBorder="1" applyAlignment="1">
      <alignment horizontal="justify" vertical="center"/>
    </xf>
    <xf numFmtId="0" fontId="10" fillId="2" borderId="39" xfId="0" applyFont="1" applyFill="1" applyBorder="1" applyAlignment="1">
      <alignment horizontal="left" vertical="center"/>
    </xf>
    <xf numFmtId="0" fontId="10" fillId="2" borderId="32" xfId="0" applyFont="1" applyFill="1" applyBorder="1" applyAlignment="1">
      <alignment horizontal="left" vertical="center"/>
    </xf>
    <xf numFmtId="0" fontId="18" fillId="3" borderId="42" xfId="0" applyFont="1" applyFill="1" applyBorder="1" applyAlignment="1">
      <alignment horizontal="center" vertical="center"/>
    </xf>
    <xf numFmtId="0" fontId="18" fillId="3" borderId="43" xfId="0" applyFont="1" applyFill="1" applyBorder="1" applyAlignment="1">
      <alignment horizontal="center" vertical="center"/>
    </xf>
    <xf numFmtId="0" fontId="18" fillId="3" borderId="44" xfId="0" applyFont="1" applyFill="1" applyBorder="1" applyAlignment="1">
      <alignment horizontal="center" vertical="center"/>
    </xf>
    <xf numFmtId="0" fontId="18" fillId="3" borderId="46" xfId="0" applyFont="1" applyFill="1" applyBorder="1" applyAlignment="1">
      <alignment horizontal="center" vertical="center"/>
    </xf>
    <xf numFmtId="0" fontId="18" fillId="3" borderId="47" xfId="0" applyFont="1" applyFill="1" applyBorder="1" applyAlignment="1">
      <alignment horizontal="center" vertical="center"/>
    </xf>
    <xf numFmtId="0" fontId="5" fillId="2" borderId="34" xfId="0" applyFont="1" applyFill="1" applyBorder="1" applyAlignment="1">
      <alignment horizontal="justify" vertical="center"/>
    </xf>
    <xf numFmtId="0" fontId="5" fillId="2" borderId="32" xfId="0" applyFont="1" applyFill="1" applyBorder="1" applyAlignment="1">
      <alignment horizontal="justify" vertical="center"/>
    </xf>
    <xf numFmtId="0" fontId="18" fillId="3" borderId="35" xfId="0" applyFont="1" applyFill="1" applyBorder="1" applyAlignment="1">
      <alignment horizontal="center" vertical="center"/>
    </xf>
    <xf numFmtId="0" fontId="18" fillId="3" borderId="59" xfId="0" applyFont="1" applyFill="1" applyBorder="1" applyAlignment="1">
      <alignment horizontal="center" vertical="center"/>
    </xf>
    <xf numFmtId="0" fontId="18" fillId="3" borderId="60" xfId="0" applyFont="1" applyFill="1" applyBorder="1" applyAlignment="1">
      <alignment horizontal="center" vertical="center"/>
    </xf>
    <xf numFmtId="0" fontId="18" fillId="3" borderId="61" xfId="0" applyFont="1" applyFill="1" applyBorder="1" applyAlignment="1">
      <alignment horizontal="center" vertical="center"/>
    </xf>
    <xf numFmtId="0" fontId="18" fillId="3" borderId="46" xfId="0" applyFont="1" applyFill="1" applyBorder="1" applyAlignment="1">
      <alignment horizontal="right" vertical="center"/>
    </xf>
    <xf numFmtId="0" fontId="18" fillId="3" borderId="47" xfId="0" applyFont="1" applyFill="1" applyBorder="1" applyAlignment="1">
      <alignment horizontal="right" vertical="center"/>
    </xf>
    <xf numFmtId="0" fontId="28" fillId="0" borderId="53" xfId="0" applyFont="1" applyBorder="1" applyAlignment="1">
      <alignment horizontal="left" vertical="center"/>
    </xf>
    <xf numFmtId="0" fontId="28" fillId="0" borderId="52" xfId="0" applyFont="1" applyBorder="1" applyAlignment="1">
      <alignment horizontal="left" vertical="center"/>
    </xf>
    <xf numFmtId="0" fontId="28" fillId="0" borderId="54" xfId="0" applyFont="1" applyBorder="1" applyAlignment="1">
      <alignment horizontal="left" vertical="center"/>
    </xf>
    <xf numFmtId="0" fontId="11" fillId="3" borderId="63" xfId="0" applyFont="1" applyFill="1" applyBorder="1" applyAlignment="1">
      <alignment horizontal="center" vertical="center" wrapText="1"/>
    </xf>
    <xf numFmtId="0" fontId="11" fillId="3" borderId="62"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11" fillId="3" borderId="54" xfId="0" applyFont="1" applyFill="1" applyBorder="1" applyAlignment="1">
      <alignment horizontal="center" vertical="center" wrapText="1"/>
    </xf>
    <xf numFmtId="0" fontId="20" fillId="0" borderId="51" xfId="0" applyFont="1" applyFill="1" applyBorder="1" applyAlignment="1">
      <alignment horizontal="left" vertical="center"/>
    </xf>
    <xf numFmtId="0" fontId="29" fillId="3" borderId="0" xfId="0" applyFont="1" applyFill="1" applyBorder="1" applyAlignment="1">
      <alignment horizontal="center" vertical="center"/>
    </xf>
    <xf numFmtId="0" fontId="11" fillId="3" borderId="51" xfId="0" applyFont="1" applyFill="1" applyBorder="1" applyAlignment="1">
      <alignment horizontal="center" vertical="center" wrapText="1"/>
    </xf>
    <xf numFmtId="0" fontId="11" fillId="3" borderId="51"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63" xfId="0" applyFont="1" applyFill="1" applyBorder="1" applyAlignment="1">
      <alignment horizontal="center" vertical="center"/>
    </xf>
    <xf numFmtId="0" fontId="31" fillId="0" borderId="0" xfId="0" applyFont="1" applyAlignment="1">
      <alignment horizontal="center" vertical="center" wrapText="1"/>
    </xf>
    <xf numFmtId="0" fontId="33" fillId="0" borderId="24" xfId="8" applyFont="1" applyFill="1" applyBorder="1" applyAlignment="1">
      <alignment horizontal="center" vertical="center"/>
    </xf>
    <xf numFmtId="0" fontId="33" fillId="0" borderId="25" xfId="8" applyFont="1" applyFill="1" applyBorder="1" applyAlignment="1">
      <alignment horizontal="center" vertical="center"/>
    </xf>
    <xf numFmtId="0" fontId="31" fillId="0" borderId="0" xfId="0" applyFont="1" applyAlignment="1">
      <alignment horizontal="center"/>
    </xf>
    <xf numFmtId="0" fontId="18" fillId="3" borderId="34" xfId="0" applyFont="1" applyFill="1" applyBorder="1" applyAlignment="1">
      <alignment horizontal="center" vertical="center" wrapText="1"/>
    </xf>
    <xf numFmtId="0" fontId="18" fillId="3" borderId="32" xfId="0" applyFont="1" applyFill="1" applyBorder="1" applyAlignment="1">
      <alignment horizontal="center" vertical="center" wrapText="1"/>
    </xf>
    <xf numFmtId="0" fontId="18" fillId="3" borderId="34" xfId="0" applyFont="1" applyFill="1" applyBorder="1" applyAlignment="1">
      <alignment horizontal="center" vertical="center"/>
    </xf>
    <xf numFmtId="0" fontId="18" fillId="3" borderId="32" xfId="0" applyFont="1" applyFill="1" applyBorder="1" applyAlignment="1">
      <alignment horizontal="center" vertical="center"/>
    </xf>
    <xf numFmtId="0" fontId="18" fillId="3" borderId="56"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51" xfId="0" applyFont="1" applyFill="1" applyBorder="1" applyAlignment="1">
      <alignment horizontal="center" vertical="center" wrapText="1"/>
    </xf>
    <xf numFmtId="0" fontId="5" fillId="0" borderId="56" xfId="0" applyFont="1" applyBorder="1" applyAlignment="1">
      <alignment horizontal="left" vertical="center" wrapText="1"/>
    </xf>
    <xf numFmtId="0" fontId="5" fillId="0" borderId="57" xfId="0" applyFont="1" applyBorder="1" applyAlignment="1">
      <alignment horizontal="left" vertical="center" wrapText="1"/>
    </xf>
    <xf numFmtId="0" fontId="5" fillId="0" borderId="31" xfId="0" applyFont="1" applyBorder="1" applyAlignment="1">
      <alignment horizontal="left" vertical="center" wrapText="1"/>
    </xf>
    <xf numFmtId="0" fontId="18" fillId="3" borderId="51" xfId="0" applyFont="1" applyFill="1" applyBorder="1" applyAlignment="1">
      <alignment horizontal="center" vertical="center"/>
    </xf>
    <xf numFmtId="0" fontId="18" fillId="3" borderId="9"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40" fillId="3" borderId="56" xfId="0" applyFont="1" applyFill="1" applyBorder="1" applyAlignment="1">
      <alignment horizontal="center" vertical="center"/>
    </xf>
    <xf numFmtId="0" fontId="40" fillId="3" borderId="57" xfId="0" applyFont="1" applyFill="1" applyBorder="1" applyAlignment="1">
      <alignment horizontal="center" vertical="center"/>
    </xf>
    <xf numFmtId="0" fontId="40" fillId="3" borderId="31" xfId="0" applyFont="1" applyFill="1" applyBorder="1" applyAlignment="1">
      <alignment horizontal="center" vertical="center"/>
    </xf>
    <xf numFmtId="0" fontId="11" fillId="3" borderId="34"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7" fillId="0" borderId="0" xfId="0" applyFont="1" applyFill="1" applyBorder="1" applyAlignment="1">
      <alignment horizontal="center" vertical="center"/>
    </xf>
    <xf numFmtId="0" fontId="18" fillId="3" borderId="39" xfId="0" applyFont="1" applyFill="1" applyBorder="1" applyAlignment="1">
      <alignment horizontal="center" vertical="center"/>
    </xf>
    <xf numFmtId="0" fontId="18" fillId="3" borderId="57" xfId="0" applyFont="1" applyFill="1" applyBorder="1" applyAlignment="1">
      <alignment horizontal="center" vertical="center"/>
    </xf>
    <xf numFmtId="0" fontId="9" fillId="0" borderId="0" xfId="0" applyFont="1" applyFill="1" applyBorder="1" applyAlignment="1">
      <alignment horizontal="justify" vertical="center"/>
    </xf>
    <xf numFmtId="0" fontId="5" fillId="3" borderId="34" xfId="0" applyFont="1" applyFill="1" applyBorder="1" applyAlignment="1">
      <alignment vertical="center"/>
    </xf>
    <xf numFmtId="0" fontId="5" fillId="3" borderId="39" xfId="0" applyFont="1" applyFill="1" applyBorder="1" applyAlignment="1">
      <alignment vertical="center"/>
    </xf>
    <xf numFmtId="0" fontId="18" fillId="3" borderId="0" xfId="0" applyFont="1" applyFill="1" applyBorder="1" applyAlignment="1">
      <alignment horizontal="center" vertical="center"/>
    </xf>
    <xf numFmtId="0" fontId="18" fillId="3" borderId="56" xfId="0" applyFont="1" applyFill="1" applyBorder="1" applyAlignment="1">
      <alignment horizontal="center" vertical="center" wrapText="1"/>
    </xf>
    <xf numFmtId="0" fontId="18" fillId="3" borderId="31" xfId="0" applyFont="1" applyFill="1" applyBorder="1" applyAlignment="1">
      <alignment horizontal="center" vertical="center" wrapText="1"/>
    </xf>
    <xf numFmtId="0" fontId="18" fillId="3" borderId="34" xfId="0" applyFont="1" applyFill="1" applyBorder="1" applyAlignment="1">
      <alignment horizontal="left" vertical="center"/>
    </xf>
    <xf numFmtId="0" fontId="18" fillId="3" borderId="32" xfId="0" applyFont="1" applyFill="1" applyBorder="1" applyAlignment="1">
      <alignment horizontal="left" vertical="center"/>
    </xf>
    <xf numFmtId="3" fontId="5" fillId="0" borderId="34" xfId="0" applyNumberFormat="1" applyFont="1" applyBorder="1" applyAlignment="1">
      <alignment horizontal="center" vertical="center" wrapText="1"/>
    </xf>
    <xf numFmtId="3" fontId="5" fillId="0" borderId="32" xfId="0" applyNumberFormat="1" applyFont="1" applyBorder="1" applyAlignment="1">
      <alignment horizontal="center" vertical="center" wrapText="1"/>
    </xf>
    <xf numFmtId="0" fontId="5" fillId="0" borderId="34" xfId="0" applyFont="1" applyBorder="1" applyAlignment="1">
      <alignment horizontal="center" vertical="center" wrapText="1"/>
    </xf>
    <xf numFmtId="0" fontId="5" fillId="0" borderId="32" xfId="0" applyFont="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39"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40" fillId="0" borderId="0" xfId="0" applyFont="1" applyFill="1" applyBorder="1" applyAlignment="1">
      <alignment horizontal="center" vertical="center"/>
    </xf>
    <xf numFmtId="0" fontId="40" fillId="3" borderId="34" xfId="0" applyFont="1" applyFill="1" applyBorder="1" applyAlignment="1">
      <alignment horizontal="center" vertical="center"/>
    </xf>
    <xf numFmtId="0" fontId="40" fillId="3" borderId="32" xfId="0" applyFont="1" applyFill="1" applyBorder="1" applyAlignment="1">
      <alignment horizontal="center" vertical="center"/>
    </xf>
    <xf numFmtId="0" fontId="11" fillId="3" borderId="57" xfId="0" applyFont="1" applyFill="1" applyBorder="1" applyAlignment="1">
      <alignment horizontal="center" vertical="center" wrapText="1"/>
    </xf>
    <xf numFmtId="0" fontId="12" fillId="2" borderId="34" xfId="0" applyFont="1" applyFill="1" applyBorder="1" applyAlignment="1">
      <alignment horizontal="left" vertical="center" wrapText="1"/>
    </xf>
    <xf numFmtId="0" fontId="12" fillId="2" borderId="39" xfId="0" applyFont="1" applyFill="1" applyBorder="1" applyAlignment="1">
      <alignment horizontal="left" vertical="center" wrapText="1"/>
    </xf>
    <xf numFmtId="0" fontId="12" fillId="2" borderId="32" xfId="0" applyFont="1" applyFill="1" applyBorder="1" applyAlignment="1">
      <alignment horizontal="left" vertical="center" wrapText="1"/>
    </xf>
    <xf numFmtId="0" fontId="12" fillId="2" borderId="34"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32" xfId="0" applyFont="1" applyFill="1" applyBorder="1" applyAlignment="1">
      <alignment horizontal="center" vertical="center" wrapText="1"/>
    </xf>
    <xf numFmtId="4" fontId="12" fillId="2" borderId="34" xfId="0" applyNumberFormat="1" applyFont="1" applyFill="1" applyBorder="1" applyAlignment="1">
      <alignment horizontal="center" vertical="center" wrapText="1"/>
    </xf>
    <xf numFmtId="4" fontId="12" fillId="2" borderId="39" xfId="0" applyNumberFormat="1" applyFont="1" applyFill="1" applyBorder="1" applyAlignment="1">
      <alignment horizontal="center" vertical="center" wrapText="1"/>
    </xf>
    <xf numFmtId="4" fontId="12" fillId="2" borderId="32" xfId="0" applyNumberFormat="1" applyFont="1" applyFill="1" applyBorder="1" applyAlignment="1">
      <alignment horizontal="center" vertical="center" wrapText="1"/>
    </xf>
    <xf numFmtId="0" fontId="50" fillId="3" borderId="34" xfId="0" applyFont="1" applyFill="1" applyBorder="1" applyAlignment="1">
      <alignment horizontal="center" vertical="center" wrapText="1"/>
    </xf>
    <xf numFmtId="0" fontId="50" fillId="3" borderId="39" xfId="0" applyFont="1" applyFill="1" applyBorder="1" applyAlignment="1">
      <alignment horizontal="center" vertical="center" wrapText="1"/>
    </xf>
    <xf numFmtId="0" fontId="50" fillId="3" borderId="36" xfId="0" applyFont="1" applyFill="1" applyBorder="1" applyAlignment="1">
      <alignment horizontal="left" vertical="center" wrapText="1"/>
    </xf>
    <xf numFmtId="0" fontId="50" fillId="3" borderId="0" xfId="0" applyFont="1" applyFill="1" applyBorder="1" applyAlignment="1">
      <alignment horizontal="left" vertical="center" wrapText="1"/>
    </xf>
    <xf numFmtId="0" fontId="50" fillId="3" borderId="32" xfId="0" applyFont="1" applyFill="1" applyBorder="1" applyAlignment="1">
      <alignment horizontal="center" vertical="center" wrapText="1"/>
    </xf>
    <xf numFmtId="0" fontId="7" fillId="0" borderId="56" xfId="0" applyFont="1" applyFill="1" applyBorder="1" applyAlignment="1">
      <alignment horizontal="left" vertical="center"/>
    </xf>
    <xf numFmtId="0" fontId="7" fillId="0" borderId="57" xfId="0" applyFont="1" applyFill="1" applyBorder="1" applyAlignment="1">
      <alignment horizontal="left" vertical="center"/>
    </xf>
    <xf numFmtId="0" fontId="7" fillId="0" borderId="36" xfId="0" applyFont="1" applyFill="1" applyBorder="1" applyAlignment="1">
      <alignment horizontal="left" vertical="center"/>
    </xf>
    <xf numFmtId="0" fontId="7" fillId="0" borderId="55" xfId="0" applyFont="1" applyFill="1" applyBorder="1" applyAlignment="1">
      <alignment horizontal="left" vertical="center"/>
    </xf>
    <xf numFmtId="0" fontId="12" fillId="2" borderId="0" xfId="0" applyFont="1" applyFill="1" applyBorder="1" applyAlignment="1">
      <alignment horizontal="left" vertical="center" wrapText="1"/>
    </xf>
  </cellXfs>
  <cellStyles count="24">
    <cellStyle name="Comma" xfId="12"/>
    <cellStyle name="Comma [0]" xfId="13"/>
    <cellStyle name="Currency" xfId="10"/>
    <cellStyle name="Currency [0]" xfId="11"/>
    <cellStyle name="Čiarka" xfId="14" builtinId="3"/>
    <cellStyle name="Hypertextové prepojenie" xfId="3" builtinId="8" customBuiltin="1"/>
    <cellStyle name="Normal" xfId="2"/>
    <cellStyle name="Normal 2" xfId="17"/>
    <cellStyle name="Normal 3" xfId="22"/>
    <cellStyle name="Normal_Tab4" xfId="7"/>
    <cellStyle name="Normálna" xfId="0" builtinId="0"/>
    <cellStyle name="Normálna 2" xfId="23"/>
    <cellStyle name="Normálne 2" xfId="4"/>
    <cellStyle name="normálne 2 2" xfId="8"/>
    <cellStyle name="normální 3 2" xfId="18"/>
    <cellStyle name="normální 4" xfId="21"/>
    <cellStyle name="normální 5" xfId="20"/>
    <cellStyle name="normální_MIERA1_2" xfId="6"/>
    <cellStyle name="Percent" xfId="9"/>
    <cellStyle name="Percent 2" xfId="19"/>
    <cellStyle name="Percentá" xfId="1" builtinId="5"/>
    <cellStyle name="Percentá 2" xfId="5"/>
    <cellStyle name="Použité hypertextové prepojenie" xfId="16" builtinId="9" customBuiltin="1"/>
    <cellStyle name="sprava tab1" xfId="15"/>
  </cellStyles>
  <dxfs count="1">
    <dxf>
      <font>
        <color rgb="FF9C0006"/>
      </font>
      <fill>
        <patternFill>
          <bgColor rgb="FFFFC7CE"/>
        </patternFill>
      </fill>
    </dxf>
  </dxfs>
  <tableStyles count="0" defaultTableStyle="TableStyleMedium2" defaultPivotStyle="PivotStyleLight16"/>
  <colors>
    <mruColors>
      <color rgb="FFEEB8C7"/>
      <color rgb="FFB7194A"/>
      <color rgb="FFF5D7E0"/>
      <color rgb="FFBFBFBF"/>
      <color rgb="FFE593AA"/>
      <color rgb="FFFAACBF"/>
      <color rgb="FFA7118A"/>
      <color rgb="FFE02C64"/>
      <color rgb="FFE85E89"/>
      <color rgb="FFE85E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'K1.1 Vývoj HDP'!$E$20</c:f>
              <c:strCache>
                <c:ptCount val="1"/>
                <c:pt idx="0">
                  <c:v>HDP v b.c. (mld. €)</c:v>
                </c:pt>
              </c:strCache>
            </c:strRef>
          </c:tx>
          <c:spPr>
            <a:ln w="22225">
              <a:solidFill>
                <a:srgbClr val="B7194A"/>
              </a:solidFill>
            </a:ln>
          </c:spPr>
          <c:marker>
            <c:symbol val="none"/>
          </c:marker>
          <c:cat>
            <c:numRef>
              <c:f>'K1.1 Vývoj HDP'!$D$21:$D$31</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'K1.1 Vývoj HDP'!$E$21:$E$31</c:f>
              <c:numCache>
                <c:formatCode>0.0</c:formatCode>
                <c:ptCount val="11"/>
                <c:pt idx="0">
                  <c:v>68.188699999999997</c:v>
                </c:pt>
                <c:pt idx="1">
                  <c:v>71.304500000000004</c:v>
                </c:pt>
                <c:pt idx="2">
                  <c:v>73.575800000000001</c:v>
                </c:pt>
                <c:pt idx="3">
                  <c:v>74.448800000000006</c:v>
                </c:pt>
                <c:pt idx="4">
                  <c:v>76.269800000000004</c:v>
                </c:pt>
                <c:pt idx="5">
                  <c:v>79.767600000000002</c:v>
                </c:pt>
                <c:pt idx="6">
                  <c:v>81.051500000000004</c:v>
                </c:pt>
                <c:pt idx="7">
                  <c:v>84.488600000000005</c:v>
                </c:pt>
                <c:pt idx="8">
                  <c:v>89.356700000000004</c:v>
                </c:pt>
                <c:pt idx="9">
                  <c:v>93.900499999999994</c:v>
                </c:pt>
                <c:pt idx="10">
                  <c:v>91.555300000000003</c:v>
                </c:pt>
              </c:numCache>
            </c:numRef>
          </c:val>
          <c:smooth val="0"/>
          <c:extLst>
            <c:ext xmlns:c16="http://schemas.microsoft.com/office/drawing/2014/chart" uri="{C3380CC4-5D6E-409C-BE32-E72D297353CC}">
              <c16:uniqueId val="{00000000-3DD7-47E5-A2FC-EC1193F45E08}"/>
            </c:ext>
          </c:extLst>
        </c:ser>
        <c:ser>
          <c:idx val="1"/>
          <c:order val="1"/>
          <c:tx>
            <c:strRef>
              <c:f>'K1.1 Vývoj HDP'!$F$20</c:f>
              <c:strCache>
                <c:ptCount val="1"/>
                <c:pt idx="0">
                  <c:v>HDP v s.c. 2015 (mld. €)</c:v>
                </c:pt>
              </c:strCache>
            </c:strRef>
          </c:tx>
          <c:spPr>
            <a:ln w="22225">
              <a:solidFill>
                <a:srgbClr val="E02C64"/>
              </a:solidFill>
              <a:prstDash val="dash"/>
            </a:ln>
          </c:spPr>
          <c:marker>
            <c:symbol val="none"/>
          </c:marker>
          <c:cat>
            <c:numRef>
              <c:f>'K1.1 Vývoj HDP'!$D$21:$D$31</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'K1.1 Vývoj HDP'!$F$21:$F$31</c:f>
              <c:numCache>
                <c:formatCode>0.0</c:formatCode>
                <c:ptCount val="11"/>
                <c:pt idx="0">
                  <c:v>70.281700000000001</c:v>
                </c:pt>
                <c:pt idx="1">
                  <c:v>72.282699999999991</c:v>
                </c:pt>
                <c:pt idx="2">
                  <c:v>73.653700000000001</c:v>
                </c:pt>
                <c:pt idx="3">
                  <c:v>74.1447</c:v>
                </c:pt>
                <c:pt idx="4">
                  <c:v>76.103300000000004</c:v>
                </c:pt>
                <c:pt idx="5">
                  <c:v>79.767600000000002</c:v>
                </c:pt>
                <c:pt idx="6">
                  <c:v>81.468800000000002</c:v>
                </c:pt>
                <c:pt idx="7">
                  <c:v>83.904300000000006</c:v>
                </c:pt>
                <c:pt idx="8">
                  <c:v>86.966899999999995</c:v>
                </c:pt>
                <c:pt idx="9">
                  <c:v>89.151200000000003</c:v>
                </c:pt>
                <c:pt idx="10">
                  <c:v>84.912600000000012</c:v>
                </c:pt>
              </c:numCache>
            </c:numRef>
          </c:val>
          <c:smooth val="0"/>
          <c:extLst>
            <c:ext xmlns:c16="http://schemas.microsoft.com/office/drawing/2014/chart" uri="{C3380CC4-5D6E-409C-BE32-E72D297353CC}">
              <c16:uniqueId val="{00000001-3DD7-47E5-A2FC-EC1193F45E08}"/>
            </c:ext>
          </c:extLst>
        </c:ser>
        <c:dLbls>
          <c:showLegendKey val="0"/>
          <c:showVal val="0"/>
          <c:showCatName val="0"/>
          <c:showSerName val="0"/>
          <c:showPercent val="0"/>
          <c:showBubbleSize val="0"/>
        </c:dLbls>
        <c:smooth val="0"/>
        <c:axId val="341691184"/>
        <c:axId val="340969000"/>
      </c:lineChart>
      <c:catAx>
        <c:axId val="341691184"/>
        <c:scaling>
          <c:orientation val="minMax"/>
        </c:scaling>
        <c:delete val="0"/>
        <c:axPos val="b"/>
        <c:numFmt formatCode="General" sourceLinked="1"/>
        <c:majorTickMark val="out"/>
        <c:minorTickMark val="none"/>
        <c:tickLblPos val="nextTo"/>
        <c:crossAx val="340969000"/>
        <c:crosses val="autoZero"/>
        <c:auto val="1"/>
        <c:lblAlgn val="ctr"/>
        <c:lblOffset val="100"/>
        <c:noMultiLvlLbl val="0"/>
      </c:catAx>
      <c:valAx>
        <c:axId val="340969000"/>
        <c:scaling>
          <c:orientation val="minMax"/>
          <c:max val="95"/>
          <c:min val="65"/>
        </c:scaling>
        <c:delete val="0"/>
        <c:axPos val="l"/>
        <c:majorGridlines/>
        <c:numFmt formatCode="0.0" sourceLinked="1"/>
        <c:majorTickMark val="out"/>
        <c:minorTickMark val="none"/>
        <c:tickLblPos val="nextTo"/>
        <c:crossAx val="341691184"/>
        <c:crosses val="autoZero"/>
        <c:crossBetween val="between"/>
        <c:majorUnit val="3"/>
      </c:valAx>
    </c:plotArea>
    <c:legend>
      <c:legendPos val="b"/>
      <c:overlay val="0"/>
    </c:legend>
    <c:plotVisOnly val="1"/>
    <c:dispBlanksAs val="gap"/>
    <c:showDLblsOverMax val="0"/>
  </c:chart>
  <c:spPr>
    <a:ln>
      <a:noFill/>
    </a:ln>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'K2.1.2.4 Voľné prac. miesta'!$L$4</c:f>
              <c:strCache>
                <c:ptCount val="1"/>
                <c:pt idx="0">
                  <c:v>Voľné pracovné miesta</c:v>
                </c:pt>
              </c:strCache>
            </c:strRef>
          </c:tx>
          <c:spPr>
            <a:solidFill>
              <a:srgbClr val="B7194A"/>
            </a:solidFill>
            <a:ln w="44450" cap="sq">
              <a:solidFill>
                <a:srgbClr val="B7194A"/>
              </a:solidFill>
            </a:ln>
            <a:effectLst/>
          </c:spPr>
          <c:invertIfNegative val="0"/>
          <c:cat>
            <c:strRef>
              <c:f>'K2.1.2.4 Voľné prac. miesta'!$K$5:$K$20</c:f>
              <c:strCache>
                <c:ptCount val="16"/>
                <c:pt idx="0">
                  <c:v>A</c:v>
                </c:pt>
                <c:pt idx="1">
                  <c:v>B,C,D,E</c:v>
                </c:pt>
                <c:pt idx="2">
                  <c:v>F</c:v>
                </c:pt>
                <c:pt idx="3">
                  <c:v>G</c:v>
                </c:pt>
                <c:pt idx="4">
                  <c:v>H</c:v>
                </c:pt>
                <c:pt idx="5">
                  <c:v>I</c:v>
                </c:pt>
                <c:pt idx="6">
                  <c:v>J</c:v>
                </c:pt>
                <c:pt idx="7">
                  <c:v>K</c:v>
                </c:pt>
                <c:pt idx="8">
                  <c:v>L</c:v>
                </c:pt>
                <c:pt idx="9">
                  <c:v>M</c:v>
                </c:pt>
                <c:pt idx="10">
                  <c:v>N</c:v>
                </c:pt>
                <c:pt idx="11">
                  <c:v>O</c:v>
                </c:pt>
                <c:pt idx="12">
                  <c:v>P</c:v>
                </c:pt>
                <c:pt idx="13">
                  <c:v>Q</c:v>
                </c:pt>
                <c:pt idx="14">
                  <c:v>R</c:v>
                </c:pt>
                <c:pt idx="15">
                  <c:v>S</c:v>
                </c:pt>
              </c:strCache>
            </c:strRef>
          </c:cat>
          <c:val>
            <c:numRef>
              <c:f>'K2.1.2.4 Voľné prac. miesta'!$L$5:$L$20</c:f>
              <c:numCache>
                <c:formatCode>#,##0</c:formatCode>
                <c:ptCount val="16"/>
                <c:pt idx="0" formatCode="General">
                  <c:v>141</c:v>
                </c:pt>
                <c:pt idx="1">
                  <c:v>3104</c:v>
                </c:pt>
                <c:pt idx="2">
                  <c:v>267</c:v>
                </c:pt>
                <c:pt idx="3">
                  <c:v>1725</c:v>
                </c:pt>
                <c:pt idx="4">
                  <c:v>1859</c:v>
                </c:pt>
                <c:pt idx="5">
                  <c:v>616</c:v>
                </c:pt>
                <c:pt idx="6" formatCode="General">
                  <c:v>303</c:v>
                </c:pt>
                <c:pt idx="7" formatCode="General">
                  <c:v>722</c:v>
                </c:pt>
                <c:pt idx="8" formatCode="General">
                  <c:v>18</c:v>
                </c:pt>
                <c:pt idx="9" formatCode="General">
                  <c:v>169</c:v>
                </c:pt>
                <c:pt idx="10" formatCode="General">
                  <c:v>245</c:v>
                </c:pt>
                <c:pt idx="11">
                  <c:v>5450</c:v>
                </c:pt>
                <c:pt idx="12" formatCode="General">
                  <c:v>218</c:v>
                </c:pt>
                <c:pt idx="13" formatCode="General">
                  <c:v>915</c:v>
                </c:pt>
                <c:pt idx="14" formatCode="General">
                  <c:v>159</c:v>
                </c:pt>
                <c:pt idx="15" formatCode="General">
                  <c:v>152</c:v>
                </c:pt>
              </c:numCache>
            </c:numRef>
          </c:val>
          <c:extLst>
            <c:ext xmlns:c16="http://schemas.microsoft.com/office/drawing/2014/chart" uri="{C3380CC4-5D6E-409C-BE32-E72D297353CC}">
              <c16:uniqueId val="{00000000-944D-432B-84E3-DAE5C1DF8C9F}"/>
            </c:ext>
          </c:extLst>
        </c:ser>
        <c:dLbls>
          <c:showLegendKey val="0"/>
          <c:showVal val="0"/>
          <c:showCatName val="0"/>
          <c:showSerName val="0"/>
          <c:showPercent val="0"/>
          <c:showBubbleSize val="0"/>
        </c:dLbls>
        <c:gapWidth val="182"/>
        <c:axId val="340443480"/>
        <c:axId val="340444264"/>
      </c:barChart>
      <c:barChart>
        <c:barDir val="bar"/>
        <c:grouping val="clustered"/>
        <c:varyColors val="0"/>
        <c:ser>
          <c:idx val="1"/>
          <c:order val="1"/>
          <c:tx>
            <c:strRef>
              <c:f>'K2.1.2.4 Voľné prac. miesta'!$M$4</c:f>
              <c:strCache>
                <c:ptCount val="1"/>
                <c:pt idx="0">
                  <c:v>Miera voľných pracovných miest v %</c:v>
                </c:pt>
              </c:strCache>
            </c:strRef>
          </c:tx>
          <c:spPr>
            <a:solidFill>
              <a:srgbClr val="BFBFBF"/>
            </a:solidFill>
            <a:ln w="9525" cap="sq">
              <a:solidFill>
                <a:schemeClr val="bg1">
                  <a:lumMod val="50000"/>
                </a:schemeClr>
              </a:solidFill>
            </a:ln>
            <a:effectLst/>
          </c:spPr>
          <c:invertIfNegative val="0"/>
          <c:cat>
            <c:strRef>
              <c:f>'K2.1.2.4 Voľné prac. miesta'!$K$5:$K$20</c:f>
              <c:strCache>
                <c:ptCount val="16"/>
                <c:pt idx="0">
                  <c:v>A</c:v>
                </c:pt>
                <c:pt idx="1">
                  <c:v>B,C,D,E</c:v>
                </c:pt>
                <c:pt idx="2">
                  <c:v>F</c:v>
                </c:pt>
                <c:pt idx="3">
                  <c:v>G</c:v>
                </c:pt>
                <c:pt idx="4">
                  <c:v>H</c:v>
                </c:pt>
                <c:pt idx="5">
                  <c:v>I</c:v>
                </c:pt>
                <c:pt idx="6">
                  <c:v>J</c:v>
                </c:pt>
                <c:pt idx="7">
                  <c:v>K</c:v>
                </c:pt>
                <c:pt idx="8">
                  <c:v>L</c:v>
                </c:pt>
                <c:pt idx="9">
                  <c:v>M</c:v>
                </c:pt>
                <c:pt idx="10">
                  <c:v>N</c:v>
                </c:pt>
                <c:pt idx="11">
                  <c:v>O</c:v>
                </c:pt>
                <c:pt idx="12">
                  <c:v>P</c:v>
                </c:pt>
                <c:pt idx="13">
                  <c:v>Q</c:v>
                </c:pt>
                <c:pt idx="14">
                  <c:v>R</c:v>
                </c:pt>
                <c:pt idx="15">
                  <c:v>S</c:v>
                </c:pt>
              </c:strCache>
            </c:strRef>
          </c:cat>
          <c:val>
            <c:numRef>
              <c:f>'K2.1.2.4 Voľné prac. miesta'!$M$5:$M$20</c:f>
              <c:numCache>
                <c:formatCode>General</c:formatCode>
                <c:ptCount val="16"/>
                <c:pt idx="0">
                  <c:v>0.3</c:v>
                </c:pt>
                <c:pt idx="1">
                  <c:v>0.7</c:v>
                </c:pt>
                <c:pt idx="2">
                  <c:v>0.2</c:v>
                </c:pt>
                <c:pt idx="3">
                  <c:v>0.6</c:v>
                </c:pt>
                <c:pt idx="4">
                  <c:v>1.3</c:v>
                </c:pt>
                <c:pt idx="5">
                  <c:v>0.9</c:v>
                </c:pt>
                <c:pt idx="6">
                  <c:v>0.5</c:v>
                </c:pt>
                <c:pt idx="7">
                  <c:v>1.8</c:v>
                </c:pt>
                <c:pt idx="8">
                  <c:v>0.1</c:v>
                </c:pt>
                <c:pt idx="9">
                  <c:v>0.2</c:v>
                </c:pt>
                <c:pt idx="10">
                  <c:v>0.2</c:v>
                </c:pt>
                <c:pt idx="11">
                  <c:v>3.5</c:v>
                </c:pt>
                <c:pt idx="12">
                  <c:v>0.1</c:v>
                </c:pt>
                <c:pt idx="13">
                  <c:v>0.6</c:v>
                </c:pt>
                <c:pt idx="14">
                  <c:v>0.6</c:v>
                </c:pt>
                <c:pt idx="15">
                  <c:v>0.5</c:v>
                </c:pt>
              </c:numCache>
            </c:numRef>
          </c:val>
          <c:extLst>
            <c:ext xmlns:c16="http://schemas.microsoft.com/office/drawing/2014/chart" uri="{C3380CC4-5D6E-409C-BE32-E72D297353CC}">
              <c16:uniqueId val="{00000001-944D-432B-84E3-DAE5C1DF8C9F}"/>
            </c:ext>
          </c:extLst>
        </c:ser>
        <c:dLbls>
          <c:showLegendKey val="0"/>
          <c:showVal val="0"/>
          <c:showCatName val="0"/>
          <c:showSerName val="0"/>
          <c:showPercent val="0"/>
          <c:showBubbleSize val="0"/>
        </c:dLbls>
        <c:gapWidth val="182"/>
        <c:axId val="355481064"/>
        <c:axId val="340446616"/>
      </c:barChart>
      <c:catAx>
        <c:axId val="340443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40444264"/>
        <c:crosses val="autoZero"/>
        <c:auto val="1"/>
        <c:lblAlgn val="ctr"/>
        <c:lblOffset val="100"/>
        <c:noMultiLvlLbl val="0"/>
      </c:catAx>
      <c:valAx>
        <c:axId val="340444264"/>
        <c:scaling>
          <c:orientation val="minMax"/>
          <c:max val="650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40443480"/>
        <c:crosses val="autoZero"/>
        <c:crossBetween val="between"/>
        <c:majorUnit val="500"/>
      </c:valAx>
      <c:valAx>
        <c:axId val="340446616"/>
        <c:scaling>
          <c:orientation val="maxMin"/>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55481064"/>
        <c:crosses val="max"/>
        <c:crossBetween val="between"/>
      </c:valAx>
      <c:catAx>
        <c:axId val="355481064"/>
        <c:scaling>
          <c:orientation val="minMax"/>
        </c:scaling>
        <c:delete val="1"/>
        <c:axPos val="r"/>
        <c:numFmt formatCode="General" sourceLinked="1"/>
        <c:majorTickMark val="out"/>
        <c:minorTickMark val="none"/>
        <c:tickLblPos val="nextTo"/>
        <c:crossAx val="340446616"/>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050">
          <a:solidFill>
            <a:sysClr val="windowText" lastClr="000000"/>
          </a:solidFill>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30698269570199"/>
          <c:y val="9.5555864881439925E-2"/>
          <c:w val="0.79869651210530823"/>
          <c:h val="0.4846388998516446"/>
        </c:manualLayout>
      </c:layout>
      <c:barChart>
        <c:barDir val="col"/>
        <c:grouping val="clustered"/>
        <c:varyColors val="0"/>
        <c:ser>
          <c:idx val="0"/>
          <c:order val="0"/>
          <c:tx>
            <c:strRef>
              <c:f>'K2.1.3 Vývoj nezamestnanosti'!$P$3</c:f>
              <c:strCache>
                <c:ptCount val="1"/>
                <c:pt idx="0">
                  <c:v>Počet nezamestnaných (ŠÚ SR)</c:v>
                </c:pt>
              </c:strCache>
            </c:strRef>
          </c:tx>
          <c:spPr>
            <a:solidFill>
              <a:srgbClr val="B7194A"/>
            </a:solidFill>
          </c:spPr>
          <c:invertIfNegative val="0"/>
          <c:cat>
            <c:strRef>
              <c:f>'K2.1.3 Vývoj nezamestnanosti'!$O$4:$O$35</c:f>
              <c:strCache>
                <c:ptCount val="32"/>
                <c:pt idx="0">
                  <c:v>1. Q. 2013</c:v>
                </c:pt>
                <c:pt idx="1">
                  <c:v>2. Q. 2013</c:v>
                </c:pt>
                <c:pt idx="2">
                  <c:v>3. Q. 2013</c:v>
                </c:pt>
                <c:pt idx="3">
                  <c:v>4.Q. 2013</c:v>
                </c:pt>
                <c:pt idx="4">
                  <c:v>1. Q. 2014</c:v>
                </c:pt>
                <c:pt idx="5">
                  <c:v>2.Q. 2014</c:v>
                </c:pt>
                <c:pt idx="6">
                  <c:v>3.Q. 2014</c:v>
                </c:pt>
                <c:pt idx="7">
                  <c:v>4. Q. 2014</c:v>
                </c:pt>
                <c:pt idx="8">
                  <c:v>1. Q. 2015</c:v>
                </c:pt>
                <c:pt idx="9">
                  <c:v>2. Q. 2015</c:v>
                </c:pt>
                <c:pt idx="10">
                  <c:v>3. Q. 2015</c:v>
                </c:pt>
                <c:pt idx="11">
                  <c:v>4. Q. 2015</c:v>
                </c:pt>
                <c:pt idx="12">
                  <c:v>1. Q. 2016</c:v>
                </c:pt>
                <c:pt idx="13">
                  <c:v>2. Q. 2016</c:v>
                </c:pt>
                <c:pt idx="14">
                  <c:v>3. Q. 2016</c:v>
                </c:pt>
                <c:pt idx="15">
                  <c:v>4. Q. 2016</c:v>
                </c:pt>
                <c:pt idx="16">
                  <c:v>1. Q. 2017</c:v>
                </c:pt>
                <c:pt idx="17">
                  <c:v>2. Q. 2017</c:v>
                </c:pt>
                <c:pt idx="18">
                  <c:v>3. Q. 2017</c:v>
                </c:pt>
                <c:pt idx="19">
                  <c:v>4. Q. 2017</c:v>
                </c:pt>
                <c:pt idx="20">
                  <c:v>1. Q. 2018</c:v>
                </c:pt>
                <c:pt idx="21">
                  <c:v>2. Q. 2018</c:v>
                </c:pt>
                <c:pt idx="22">
                  <c:v>3. Q. 2018</c:v>
                </c:pt>
                <c:pt idx="23">
                  <c:v>4. Q. 2018</c:v>
                </c:pt>
                <c:pt idx="24">
                  <c:v>1. Q. 2019</c:v>
                </c:pt>
                <c:pt idx="25">
                  <c:v>2. Q. 2019</c:v>
                </c:pt>
                <c:pt idx="26">
                  <c:v>3. Q. 2019</c:v>
                </c:pt>
                <c:pt idx="27">
                  <c:v>4. Q. 2019</c:v>
                </c:pt>
                <c:pt idx="28">
                  <c:v>1. Q. 2020</c:v>
                </c:pt>
                <c:pt idx="29">
                  <c:v>2. Q. 2020</c:v>
                </c:pt>
                <c:pt idx="30">
                  <c:v>3. Q. 2020</c:v>
                </c:pt>
                <c:pt idx="31">
                  <c:v>4. Q. 2020</c:v>
                </c:pt>
              </c:strCache>
            </c:strRef>
          </c:cat>
          <c:val>
            <c:numRef>
              <c:f>'K2.1.3 Vývoj nezamestnanosti'!$P$4:$P$35</c:f>
              <c:numCache>
                <c:formatCode>0.0</c:formatCode>
                <c:ptCount val="32"/>
                <c:pt idx="0">
                  <c:v>395.5</c:v>
                </c:pt>
                <c:pt idx="1">
                  <c:v>380</c:v>
                </c:pt>
                <c:pt idx="2">
                  <c:v>382</c:v>
                </c:pt>
                <c:pt idx="3">
                  <c:v>386.6</c:v>
                </c:pt>
                <c:pt idx="4">
                  <c:v>382.9</c:v>
                </c:pt>
                <c:pt idx="5">
                  <c:v>356.4</c:v>
                </c:pt>
                <c:pt idx="6">
                  <c:v>350.6</c:v>
                </c:pt>
                <c:pt idx="7">
                  <c:v>344.8</c:v>
                </c:pt>
                <c:pt idx="8">
                  <c:v>339</c:v>
                </c:pt>
                <c:pt idx="9">
                  <c:v>305.5</c:v>
                </c:pt>
                <c:pt idx="10">
                  <c:v>309.8</c:v>
                </c:pt>
                <c:pt idx="11">
                  <c:v>302.7</c:v>
                </c:pt>
                <c:pt idx="12">
                  <c:v>284.5</c:v>
                </c:pt>
                <c:pt idx="13">
                  <c:v>264.8</c:v>
                </c:pt>
                <c:pt idx="14">
                  <c:v>262.39999999999998</c:v>
                </c:pt>
                <c:pt idx="15">
                  <c:v>252.4</c:v>
                </c:pt>
                <c:pt idx="16">
                  <c:v>239.7</c:v>
                </c:pt>
                <c:pt idx="17">
                  <c:v>223.2</c:v>
                </c:pt>
                <c:pt idx="18">
                  <c:v>220.2</c:v>
                </c:pt>
                <c:pt idx="19">
                  <c:v>212.8</c:v>
                </c:pt>
                <c:pt idx="20" formatCode="General">
                  <c:v>194.1</c:v>
                </c:pt>
                <c:pt idx="21" formatCode="General">
                  <c:v>181.5</c:v>
                </c:pt>
                <c:pt idx="22" formatCode="General">
                  <c:v>175.2</c:v>
                </c:pt>
                <c:pt idx="23" formatCode="General">
                  <c:v>167.1</c:v>
                </c:pt>
                <c:pt idx="24" formatCode="General">
                  <c:v>159.80000000000001</c:v>
                </c:pt>
                <c:pt idx="25" formatCode="General">
                  <c:v>155</c:v>
                </c:pt>
                <c:pt idx="26" formatCode="General">
                  <c:v>161.19999999999999</c:v>
                </c:pt>
                <c:pt idx="27" formatCode="General">
                  <c:v>154.9</c:v>
                </c:pt>
                <c:pt idx="28" formatCode="General">
                  <c:v>161.6</c:v>
                </c:pt>
                <c:pt idx="29" formatCode="General">
                  <c:v>177.8</c:v>
                </c:pt>
                <c:pt idx="30" formatCode="General">
                  <c:v>196.5</c:v>
                </c:pt>
                <c:pt idx="31" formatCode="General">
                  <c:v>189.8</c:v>
                </c:pt>
              </c:numCache>
            </c:numRef>
          </c:val>
          <c:extLst>
            <c:ext xmlns:c16="http://schemas.microsoft.com/office/drawing/2014/chart" uri="{C3380CC4-5D6E-409C-BE32-E72D297353CC}">
              <c16:uniqueId val="{00000000-0E8A-4D46-8D94-0A1A86FC45A8}"/>
            </c:ext>
          </c:extLst>
        </c:ser>
        <c:ser>
          <c:idx val="1"/>
          <c:order val="1"/>
          <c:tx>
            <c:strRef>
              <c:f>'K2.1.3 Vývoj nezamestnanosti'!$Q$3</c:f>
              <c:strCache>
                <c:ptCount val="1"/>
                <c:pt idx="0">
                  <c:v>Počet nezamestnaných (ÚPSVR)</c:v>
                </c:pt>
              </c:strCache>
            </c:strRef>
          </c:tx>
          <c:spPr>
            <a:solidFill>
              <a:srgbClr val="E85E86"/>
            </a:solidFill>
          </c:spPr>
          <c:invertIfNegative val="0"/>
          <c:cat>
            <c:strRef>
              <c:f>'K2.1.3 Vývoj nezamestnanosti'!$O$4:$O$35</c:f>
              <c:strCache>
                <c:ptCount val="32"/>
                <c:pt idx="0">
                  <c:v>1. Q. 2013</c:v>
                </c:pt>
                <c:pt idx="1">
                  <c:v>2. Q. 2013</c:v>
                </c:pt>
                <c:pt idx="2">
                  <c:v>3. Q. 2013</c:v>
                </c:pt>
                <c:pt idx="3">
                  <c:v>4.Q. 2013</c:v>
                </c:pt>
                <c:pt idx="4">
                  <c:v>1. Q. 2014</c:v>
                </c:pt>
                <c:pt idx="5">
                  <c:v>2.Q. 2014</c:v>
                </c:pt>
                <c:pt idx="6">
                  <c:v>3.Q. 2014</c:v>
                </c:pt>
                <c:pt idx="7">
                  <c:v>4. Q. 2014</c:v>
                </c:pt>
                <c:pt idx="8">
                  <c:v>1. Q. 2015</c:v>
                </c:pt>
                <c:pt idx="9">
                  <c:v>2. Q. 2015</c:v>
                </c:pt>
                <c:pt idx="10">
                  <c:v>3. Q. 2015</c:v>
                </c:pt>
                <c:pt idx="11">
                  <c:v>4. Q. 2015</c:v>
                </c:pt>
                <c:pt idx="12">
                  <c:v>1. Q. 2016</c:v>
                </c:pt>
                <c:pt idx="13">
                  <c:v>2. Q. 2016</c:v>
                </c:pt>
                <c:pt idx="14">
                  <c:v>3. Q. 2016</c:v>
                </c:pt>
                <c:pt idx="15">
                  <c:v>4. Q. 2016</c:v>
                </c:pt>
                <c:pt idx="16">
                  <c:v>1. Q. 2017</c:v>
                </c:pt>
                <c:pt idx="17">
                  <c:v>2. Q. 2017</c:v>
                </c:pt>
                <c:pt idx="18">
                  <c:v>3. Q. 2017</c:v>
                </c:pt>
                <c:pt idx="19">
                  <c:v>4. Q. 2017</c:v>
                </c:pt>
                <c:pt idx="20">
                  <c:v>1. Q. 2018</c:v>
                </c:pt>
                <c:pt idx="21">
                  <c:v>2. Q. 2018</c:v>
                </c:pt>
                <c:pt idx="22">
                  <c:v>3. Q. 2018</c:v>
                </c:pt>
                <c:pt idx="23">
                  <c:v>4. Q. 2018</c:v>
                </c:pt>
                <c:pt idx="24">
                  <c:v>1. Q. 2019</c:v>
                </c:pt>
                <c:pt idx="25">
                  <c:v>2. Q. 2019</c:v>
                </c:pt>
                <c:pt idx="26">
                  <c:v>3. Q. 2019</c:v>
                </c:pt>
                <c:pt idx="27">
                  <c:v>4. Q. 2019</c:v>
                </c:pt>
                <c:pt idx="28">
                  <c:v>1. Q. 2020</c:v>
                </c:pt>
                <c:pt idx="29">
                  <c:v>2. Q. 2020</c:v>
                </c:pt>
                <c:pt idx="30">
                  <c:v>3. Q. 2020</c:v>
                </c:pt>
                <c:pt idx="31">
                  <c:v>4. Q. 2020</c:v>
                </c:pt>
              </c:strCache>
            </c:strRef>
          </c:cat>
          <c:val>
            <c:numRef>
              <c:f>'K2.1.3 Vývoj nezamestnanosti'!$Q$4:$Q$35</c:f>
              <c:numCache>
                <c:formatCode>0.0</c:formatCode>
                <c:ptCount val="32"/>
                <c:pt idx="0">
                  <c:v>434.63766666666669</c:v>
                </c:pt>
                <c:pt idx="1">
                  <c:v>418.54700000000003</c:v>
                </c:pt>
                <c:pt idx="2">
                  <c:v>406.5263333333333</c:v>
                </c:pt>
                <c:pt idx="3">
                  <c:v>400.31400000000002</c:v>
                </c:pt>
                <c:pt idx="4">
                  <c:v>400.40533333333332</c:v>
                </c:pt>
                <c:pt idx="5">
                  <c:v>386.75766666666669</c:v>
                </c:pt>
                <c:pt idx="6">
                  <c:v>380.8966666666667</c:v>
                </c:pt>
                <c:pt idx="7">
                  <c:v>374.58333333333331</c:v>
                </c:pt>
                <c:pt idx="8">
                  <c:v>375.16066666666671</c:v>
                </c:pt>
                <c:pt idx="9">
                  <c:v>355.32100000000003</c:v>
                </c:pt>
                <c:pt idx="10">
                  <c:v>349.30966666666666</c:v>
                </c:pt>
                <c:pt idx="11">
                  <c:v>338.53633333333329</c:v>
                </c:pt>
                <c:pt idx="12">
                  <c:v>324.84633333333335</c:v>
                </c:pt>
                <c:pt idx="13">
                  <c:v>303.75799999999998</c:v>
                </c:pt>
                <c:pt idx="14">
                  <c:v>295.48833333333334</c:v>
                </c:pt>
                <c:pt idx="15">
                  <c:v>279.858</c:v>
                </c:pt>
                <c:pt idx="16">
                  <c:v>266.2236666666667</c:v>
                </c:pt>
                <c:pt idx="17">
                  <c:v>235.87333333333333</c:v>
                </c:pt>
                <c:pt idx="18">
                  <c:v>210.76666666666665</c:v>
                </c:pt>
                <c:pt idx="19">
                  <c:v>197.30333333333331</c:v>
                </c:pt>
                <c:pt idx="20">
                  <c:v>192.78266666666664</c:v>
                </c:pt>
                <c:pt idx="21">
                  <c:v>182.15300000000002</c:v>
                </c:pt>
                <c:pt idx="22">
                  <c:v>179.92933333333335</c:v>
                </c:pt>
                <c:pt idx="23">
                  <c:v>171.94800000000001</c:v>
                </c:pt>
                <c:pt idx="24">
                  <c:v>173.3</c:v>
                </c:pt>
                <c:pt idx="25">
                  <c:v>165.7</c:v>
                </c:pt>
                <c:pt idx="26">
                  <c:v>167.3</c:v>
                </c:pt>
                <c:pt idx="27">
                  <c:v>165.8</c:v>
                </c:pt>
                <c:pt idx="28">
                  <c:v>169.49633333333335</c:v>
                </c:pt>
                <c:pt idx="29">
                  <c:v>216.38233333333335</c:v>
                </c:pt>
                <c:pt idx="30">
                  <c:v>228.47133333333335</c:v>
                </c:pt>
                <c:pt idx="31">
                  <c:v>224.18633333333335</c:v>
                </c:pt>
              </c:numCache>
            </c:numRef>
          </c:val>
          <c:extLst>
            <c:ext xmlns:c16="http://schemas.microsoft.com/office/drawing/2014/chart" uri="{C3380CC4-5D6E-409C-BE32-E72D297353CC}">
              <c16:uniqueId val="{00000001-0E8A-4D46-8D94-0A1A86FC45A8}"/>
            </c:ext>
          </c:extLst>
        </c:ser>
        <c:dLbls>
          <c:showLegendKey val="0"/>
          <c:showVal val="0"/>
          <c:showCatName val="0"/>
          <c:showSerName val="0"/>
          <c:showPercent val="0"/>
          <c:showBubbleSize val="0"/>
        </c:dLbls>
        <c:gapWidth val="183"/>
        <c:axId val="355478712"/>
        <c:axId val="355480280"/>
      </c:barChart>
      <c:lineChart>
        <c:grouping val="standard"/>
        <c:varyColors val="0"/>
        <c:ser>
          <c:idx val="2"/>
          <c:order val="2"/>
          <c:tx>
            <c:strRef>
              <c:f>'K2.1.3 Vývoj nezamestnanosti'!$R$3</c:f>
              <c:strCache>
                <c:ptCount val="1"/>
                <c:pt idx="0">
                  <c:v>Miera nezamestnanosti (ŠÚ SR)</c:v>
                </c:pt>
              </c:strCache>
            </c:strRef>
          </c:tx>
          <c:spPr>
            <a:ln>
              <a:solidFill>
                <a:srgbClr val="E85E89"/>
              </a:solidFill>
            </a:ln>
          </c:spPr>
          <c:marker>
            <c:symbol val="triangle"/>
            <c:size val="5"/>
            <c:spPr>
              <a:solidFill>
                <a:srgbClr val="E85E89"/>
              </a:solidFill>
              <a:ln>
                <a:solidFill>
                  <a:srgbClr val="B7194A"/>
                </a:solidFill>
              </a:ln>
            </c:spPr>
          </c:marker>
          <c:cat>
            <c:strRef>
              <c:f>'K2.1.3 Vývoj nezamestnanosti'!$O$4:$O$35</c:f>
              <c:strCache>
                <c:ptCount val="32"/>
                <c:pt idx="0">
                  <c:v>1. Q. 2013</c:v>
                </c:pt>
                <c:pt idx="1">
                  <c:v>2. Q. 2013</c:v>
                </c:pt>
                <c:pt idx="2">
                  <c:v>3. Q. 2013</c:v>
                </c:pt>
                <c:pt idx="3">
                  <c:v>4.Q. 2013</c:v>
                </c:pt>
                <c:pt idx="4">
                  <c:v>1. Q. 2014</c:v>
                </c:pt>
                <c:pt idx="5">
                  <c:v>2.Q. 2014</c:v>
                </c:pt>
                <c:pt idx="6">
                  <c:v>3.Q. 2014</c:v>
                </c:pt>
                <c:pt idx="7">
                  <c:v>4. Q. 2014</c:v>
                </c:pt>
                <c:pt idx="8">
                  <c:v>1. Q. 2015</c:v>
                </c:pt>
                <c:pt idx="9">
                  <c:v>2. Q. 2015</c:v>
                </c:pt>
                <c:pt idx="10">
                  <c:v>3. Q. 2015</c:v>
                </c:pt>
                <c:pt idx="11">
                  <c:v>4. Q. 2015</c:v>
                </c:pt>
                <c:pt idx="12">
                  <c:v>1. Q. 2016</c:v>
                </c:pt>
                <c:pt idx="13">
                  <c:v>2. Q. 2016</c:v>
                </c:pt>
                <c:pt idx="14">
                  <c:v>3. Q. 2016</c:v>
                </c:pt>
                <c:pt idx="15">
                  <c:v>4. Q. 2016</c:v>
                </c:pt>
                <c:pt idx="16">
                  <c:v>1. Q. 2017</c:v>
                </c:pt>
                <c:pt idx="17">
                  <c:v>2. Q. 2017</c:v>
                </c:pt>
                <c:pt idx="18">
                  <c:v>3. Q. 2017</c:v>
                </c:pt>
                <c:pt idx="19">
                  <c:v>4. Q. 2017</c:v>
                </c:pt>
                <c:pt idx="20">
                  <c:v>1. Q. 2018</c:v>
                </c:pt>
                <c:pt idx="21">
                  <c:v>2. Q. 2018</c:v>
                </c:pt>
                <c:pt idx="22">
                  <c:v>3. Q. 2018</c:v>
                </c:pt>
                <c:pt idx="23">
                  <c:v>4. Q. 2018</c:v>
                </c:pt>
                <c:pt idx="24">
                  <c:v>1. Q. 2019</c:v>
                </c:pt>
                <c:pt idx="25">
                  <c:v>2. Q. 2019</c:v>
                </c:pt>
                <c:pt idx="26">
                  <c:v>3. Q. 2019</c:v>
                </c:pt>
                <c:pt idx="27">
                  <c:v>4. Q. 2019</c:v>
                </c:pt>
                <c:pt idx="28">
                  <c:v>1. Q. 2020</c:v>
                </c:pt>
                <c:pt idx="29">
                  <c:v>2. Q. 2020</c:v>
                </c:pt>
                <c:pt idx="30">
                  <c:v>3. Q. 2020</c:v>
                </c:pt>
                <c:pt idx="31">
                  <c:v>4. Q. 2020</c:v>
                </c:pt>
              </c:strCache>
            </c:strRef>
          </c:cat>
          <c:val>
            <c:numRef>
              <c:f>'K2.1.3 Vývoj nezamestnanosti'!$R$4:$R$35</c:f>
              <c:numCache>
                <c:formatCode>0.00</c:formatCode>
                <c:ptCount val="32"/>
                <c:pt idx="0">
                  <c:v>14.5</c:v>
                </c:pt>
                <c:pt idx="1">
                  <c:v>14</c:v>
                </c:pt>
                <c:pt idx="2">
                  <c:v>14.1</c:v>
                </c:pt>
                <c:pt idx="3">
                  <c:v>14.2</c:v>
                </c:pt>
                <c:pt idx="4">
                  <c:v>14.1</c:v>
                </c:pt>
                <c:pt idx="5">
                  <c:v>13.2</c:v>
                </c:pt>
                <c:pt idx="6">
                  <c:v>12.9</c:v>
                </c:pt>
                <c:pt idx="7">
                  <c:v>12.6</c:v>
                </c:pt>
                <c:pt idx="8">
                  <c:v>12.4</c:v>
                </c:pt>
                <c:pt idx="9">
                  <c:v>11.2</c:v>
                </c:pt>
                <c:pt idx="10">
                  <c:v>11.3</c:v>
                </c:pt>
                <c:pt idx="11">
                  <c:v>11</c:v>
                </c:pt>
                <c:pt idx="12">
                  <c:v>10.4</c:v>
                </c:pt>
                <c:pt idx="13">
                  <c:v>9.6</c:v>
                </c:pt>
                <c:pt idx="14">
                  <c:v>9.5</c:v>
                </c:pt>
                <c:pt idx="15">
                  <c:v>9.1</c:v>
                </c:pt>
                <c:pt idx="16">
                  <c:v>8.6999999999999993</c:v>
                </c:pt>
                <c:pt idx="17">
                  <c:v>8.1</c:v>
                </c:pt>
                <c:pt idx="18">
                  <c:v>8</c:v>
                </c:pt>
                <c:pt idx="19">
                  <c:v>7.7</c:v>
                </c:pt>
                <c:pt idx="20">
                  <c:v>7.1</c:v>
                </c:pt>
                <c:pt idx="21">
                  <c:v>6.6</c:v>
                </c:pt>
                <c:pt idx="22">
                  <c:v>6.4</c:v>
                </c:pt>
                <c:pt idx="23">
                  <c:v>6.1</c:v>
                </c:pt>
                <c:pt idx="24">
                  <c:v>5.8</c:v>
                </c:pt>
                <c:pt idx="25">
                  <c:v>5.7</c:v>
                </c:pt>
                <c:pt idx="26">
                  <c:v>5.9</c:v>
                </c:pt>
                <c:pt idx="27">
                  <c:v>5.6</c:v>
                </c:pt>
                <c:pt idx="28">
                  <c:v>6</c:v>
                </c:pt>
                <c:pt idx="29">
                  <c:v>6.6</c:v>
                </c:pt>
                <c:pt idx="30">
                  <c:v>7.2</c:v>
                </c:pt>
                <c:pt idx="31">
                  <c:v>7</c:v>
                </c:pt>
              </c:numCache>
            </c:numRef>
          </c:val>
          <c:smooth val="0"/>
          <c:extLst>
            <c:ext xmlns:c16="http://schemas.microsoft.com/office/drawing/2014/chart" uri="{C3380CC4-5D6E-409C-BE32-E72D297353CC}">
              <c16:uniqueId val="{00000002-0E8A-4D46-8D94-0A1A86FC45A8}"/>
            </c:ext>
          </c:extLst>
        </c:ser>
        <c:ser>
          <c:idx val="3"/>
          <c:order val="3"/>
          <c:tx>
            <c:strRef>
              <c:f>'K2.1.3 Vývoj nezamestnanosti'!$S$3</c:f>
              <c:strCache>
                <c:ptCount val="1"/>
                <c:pt idx="0">
                  <c:v>Miera evidovanej nezamestnanosti (ÚPSVR)</c:v>
                </c:pt>
              </c:strCache>
            </c:strRef>
          </c:tx>
          <c:spPr>
            <a:ln>
              <a:solidFill>
                <a:schemeClr val="tx1">
                  <a:lumMod val="50000"/>
                  <a:lumOff val="50000"/>
                </a:schemeClr>
              </a:solidFill>
            </a:ln>
          </c:spPr>
          <c:marker>
            <c:symbol val="square"/>
            <c:size val="5"/>
            <c:spPr>
              <a:solidFill>
                <a:schemeClr val="bg1">
                  <a:lumMod val="65000"/>
                </a:schemeClr>
              </a:solidFill>
              <a:ln>
                <a:solidFill>
                  <a:schemeClr val="tx1">
                    <a:lumMod val="50000"/>
                    <a:lumOff val="50000"/>
                  </a:schemeClr>
                </a:solidFill>
              </a:ln>
            </c:spPr>
          </c:marker>
          <c:cat>
            <c:strRef>
              <c:f>'K2.1.3 Vývoj nezamestnanosti'!$O$4:$O$35</c:f>
              <c:strCache>
                <c:ptCount val="32"/>
                <c:pt idx="0">
                  <c:v>1. Q. 2013</c:v>
                </c:pt>
                <c:pt idx="1">
                  <c:v>2. Q. 2013</c:v>
                </c:pt>
                <c:pt idx="2">
                  <c:v>3. Q. 2013</c:v>
                </c:pt>
                <c:pt idx="3">
                  <c:v>4.Q. 2013</c:v>
                </c:pt>
                <c:pt idx="4">
                  <c:v>1. Q. 2014</c:v>
                </c:pt>
                <c:pt idx="5">
                  <c:v>2.Q. 2014</c:v>
                </c:pt>
                <c:pt idx="6">
                  <c:v>3.Q. 2014</c:v>
                </c:pt>
                <c:pt idx="7">
                  <c:v>4. Q. 2014</c:v>
                </c:pt>
                <c:pt idx="8">
                  <c:v>1. Q. 2015</c:v>
                </c:pt>
                <c:pt idx="9">
                  <c:v>2. Q. 2015</c:v>
                </c:pt>
                <c:pt idx="10">
                  <c:v>3. Q. 2015</c:v>
                </c:pt>
                <c:pt idx="11">
                  <c:v>4. Q. 2015</c:v>
                </c:pt>
                <c:pt idx="12">
                  <c:v>1. Q. 2016</c:v>
                </c:pt>
                <c:pt idx="13">
                  <c:v>2. Q. 2016</c:v>
                </c:pt>
                <c:pt idx="14">
                  <c:v>3. Q. 2016</c:v>
                </c:pt>
                <c:pt idx="15">
                  <c:v>4. Q. 2016</c:v>
                </c:pt>
                <c:pt idx="16">
                  <c:v>1. Q. 2017</c:v>
                </c:pt>
                <c:pt idx="17">
                  <c:v>2. Q. 2017</c:v>
                </c:pt>
                <c:pt idx="18">
                  <c:v>3. Q. 2017</c:v>
                </c:pt>
                <c:pt idx="19">
                  <c:v>4. Q. 2017</c:v>
                </c:pt>
                <c:pt idx="20">
                  <c:v>1. Q. 2018</c:v>
                </c:pt>
                <c:pt idx="21">
                  <c:v>2. Q. 2018</c:v>
                </c:pt>
                <c:pt idx="22">
                  <c:v>3. Q. 2018</c:v>
                </c:pt>
                <c:pt idx="23">
                  <c:v>4. Q. 2018</c:v>
                </c:pt>
                <c:pt idx="24">
                  <c:v>1. Q. 2019</c:v>
                </c:pt>
                <c:pt idx="25">
                  <c:v>2. Q. 2019</c:v>
                </c:pt>
                <c:pt idx="26">
                  <c:v>3. Q. 2019</c:v>
                </c:pt>
                <c:pt idx="27">
                  <c:v>4. Q. 2019</c:v>
                </c:pt>
                <c:pt idx="28">
                  <c:v>1. Q. 2020</c:v>
                </c:pt>
                <c:pt idx="29">
                  <c:v>2. Q. 2020</c:v>
                </c:pt>
                <c:pt idx="30">
                  <c:v>3. Q. 2020</c:v>
                </c:pt>
                <c:pt idx="31">
                  <c:v>4. Q. 2020</c:v>
                </c:pt>
              </c:strCache>
            </c:strRef>
          </c:cat>
          <c:val>
            <c:numRef>
              <c:f>'K2.1.3 Vývoj nezamestnanosti'!$S$4:$S$35</c:f>
              <c:numCache>
                <c:formatCode>0.00</c:formatCode>
                <c:ptCount val="32"/>
                <c:pt idx="0">
                  <c:v>14.729999999999999</c:v>
                </c:pt>
                <c:pt idx="1">
                  <c:v>14.306666666666667</c:v>
                </c:pt>
                <c:pt idx="2">
                  <c:v>13.843333333333334</c:v>
                </c:pt>
                <c:pt idx="3">
                  <c:v>13.553333333333333</c:v>
                </c:pt>
                <c:pt idx="4">
                  <c:v>13.46</c:v>
                </c:pt>
                <c:pt idx="5">
                  <c:v>12.846666666666666</c:v>
                </c:pt>
                <c:pt idx="6">
                  <c:v>12.556666666666667</c:v>
                </c:pt>
                <c:pt idx="7">
                  <c:v>12.296666666666667</c:v>
                </c:pt>
                <c:pt idx="8">
                  <c:v>12.256666666666668</c:v>
                </c:pt>
                <c:pt idx="9">
                  <c:v>11.57</c:v>
                </c:pt>
                <c:pt idx="10">
                  <c:v>11.386666666666668</c:v>
                </c:pt>
                <c:pt idx="11">
                  <c:v>10.793333333333335</c:v>
                </c:pt>
                <c:pt idx="12">
                  <c:v>10.123333333333333</c:v>
                </c:pt>
                <c:pt idx="13">
                  <c:v>9.5133333333333336</c:v>
                </c:pt>
                <c:pt idx="14">
                  <c:v>9.43</c:v>
                </c:pt>
                <c:pt idx="15">
                  <c:v>8.8733333333333331</c:v>
                </c:pt>
                <c:pt idx="16">
                  <c:v>8.3566666666666674</c:v>
                </c:pt>
                <c:pt idx="17">
                  <c:v>7.330000000000001</c:v>
                </c:pt>
                <c:pt idx="18">
                  <c:v>6.5533333333333337</c:v>
                </c:pt>
                <c:pt idx="19">
                  <c:v>6.0100000000000007</c:v>
                </c:pt>
                <c:pt idx="20">
                  <c:v>5.7166666666666659</c:v>
                </c:pt>
                <c:pt idx="21">
                  <c:v>5.4066666666666663</c:v>
                </c:pt>
                <c:pt idx="22">
                  <c:v>5.3433333333333337</c:v>
                </c:pt>
                <c:pt idx="23">
                  <c:v>5.12</c:v>
                </c:pt>
                <c:pt idx="24">
                  <c:v>5.15</c:v>
                </c:pt>
                <c:pt idx="25">
                  <c:v>4.92</c:v>
                </c:pt>
                <c:pt idx="26">
                  <c:v>4.99</c:v>
                </c:pt>
                <c:pt idx="27">
                  <c:v>4.93</c:v>
                </c:pt>
                <c:pt idx="28">
                  <c:v>5.0733333333333333</c:v>
                </c:pt>
                <c:pt idx="29">
                  <c:v>7.0566666666666675</c:v>
                </c:pt>
                <c:pt idx="30">
                  <c:v>7.56</c:v>
                </c:pt>
                <c:pt idx="31">
                  <c:v>7.4333333333333327</c:v>
                </c:pt>
              </c:numCache>
            </c:numRef>
          </c:val>
          <c:smooth val="0"/>
          <c:extLst>
            <c:ext xmlns:c16="http://schemas.microsoft.com/office/drawing/2014/chart" uri="{C3380CC4-5D6E-409C-BE32-E72D297353CC}">
              <c16:uniqueId val="{00000003-0E8A-4D46-8D94-0A1A86FC45A8}"/>
            </c:ext>
          </c:extLst>
        </c:ser>
        <c:dLbls>
          <c:showLegendKey val="0"/>
          <c:showVal val="0"/>
          <c:showCatName val="0"/>
          <c:showSerName val="0"/>
          <c:showPercent val="0"/>
          <c:showBubbleSize val="0"/>
        </c:dLbls>
        <c:marker val="1"/>
        <c:smooth val="0"/>
        <c:axId val="355481456"/>
        <c:axId val="355479888"/>
      </c:lineChart>
      <c:catAx>
        <c:axId val="355478712"/>
        <c:scaling>
          <c:orientation val="minMax"/>
        </c:scaling>
        <c:delete val="0"/>
        <c:axPos val="b"/>
        <c:title>
          <c:tx>
            <c:rich>
              <a:bodyPr/>
              <a:lstStyle/>
              <a:p>
                <a:pPr>
                  <a:defRPr/>
                </a:pPr>
                <a:r>
                  <a:rPr lang="en-US"/>
                  <a:t>obdobie</a:t>
                </a:r>
              </a:p>
            </c:rich>
          </c:tx>
          <c:layout>
            <c:manualLayout>
              <c:xMode val="edge"/>
              <c:yMode val="edge"/>
              <c:x val="0.45317353082354261"/>
              <c:y val="0.79345395101046612"/>
            </c:manualLayout>
          </c:layout>
          <c:overlay val="0"/>
        </c:title>
        <c:numFmt formatCode="General" sourceLinked="1"/>
        <c:majorTickMark val="none"/>
        <c:minorTickMark val="none"/>
        <c:tickLblPos val="nextTo"/>
        <c:txPr>
          <a:bodyPr rot="-5400000" vert="horz"/>
          <a:lstStyle/>
          <a:p>
            <a:pPr>
              <a:defRPr/>
            </a:pPr>
            <a:endParaRPr lang="sk-SK"/>
          </a:p>
        </c:txPr>
        <c:crossAx val="355480280"/>
        <c:crosses val="autoZero"/>
        <c:auto val="1"/>
        <c:lblAlgn val="ctr"/>
        <c:lblOffset val="100"/>
        <c:noMultiLvlLbl val="0"/>
      </c:catAx>
      <c:valAx>
        <c:axId val="355480280"/>
        <c:scaling>
          <c:orientation val="minMax"/>
          <c:max val="460"/>
          <c:min val="150"/>
        </c:scaling>
        <c:delete val="0"/>
        <c:axPos val="l"/>
        <c:majorGridlines/>
        <c:minorGridlines>
          <c:spPr>
            <a:ln>
              <a:noFill/>
            </a:ln>
          </c:spPr>
        </c:minorGridlines>
        <c:title>
          <c:tx>
            <c:rich>
              <a:bodyPr/>
              <a:lstStyle/>
              <a:p>
                <a:pPr>
                  <a:defRPr/>
                </a:pPr>
                <a:r>
                  <a:rPr lang="sk-SK"/>
                  <a:t>v tis. osôb</a:t>
                </a:r>
              </a:p>
            </c:rich>
          </c:tx>
          <c:overlay val="0"/>
        </c:title>
        <c:numFmt formatCode="0.0" sourceLinked="1"/>
        <c:majorTickMark val="out"/>
        <c:minorTickMark val="none"/>
        <c:tickLblPos val="nextTo"/>
        <c:crossAx val="355478712"/>
        <c:crosses val="autoZero"/>
        <c:crossBetween val="between"/>
      </c:valAx>
      <c:valAx>
        <c:axId val="355479888"/>
        <c:scaling>
          <c:orientation val="minMax"/>
          <c:max val="16"/>
          <c:min val="4"/>
        </c:scaling>
        <c:delete val="0"/>
        <c:axPos val="r"/>
        <c:numFmt formatCode="0.0%" sourceLinked="0"/>
        <c:majorTickMark val="out"/>
        <c:minorTickMark val="none"/>
        <c:tickLblPos val="nextTo"/>
        <c:crossAx val="355481456"/>
        <c:crosses val="max"/>
        <c:crossBetween val="between"/>
        <c:majorUnit val="2"/>
        <c:dispUnits>
          <c:builtInUnit val="hundreds"/>
        </c:dispUnits>
      </c:valAx>
      <c:catAx>
        <c:axId val="355481456"/>
        <c:scaling>
          <c:orientation val="minMax"/>
        </c:scaling>
        <c:delete val="1"/>
        <c:axPos val="b"/>
        <c:numFmt formatCode="General" sourceLinked="1"/>
        <c:majorTickMark val="out"/>
        <c:minorTickMark val="none"/>
        <c:tickLblPos val="none"/>
        <c:crossAx val="355479888"/>
        <c:crosses val="autoZero"/>
        <c:auto val="1"/>
        <c:lblAlgn val="ctr"/>
        <c:lblOffset val="100"/>
        <c:noMultiLvlLbl val="0"/>
      </c:catAx>
    </c:plotArea>
    <c:legend>
      <c:legendPos val="b"/>
      <c:layout>
        <c:manualLayout>
          <c:xMode val="edge"/>
          <c:yMode val="edge"/>
          <c:x val="7.8610688321222352E-2"/>
          <c:y val="0.85468598373094185"/>
          <c:w val="0.85607507128613547"/>
          <c:h val="0.12502360902157703"/>
        </c:manualLayout>
      </c:layout>
      <c:overlay val="0"/>
    </c:legend>
    <c:plotVisOnly val="1"/>
    <c:dispBlanksAs val="gap"/>
    <c:showDLblsOverMax val="0"/>
  </c:chart>
  <c:spPr>
    <a:ln>
      <a:noFill/>
    </a:ln>
  </c:spPr>
  <c:txPr>
    <a:bodyPr/>
    <a:lstStyle/>
    <a:p>
      <a:pPr>
        <a:defRPr sz="1000" baseline="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57295822791303"/>
          <c:y val="4.4460010800632943E-2"/>
          <c:w val="0.84728416821975949"/>
          <c:h val="0.77564554374561745"/>
        </c:manualLayout>
      </c:layout>
      <c:barChart>
        <c:barDir val="col"/>
        <c:grouping val="clustered"/>
        <c:varyColors val="0"/>
        <c:ser>
          <c:idx val="0"/>
          <c:order val="0"/>
          <c:tx>
            <c:strRef>
              <c:f>'K2.1.3.1 Nezamestnanosť ÚPSVR'!$N$37</c:f>
              <c:strCache>
                <c:ptCount val="1"/>
                <c:pt idx="0">
                  <c:v>disponibilní UoZ 2019</c:v>
                </c:pt>
              </c:strCache>
            </c:strRef>
          </c:tx>
          <c:spPr>
            <a:solidFill>
              <a:srgbClr val="B7194A"/>
            </a:solidFill>
          </c:spPr>
          <c:invertIfNegative val="0"/>
          <c:cat>
            <c:strRef>
              <c:f>'K2.1.3.1 Nezamestnanosť ÚPSVR'!$M$38:$M$49</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ÚPSVR'!$N$38:$N$49</c:f>
              <c:numCache>
                <c:formatCode>#,##0</c:formatCode>
                <c:ptCount val="12"/>
                <c:pt idx="0">
                  <c:v>144230</c:v>
                </c:pt>
                <c:pt idx="1">
                  <c:v>141432</c:v>
                </c:pt>
                <c:pt idx="2">
                  <c:v>137962</c:v>
                </c:pt>
                <c:pt idx="3">
                  <c:v>134790</c:v>
                </c:pt>
                <c:pt idx="4">
                  <c:v>134124</c:v>
                </c:pt>
                <c:pt idx="5">
                  <c:v>136626</c:v>
                </c:pt>
                <c:pt idx="6">
                  <c:v>136973</c:v>
                </c:pt>
                <c:pt idx="7">
                  <c:v>137006</c:v>
                </c:pt>
                <c:pt idx="8">
                  <c:v>138893</c:v>
                </c:pt>
                <c:pt idx="9">
                  <c:v>136192</c:v>
                </c:pt>
                <c:pt idx="10">
                  <c:v>135507</c:v>
                </c:pt>
                <c:pt idx="11">
                  <c:v>135517</c:v>
                </c:pt>
              </c:numCache>
            </c:numRef>
          </c:val>
          <c:extLst>
            <c:ext xmlns:c16="http://schemas.microsoft.com/office/drawing/2014/chart" uri="{C3380CC4-5D6E-409C-BE32-E72D297353CC}">
              <c16:uniqueId val="{00000000-0643-4C80-A28A-DA0D4AE3FF3F}"/>
            </c:ext>
          </c:extLst>
        </c:ser>
        <c:ser>
          <c:idx val="1"/>
          <c:order val="1"/>
          <c:tx>
            <c:strRef>
              <c:f>'K2.1.3.1 Nezamestnanosť ÚPSVR'!$O$37</c:f>
              <c:strCache>
                <c:ptCount val="1"/>
                <c:pt idx="0">
                  <c:v>disponibilní UoZ 2020</c:v>
                </c:pt>
              </c:strCache>
            </c:strRef>
          </c:tx>
          <c:spPr>
            <a:solidFill>
              <a:srgbClr val="E85E86"/>
            </a:solidFill>
          </c:spPr>
          <c:invertIfNegative val="0"/>
          <c:cat>
            <c:strRef>
              <c:f>'K2.1.3.1 Nezamestnanosť ÚPSVR'!$M$38:$M$49</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ÚPSVR'!$O$38:$O$49</c:f>
              <c:numCache>
                <c:formatCode>#,##0</c:formatCode>
                <c:ptCount val="12"/>
                <c:pt idx="0">
                  <c:v>137087</c:v>
                </c:pt>
                <c:pt idx="1">
                  <c:v>138943</c:v>
                </c:pt>
                <c:pt idx="2">
                  <c:v>142993</c:v>
                </c:pt>
                <c:pt idx="3">
                  <c:v>180756</c:v>
                </c:pt>
                <c:pt idx="4">
                  <c:v>198256</c:v>
                </c:pt>
                <c:pt idx="5">
                  <c:v>203586</c:v>
                </c:pt>
                <c:pt idx="6">
                  <c:v>209786</c:v>
                </c:pt>
                <c:pt idx="7">
                  <c:v>208362</c:v>
                </c:pt>
                <c:pt idx="8">
                  <c:v>203649</c:v>
                </c:pt>
                <c:pt idx="9">
                  <c:v>201281</c:v>
                </c:pt>
                <c:pt idx="10">
                  <c:v>201948</c:v>
                </c:pt>
                <c:pt idx="11">
                  <c:v>207184</c:v>
                </c:pt>
              </c:numCache>
            </c:numRef>
          </c:val>
          <c:extLst>
            <c:ext xmlns:c16="http://schemas.microsoft.com/office/drawing/2014/chart" uri="{C3380CC4-5D6E-409C-BE32-E72D297353CC}">
              <c16:uniqueId val="{00000001-0643-4C80-A28A-DA0D4AE3FF3F}"/>
            </c:ext>
          </c:extLst>
        </c:ser>
        <c:dLbls>
          <c:showLegendKey val="0"/>
          <c:showVal val="0"/>
          <c:showCatName val="0"/>
          <c:showSerName val="0"/>
          <c:showPercent val="0"/>
          <c:showBubbleSize val="0"/>
        </c:dLbls>
        <c:gapWidth val="150"/>
        <c:axId val="355482632"/>
        <c:axId val="355479104"/>
      </c:barChart>
      <c:catAx>
        <c:axId val="355482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1500000" vert="horz"/>
          <a:lstStyle/>
          <a:p>
            <a:pPr>
              <a:defRPr/>
            </a:pPr>
            <a:endParaRPr lang="sk-SK"/>
          </a:p>
        </c:txPr>
        <c:crossAx val="355479104"/>
        <c:crosses val="autoZero"/>
        <c:auto val="1"/>
        <c:lblAlgn val="ctr"/>
        <c:lblOffset val="100"/>
        <c:tickMarkSkip val="1"/>
        <c:noMultiLvlLbl val="0"/>
      </c:catAx>
      <c:valAx>
        <c:axId val="355479104"/>
        <c:scaling>
          <c:orientation val="minMax"/>
          <c:max val="230000"/>
          <c:min val="50000"/>
        </c:scaling>
        <c:delete val="0"/>
        <c:axPos val="l"/>
        <c:majorGridlines>
          <c:spPr>
            <a:ln w="3175">
              <a:solidFill>
                <a:srgbClr val="000000"/>
              </a:solidFill>
              <a:prstDash val="solid"/>
            </a:ln>
          </c:spPr>
        </c:majorGridlines>
        <c:title>
          <c:tx>
            <c:rich>
              <a:bodyPr rot="-5400000" vert="horz"/>
              <a:lstStyle/>
              <a:p>
                <a:pPr algn="ctr">
                  <a:defRPr/>
                </a:pPr>
                <a:r>
                  <a:rPr lang="sk-SK"/>
                  <a:t>počet UoZ</a:t>
                </a:r>
              </a:p>
            </c:rich>
          </c:tx>
          <c:layout>
            <c:manualLayout>
              <c:xMode val="edge"/>
              <c:yMode val="edge"/>
              <c:x val="2.0534195222596282E-3"/>
              <c:y val="0.39843368444877481"/>
            </c:manualLayout>
          </c:layout>
          <c:overlay val="0"/>
          <c:spPr>
            <a:solidFill>
              <a:srgbClr val="FFFFFF"/>
            </a:solid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sk-SK"/>
          </a:p>
        </c:txPr>
        <c:crossAx val="355482632"/>
        <c:crosses val="autoZero"/>
        <c:crossBetween val="between"/>
        <c:majorUnit val="30000"/>
        <c:minorUnit val="1000"/>
      </c:valAx>
      <c:spPr>
        <a:solidFill>
          <a:srgbClr val="FFFFFF"/>
        </a:solidFill>
        <a:ln w="6350">
          <a:noFill/>
          <a:prstDash val="solid"/>
        </a:ln>
      </c:spPr>
    </c:plotArea>
    <c:legend>
      <c:legendPos val="b"/>
      <c:layout>
        <c:manualLayout>
          <c:xMode val="edge"/>
          <c:yMode val="edge"/>
          <c:x val="0.12957741278640442"/>
          <c:y val="6.7270443167013041E-2"/>
          <c:w val="0.49022753622682802"/>
          <c:h val="6.1659097059232899E-2"/>
        </c:manualLayout>
      </c:layout>
      <c:overlay val="0"/>
    </c:legend>
    <c:plotVisOnly val="1"/>
    <c:dispBlanksAs val="gap"/>
    <c:showDLblsOverMax val="0"/>
  </c:chart>
  <c:spPr>
    <a:ln w="3175">
      <a:noFill/>
      <a:prstDash val="solid"/>
    </a:ln>
  </c:spPr>
  <c:txPr>
    <a:bodyPr/>
    <a:lstStyle/>
    <a:p>
      <a:pPr>
        <a:defRPr sz="1100" b="0" i="0" u="none" strike="noStrike" baseline="0">
          <a:solidFill>
            <a:srgbClr val="000000"/>
          </a:solidFill>
          <a:latin typeface="Arial Narrow" panose="020B0606020202030204" pitchFamily="34" charset="0"/>
          <a:ea typeface="Arial"/>
          <a:cs typeface="Times New Roman" pitchFamily="18" charset="0"/>
        </a:defRPr>
      </a:pPr>
      <a:endParaRPr lang="sk-S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14702207731991"/>
          <c:y val="6.2380017587099483E-2"/>
          <c:w val="0.79941406166016749"/>
          <c:h val="0.82348461973226228"/>
        </c:manualLayout>
      </c:layout>
      <c:barChart>
        <c:barDir val="col"/>
        <c:grouping val="clustered"/>
        <c:varyColors val="0"/>
        <c:ser>
          <c:idx val="0"/>
          <c:order val="0"/>
          <c:tx>
            <c:strRef>
              <c:f>'K2.1.3.1 Nezamestnanosť ÚPSVR'!$N$55</c:f>
              <c:strCache>
                <c:ptCount val="1"/>
                <c:pt idx="0">
                  <c:v>priemer 2019</c:v>
                </c:pt>
              </c:strCache>
            </c:strRef>
          </c:tx>
          <c:spPr>
            <a:solidFill>
              <a:schemeClr val="bg1">
                <a:lumMod val="65000"/>
              </a:schemeClr>
            </a:solidFill>
          </c:spPr>
          <c:invertIfNegative val="0"/>
          <c:dLbls>
            <c:spPr>
              <a:noFill/>
              <a:ln w="25400">
                <a:noFill/>
              </a:ln>
            </c:spPr>
            <c:txPr>
              <a:bodyPr/>
              <a:lstStyle/>
              <a:p>
                <a:pPr>
                  <a:defRPr sz="1100" b="1">
                    <a:solidFill>
                      <a:schemeClr val="bg1"/>
                    </a:solidFill>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'K2.1.3.1 Nezamestnanosť ÚPSVR'!$M$56:$M$57</c:f>
              <c:strCache>
                <c:ptCount val="2"/>
                <c:pt idx="0">
                  <c:v>UoZ celkom</c:v>
                </c:pt>
                <c:pt idx="1">
                  <c:v>Uoz disponibilní</c:v>
                </c:pt>
              </c:strCache>
            </c:strRef>
          </c:cat>
          <c:val>
            <c:numRef>
              <c:f>'K2.1.3.1 Nezamestnanosť ÚPSVR'!$N$56:$N$57</c:f>
              <c:numCache>
                <c:formatCode>#,##0</c:formatCode>
                <c:ptCount val="2"/>
                <c:pt idx="0">
                  <c:v>168030</c:v>
                </c:pt>
                <c:pt idx="1">
                  <c:v>137438</c:v>
                </c:pt>
              </c:numCache>
            </c:numRef>
          </c:val>
          <c:extLst>
            <c:ext xmlns:c16="http://schemas.microsoft.com/office/drawing/2014/chart" uri="{C3380CC4-5D6E-409C-BE32-E72D297353CC}">
              <c16:uniqueId val="{00000000-3549-4FC0-A469-D198E3109CA0}"/>
            </c:ext>
          </c:extLst>
        </c:ser>
        <c:ser>
          <c:idx val="1"/>
          <c:order val="1"/>
          <c:tx>
            <c:strRef>
              <c:f>'K2.1.3.1 Nezamestnanosť ÚPSVR'!$O$55</c:f>
              <c:strCache>
                <c:ptCount val="1"/>
                <c:pt idx="0">
                  <c:v>priemer 2020</c:v>
                </c:pt>
              </c:strCache>
            </c:strRef>
          </c:tx>
          <c:spPr>
            <a:solidFill>
              <a:srgbClr val="B7194A"/>
            </a:solidFill>
          </c:spPr>
          <c:invertIfNegative val="0"/>
          <c:dLbls>
            <c:spPr>
              <a:noFill/>
              <a:ln w="25400">
                <a:noFill/>
              </a:ln>
            </c:spPr>
            <c:txPr>
              <a:bodyPr/>
              <a:lstStyle/>
              <a:p>
                <a:pPr>
                  <a:defRPr sz="1100" b="1">
                    <a:solidFill>
                      <a:schemeClr val="bg1"/>
                    </a:solidFill>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'K2.1.3.1 Nezamestnanosť ÚPSVR'!$M$56:$M$57</c:f>
              <c:strCache>
                <c:ptCount val="2"/>
                <c:pt idx="0">
                  <c:v>UoZ celkom</c:v>
                </c:pt>
                <c:pt idx="1">
                  <c:v>Uoz disponibilní</c:v>
                </c:pt>
              </c:strCache>
            </c:strRef>
          </c:cat>
          <c:val>
            <c:numRef>
              <c:f>'K2.1.3.1 Nezamestnanosť ÚPSVR'!$O$56:$O$57</c:f>
              <c:numCache>
                <c:formatCode>#,##0</c:formatCode>
                <c:ptCount val="2"/>
                <c:pt idx="0">
                  <c:v>209634.08333333299</c:v>
                </c:pt>
                <c:pt idx="1">
                  <c:v>186152.58333333334</c:v>
                </c:pt>
              </c:numCache>
            </c:numRef>
          </c:val>
          <c:extLst>
            <c:ext xmlns:c16="http://schemas.microsoft.com/office/drawing/2014/chart" uri="{C3380CC4-5D6E-409C-BE32-E72D297353CC}">
              <c16:uniqueId val="{00000001-3549-4FC0-A469-D198E3109CA0}"/>
            </c:ext>
          </c:extLst>
        </c:ser>
        <c:dLbls>
          <c:showLegendKey val="0"/>
          <c:showVal val="0"/>
          <c:showCatName val="0"/>
          <c:showSerName val="0"/>
          <c:showPercent val="0"/>
          <c:showBubbleSize val="0"/>
        </c:dLbls>
        <c:gapWidth val="230"/>
        <c:axId val="355481848"/>
        <c:axId val="355477928"/>
      </c:barChart>
      <c:catAx>
        <c:axId val="355481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00"/>
            </a:pPr>
            <a:endParaRPr lang="sk-SK"/>
          </a:p>
        </c:txPr>
        <c:crossAx val="355477928"/>
        <c:crosses val="autoZero"/>
        <c:auto val="1"/>
        <c:lblAlgn val="ctr"/>
        <c:lblOffset val="100"/>
        <c:tickLblSkip val="1"/>
        <c:tickMarkSkip val="1"/>
        <c:noMultiLvlLbl val="0"/>
      </c:catAx>
      <c:valAx>
        <c:axId val="355477928"/>
        <c:scaling>
          <c:orientation val="minMax"/>
          <c:max val="250000"/>
          <c:min val="0"/>
        </c:scaling>
        <c:delete val="0"/>
        <c:axPos val="l"/>
        <c:majorGridlines>
          <c:spPr>
            <a:ln w="3175">
              <a:solidFill>
                <a:srgbClr val="000000"/>
              </a:solidFill>
              <a:prstDash val="solid"/>
            </a:ln>
          </c:spPr>
        </c:majorGridlines>
        <c:title>
          <c:tx>
            <c:rich>
              <a:bodyPr rot="-5400000" vert="horz"/>
              <a:lstStyle/>
              <a:p>
                <a:pPr algn="ctr">
                  <a:defRPr sz="1100"/>
                </a:pPr>
                <a:r>
                  <a:rPr lang="sk-SK" sz="1100"/>
                  <a:t>Počet UoZ</a:t>
                </a:r>
              </a:p>
            </c:rich>
          </c:tx>
          <c:layout>
            <c:manualLayout>
              <c:xMode val="edge"/>
              <c:yMode val="edge"/>
              <c:x val="2.8777799721326811E-2"/>
              <c:y val="0.33689135097050932"/>
            </c:manualLayout>
          </c:layout>
          <c:overlay val="0"/>
          <c:spPr>
            <a:solidFill>
              <a:srgbClr val="FFFFFF"/>
            </a:solid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a:pPr>
            <a:endParaRPr lang="sk-SK"/>
          </a:p>
        </c:txPr>
        <c:crossAx val="355481848"/>
        <c:crosses val="autoZero"/>
        <c:crossBetween val="between"/>
        <c:majorUnit val="50000"/>
      </c:valAx>
      <c:spPr>
        <a:solidFill>
          <a:srgbClr val="FFFFFF"/>
        </a:solidFill>
        <a:ln w="6350">
          <a:noFill/>
        </a:ln>
      </c:spPr>
    </c:plotArea>
    <c:legend>
      <c:legendPos val="t"/>
      <c:layout>
        <c:manualLayout>
          <c:xMode val="edge"/>
          <c:yMode val="edge"/>
          <c:x val="0.63134767671765013"/>
          <c:y val="7.7072504196502023E-2"/>
          <c:w val="0.34124850778102589"/>
          <c:h val="8.3385874039317853E-2"/>
        </c:manualLayout>
      </c:layout>
      <c:overlay val="1"/>
      <c:spPr>
        <a:noFill/>
        <a:ln w="3175">
          <a:noFill/>
          <a:prstDash val="solid"/>
        </a:ln>
      </c:spPr>
      <c:txPr>
        <a:bodyPr/>
        <a:lstStyle/>
        <a:p>
          <a:pPr>
            <a:defRPr sz="1100"/>
          </a:pPr>
          <a:endParaRPr lang="sk-SK"/>
        </a:p>
      </c:txPr>
    </c:legend>
    <c:plotVisOnly val="1"/>
    <c:dispBlanksAs val="gap"/>
    <c:showDLblsOverMax val="0"/>
  </c:chart>
  <c:spPr>
    <a:ln w="3175">
      <a:noFill/>
      <a:prstDash val="solid"/>
    </a:ln>
  </c:spPr>
  <c:txPr>
    <a:bodyPr/>
    <a:lstStyle/>
    <a:p>
      <a:pPr>
        <a:defRPr sz="1025" b="0" i="0" u="none" strike="noStrike" baseline="0">
          <a:solidFill>
            <a:srgbClr val="000000"/>
          </a:solidFill>
          <a:latin typeface="Arial Narrow" panose="020B0606020202030204" pitchFamily="34" charset="0"/>
          <a:ea typeface="Arial"/>
          <a:cs typeface="Times New Roman" pitchFamily="18" charset="0"/>
        </a:defRPr>
      </a:pPr>
      <a:endParaRPr lang="sk-SK"/>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91463940142098"/>
          <c:y val="5.2844394450693923E-2"/>
          <c:w val="0.84541400608506023"/>
          <c:h val="0.80888318147535843"/>
        </c:manualLayout>
      </c:layout>
      <c:barChart>
        <c:barDir val="col"/>
        <c:grouping val="clustered"/>
        <c:varyColors val="0"/>
        <c:ser>
          <c:idx val="1"/>
          <c:order val="0"/>
          <c:tx>
            <c:strRef>
              <c:f>'K2.1.3.1 Nezamestnanosť ÚPSVR'!$O$90</c:f>
              <c:strCache>
                <c:ptCount val="1"/>
                <c:pt idx="0">
                  <c:v> priemer 2019</c:v>
                </c:pt>
              </c:strCache>
            </c:strRef>
          </c:tx>
          <c:spPr>
            <a:solidFill>
              <a:schemeClr val="bg1">
                <a:lumMod val="65000"/>
              </a:schemeClr>
            </a:solidFill>
          </c:spPr>
          <c:invertIfNegative val="0"/>
          <c:dLbls>
            <c:spPr>
              <a:noFill/>
            </c:spPr>
            <c:txPr>
              <a:bodyPr wrap="square" lIns="38100" tIns="19050" rIns="38100" bIns="19050" anchor="ctr">
                <a:spAutoFit/>
              </a:bodyPr>
              <a:lstStyle/>
              <a:p>
                <a:pPr>
                  <a:defRPr b="1">
                    <a:solidFill>
                      <a:schemeClr val="bg1"/>
                    </a:solidFill>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'K2.1.3.1 Nezamestnanosť ÚPSVR'!$N$91:$N$92</c:f>
              <c:strCache>
                <c:ptCount val="2"/>
                <c:pt idx="0">
                  <c:v>Priemerná MEN</c:v>
                </c:pt>
                <c:pt idx="1">
                  <c:v>Priemerná miera nezamestnanosti                                            z celkového počtu UoZ</c:v>
                </c:pt>
              </c:strCache>
            </c:strRef>
          </c:cat>
          <c:val>
            <c:numRef>
              <c:f>'K2.1.3.1 Nezamestnanosť ÚPSVR'!$O$91:$O$92</c:f>
              <c:numCache>
                <c:formatCode>0.00</c:formatCode>
                <c:ptCount val="2"/>
                <c:pt idx="0">
                  <c:v>5</c:v>
                </c:pt>
                <c:pt idx="1">
                  <c:v>6.11</c:v>
                </c:pt>
              </c:numCache>
            </c:numRef>
          </c:val>
          <c:extLst>
            <c:ext xmlns:c16="http://schemas.microsoft.com/office/drawing/2014/chart" uri="{C3380CC4-5D6E-409C-BE32-E72D297353CC}">
              <c16:uniqueId val="{00000000-0E4E-4654-833E-A81AF57B0FA7}"/>
            </c:ext>
          </c:extLst>
        </c:ser>
        <c:ser>
          <c:idx val="2"/>
          <c:order val="1"/>
          <c:tx>
            <c:strRef>
              <c:f>'K2.1.3.1 Nezamestnanosť ÚPSVR'!$P$90</c:f>
              <c:strCache>
                <c:ptCount val="1"/>
                <c:pt idx="0">
                  <c:v>priemer 2020</c:v>
                </c:pt>
              </c:strCache>
            </c:strRef>
          </c:tx>
          <c:spPr>
            <a:solidFill>
              <a:srgbClr val="B7194A"/>
            </a:solidFill>
          </c:spPr>
          <c:invertIfNegative val="0"/>
          <c:dLbls>
            <c:spPr>
              <a:noFill/>
            </c:spPr>
            <c:txPr>
              <a:bodyPr wrap="square" lIns="38100" tIns="19050" rIns="38100" bIns="19050" anchor="ctr">
                <a:spAutoFit/>
              </a:bodyPr>
              <a:lstStyle/>
              <a:p>
                <a:pPr>
                  <a:defRPr b="1">
                    <a:solidFill>
                      <a:schemeClr val="bg1"/>
                    </a:solidFill>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'K2.1.3.1 Nezamestnanosť ÚPSVR'!$N$91:$N$92</c:f>
              <c:strCache>
                <c:ptCount val="2"/>
                <c:pt idx="0">
                  <c:v>Priemerná MEN</c:v>
                </c:pt>
                <c:pt idx="1">
                  <c:v>Priemerná miera nezamestnanosti                                            z celkového počtu UoZ</c:v>
                </c:pt>
              </c:strCache>
            </c:strRef>
          </c:cat>
          <c:val>
            <c:numRef>
              <c:f>'K2.1.3.1 Nezamestnanosť ÚPSVR'!$P$91:$P$92</c:f>
              <c:numCache>
                <c:formatCode>0.00</c:formatCode>
                <c:ptCount val="2"/>
                <c:pt idx="0">
                  <c:v>6.78</c:v>
                </c:pt>
                <c:pt idx="1">
                  <c:v>7.63</c:v>
                </c:pt>
              </c:numCache>
            </c:numRef>
          </c:val>
          <c:extLst>
            <c:ext xmlns:c16="http://schemas.microsoft.com/office/drawing/2014/chart" uri="{C3380CC4-5D6E-409C-BE32-E72D297353CC}">
              <c16:uniqueId val="{00000001-0E4E-4654-833E-A81AF57B0FA7}"/>
            </c:ext>
          </c:extLst>
        </c:ser>
        <c:dLbls>
          <c:showLegendKey val="0"/>
          <c:showVal val="0"/>
          <c:showCatName val="0"/>
          <c:showSerName val="0"/>
          <c:showPercent val="0"/>
          <c:showBubbleSize val="0"/>
        </c:dLbls>
        <c:gapWidth val="150"/>
        <c:axId val="355479496"/>
        <c:axId val="355475968"/>
      </c:barChart>
      <c:catAx>
        <c:axId val="355479496"/>
        <c:scaling>
          <c:orientation val="minMax"/>
        </c:scaling>
        <c:delete val="0"/>
        <c:axPos val="b"/>
        <c:numFmt formatCode="General" sourceLinked="1"/>
        <c:majorTickMark val="out"/>
        <c:minorTickMark val="none"/>
        <c:tickLblPos val="nextTo"/>
        <c:txPr>
          <a:bodyPr rot="0" vert="horz"/>
          <a:lstStyle/>
          <a:p>
            <a:pPr>
              <a:defRPr/>
            </a:pPr>
            <a:endParaRPr lang="sk-SK"/>
          </a:p>
        </c:txPr>
        <c:crossAx val="355475968"/>
        <c:crosses val="autoZero"/>
        <c:auto val="1"/>
        <c:lblAlgn val="ctr"/>
        <c:lblOffset val="100"/>
        <c:noMultiLvlLbl val="0"/>
      </c:catAx>
      <c:valAx>
        <c:axId val="355475968"/>
        <c:scaling>
          <c:orientation val="minMax"/>
          <c:max val="10"/>
          <c:min val="0"/>
        </c:scaling>
        <c:delete val="0"/>
        <c:axPos val="l"/>
        <c:majorGridlines/>
        <c:title>
          <c:tx>
            <c:rich>
              <a:bodyPr rot="-5400000" vert="horz"/>
              <a:lstStyle/>
              <a:p>
                <a:pPr algn="ctr">
                  <a:defRPr/>
                </a:pPr>
                <a:r>
                  <a:rPr lang="sk-SK"/>
                  <a:t>Miera nezamestnanosti v %</a:t>
                </a:r>
              </a:p>
            </c:rich>
          </c:tx>
          <c:layout>
            <c:manualLayout>
              <c:xMode val="edge"/>
              <c:yMode val="edge"/>
              <c:x val="2.8154412793224452E-2"/>
              <c:y val="0.24414973532747772"/>
            </c:manualLayout>
          </c:layout>
          <c:overlay val="0"/>
          <c:spPr>
            <a:solidFill>
              <a:schemeClr val="bg1"/>
            </a:solidFill>
          </c:spPr>
        </c:title>
        <c:numFmt formatCode="0.0" sourceLinked="0"/>
        <c:majorTickMark val="out"/>
        <c:minorTickMark val="none"/>
        <c:tickLblPos val="nextTo"/>
        <c:txPr>
          <a:bodyPr rot="0" vert="horz"/>
          <a:lstStyle/>
          <a:p>
            <a:pPr>
              <a:defRPr/>
            </a:pPr>
            <a:endParaRPr lang="sk-SK"/>
          </a:p>
        </c:txPr>
        <c:crossAx val="355479496"/>
        <c:crosses val="autoZero"/>
        <c:crossBetween val="between"/>
        <c:majorUnit val="2"/>
      </c:valAx>
    </c:plotArea>
    <c:legend>
      <c:legendPos val="t"/>
      <c:layout>
        <c:manualLayout>
          <c:xMode val="edge"/>
          <c:yMode val="edge"/>
          <c:x val="0.12808547214010441"/>
          <c:y val="5.7938665561541723E-2"/>
          <c:w val="0.35178894290249724"/>
          <c:h val="8.9263259599493244E-2"/>
        </c:manualLayout>
      </c:layout>
      <c:overlay val="1"/>
      <c:spPr>
        <a:noFill/>
      </c:spPr>
    </c:legend>
    <c:plotVisOnly val="1"/>
    <c:dispBlanksAs val="gap"/>
    <c:showDLblsOverMax val="0"/>
  </c:chart>
  <c:spPr>
    <a:ln>
      <a:noFill/>
    </a:ln>
  </c:spPr>
  <c:txPr>
    <a:bodyPr/>
    <a:lstStyle/>
    <a:p>
      <a:pPr>
        <a:defRPr sz="1000" b="0" i="0" u="none" strike="noStrike" baseline="0">
          <a:solidFill>
            <a:srgbClr val="000000"/>
          </a:solidFill>
          <a:latin typeface="Arial Narrow" panose="020B0606020202030204" pitchFamily="34" charset="0"/>
          <a:ea typeface="Calibri"/>
          <a:cs typeface="Times New Roman" pitchFamily="18" charset="0"/>
        </a:defRPr>
      </a:pPr>
      <a:endParaRPr lang="sk-SK"/>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stacked"/>
        <c:varyColors val="0"/>
        <c:ser>
          <c:idx val="4"/>
          <c:order val="0"/>
          <c:tx>
            <c:strRef>
              <c:f>'K2.1.3.1 Nezamestnanosť ÚPSVR'!$O$108</c:f>
              <c:strCache>
                <c:ptCount val="1"/>
                <c:pt idx="0">
                  <c:v>st. 10 a 11</c:v>
                </c:pt>
              </c:strCache>
            </c:strRef>
          </c:tx>
          <c:spPr>
            <a:solidFill>
              <a:srgbClr val="E85E86"/>
            </a:solidFill>
          </c:spPr>
          <c:invertIfNegative val="0"/>
          <c:cat>
            <c:strRef>
              <c:f>'K2.1.3.1 Nezamestnanosť ÚPSVR'!$N$109:$N$117</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ÚPSVR'!$O$109:$O$117</c:f>
              <c:numCache>
                <c:formatCode>#,##0.00</c:formatCode>
                <c:ptCount val="9"/>
                <c:pt idx="0" formatCode="0.00">
                  <c:v>10.157173245095724</c:v>
                </c:pt>
                <c:pt idx="1">
                  <c:v>18.032525792351663</c:v>
                </c:pt>
                <c:pt idx="2">
                  <c:v>11.442091820971761</c:v>
                </c:pt>
                <c:pt idx="3">
                  <c:v>18.844905628149288</c:v>
                </c:pt>
                <c:pt idx="4">
                  <c:v>13.560511187893237</c:v>
                </c:pt>
                <c:pt idx="5">
                  <c:v>36.947186368393382</c:v>
                </c:pt>
                <c:pt idx="6">
                  <c:v>41.483320562664467</c:v>
                </c:pt>
                <c:pt idx="7">
                  <c:v>40.015173739315159</c:v>
                </c:pt>
                <c:pt idx="8">
                  <c:v>29.193010519520321</c:v>
                </c:pt>
              </c:numCache>
            </c:numRef>
          </c:val>
          <c:extLst>
            <c:ext xmlns:c16="http://schemas.microsoft.com/office/drawing/2014/chart" uri="{C3380CC4-5D6E-409C-BE32-E72D297353CC}">
              <c16:uniqueId val="{00000000-2772-44A2-A3B4-392859DB7E5C}"/>
            </c:ext>
          </c:extLst>
        </c:ser>
        <c:ser>
          <c:idx val="3"/>
          <c:order val="1"/>
          <c:tx>
            <c:strRef>
              <c:f>'K2.1.3.1 Nezamestnanosť ÚPSVR'!$P$108</c:f>
              <c:strCache>
                <c:ptCount val="1"/>
                <c:pt idx="0">
                  <c:v>st. 12 a 13</c:v>
                </c:pt>
              </c:strCache>
            </c:strRef>
          </c:tx>
          <c:spPr>
            <a:solidFill>
              <a:schemeClr val="bg1">
                <a:lumMod val="65000"/>
              </a:schemeClr>
            </a:solidFill>
          </c:spPr>
          <c:invertIfNegative val="0"/>
          <c:cat>
            <c:strRef>
              <c:f>'K2.1.3.1 Nezamestnanosť ÚPSVR'!$N$109:$N$117</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ÚPSVR'!$P$109:$P$117</c:f>
              <c:numCache>
                <c:formatCode>#,##0.00</c:formatCode>
                <c:ptCount val="9"/>
                <c:pt idx="0">
                  <c:v>18.04537934294493</c:v>
                </c:pt>
                <c:pt idx="1">
                  <c:v>30.229402985955041</c:v>
                </c:pt>
                <c:pt idx="2">
                  <c:v>33.274803814545535</c:v>
                </c:pt>
                <c:pt idx="3">
                  <c:v>31.231531300708859</c:v>
                </c:pt>
                <c:pt idx="4">
                  <c:v>33.940130060201881</c:v>
                </c:pt>
                <c:pt idx="5">
                  <c:v>27.08952620536833</c:v>
                </c:pt>
                <c:pt idx="6">
                  <c:v>24.879445475732485</c:v>
                </c:pt>
                <c:pt idx="7">
                  <c:v>24.760710130999946</c:v>
                </c:pt>
                <c:pt idx="8">
                  <c:v>27.262821845525281</c:v>
                </c:pt>
              </c:numCache>
            </c:numRef>
          </c:val>
          <c:extLst>
            <c:ext xmlns:c16="http://schemas.microsoft.com/office/drawing/2014/chart" uri="{C3380CC4-5D6E-409C-BE32-E72D297353CC}">
              <c16:uniqueId val="{00000001-2772-44A2-A3B4-392859DB7E5C}"/>
            </c:ext>
          </c:extLst>
        </c:ser>
        <c:ser>
          <c:idx val="2"/>
          <c:order val="2"/>
          <c:tx>
            <c:strRef>
              <c:f>'K2.1.3.1 Nezamestnanosť ÚPSVR'!$Q$108</c:f>
              <c:strCache>
                <c:ptCount val="1"/>
                <c:pt idx="0">
                  <c:v>st. 15</c:v>
                </c:pt>
              </c:strCache>
            </c:strRef>
          </c:tx>
          <c:spPr>
            <a:solidFill>
              <a:srgbClr val="FAACBF"/>
            </a:solidFill>
          </c:spPr>
          <c:invertIfNegative val="0"/>
          <c:cat>
            <c:strRef>
              <c:f>'K2.1.3.1 Nezamestnanosť ÚPSVR'!$N$109:$N$117</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ÚPSVR'!$Q$109:$Q$117</c:f>
              <c:numCache>
                <c:formatCode>#,##0.00</c:formatCode>
                <c:ptCount val="9"/>
                <c:pt idx="0">
                  <c:v>7.7764766549923729</c:v>
                </c:pt>
                <c:pt idx="1">
                  <c:v>4.929008358550556</c:v>
                </c:pt>
                <c:pt idx="2">
                  <c:v>4.22184918951206</c:v>
                </c:pt>
                <c:pt idx="3">
                  <c:v>4.7412246989495266</c:v>
                </c:pt>
                <c:pt idx="4">
                  <c:v>4.5758709657950725</c:v>
                </c:pt>
                <c:pt idx="5">
                  <c:v>3.3624531388955763</c:v>
                </c:pt>
                <c:pt idx="6">
                  <c:v>2.6811326197095364</c:v>
                </c:pt>
                <c:pt idx="7">
                  <c:v>3.7527692074250165</c:v>
                </c:pt>
                <c:pt idx="8">
                  <c:v>4.0408902973395309</c:v>
                </c:pt>
              </c:numCache>
            </c:numRef>
          </c:val>
          <c:extLst>
            <c:ext xmlns:c16="http://schemas.microsoft.com/office/drawing/2014/chart" uri="{C3380CC4-5D6E-409C-BE32-E72D297353CC}">
              <c16:uniqueId val="{00000002-2772-44A2-A3B4-392859DB7E5C}"/>
            </c:ext>
          </c:extLst>
        </c:ser>
        <c:ser>
          <c:idx val="1"/>
          <c:order val="3"/>
          <c:tx>
            <c:strRef>
              <c:f>'K2.1.3.1 Nezamestnanosť ÚPSVR'!$R$108</c:f>
              <c:strCache>
                <c:ptCount val="1"/>
                <c:pt idx="0">
                  <c:v>st. 14 a 16</c:v>
                </c:pt>
              </c:strCache>
            </c:strRef>
          </c:tx>
          <c:spPr>
            <a:solidFill>
              <a:schemeClr val="bg1">
                <a:lumMod val="85000"/>
              </a:schemeClr>
            </a:solidFill>
          </c:spPr>
          <c:invertIfNegative val="0"/>
          <c:cat>
            <c:strRef>
              <c:f>'K2.1.3.1 Nezamestnanosť ÚPSVR'!$N$109:$N$117</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ÚPSVR'!$R$109:$R$117</c:f>
              <c:numCache>
                <c:formatCode>#,##0.00</c:formatCode>
                <c:ptCount val="9"/>
                <c:pt idx="0">
                  <c:v>31.817644657398855</c:v>
                </c:pt>
                <c:pt idx="1">
                  <c:v>32.150040996419449</c:v>
                </c:pt>
                <c:pt idx="2">
                  <c:v>35.188770571151984</c:v>
                </c:pt>
                <c:pt idx="3">
                  <c:v>30.956956187548034</c:v>
                </c:pt>
                <c:pt idx="4">
                  <c:v>33.332453188889055</c:v>
                </c:pt>
                <c:pt idx="5">
                  <c:v>24.21275801245044</c:v>
                </c:pt>
                <c:pt idx="6">
                  <c:v>21.918537879337528</c:v>
                </c:pt>
                <c:pt idx="7">
                  <c:v>22.130392999848265</c:v>
                </c:pt>
                <c:pt idx="8">
                  <c:v>26.822173080156738</c:v>
                </c:pt>
              </c:numCache>
            </c:numRef>
          </c:val>
          <c:extLst>
            <c:ext xmlns:c16="http://schemas.microsoft.com/office/drawing/2014/chart" uri="{C3380CC4-5D6E-409C-BE32-E72D297353CC}">
              <c16:uniqueId val="{00000003-2772-44A2-A3B4-392859DB7E5C}"/>
            </c:ext>
          </c:extLst>
        </c:ser>
        <c:ser>
          <c:idx val="0"/>
          <c:order val="4"/>
          <c:tx>
            <c:strRef>
              <c:f>'K2.1.3.1 Nezamestnanosť ÚPSVR'!$S$108</c:f>
              <c:strCache>
                <c:ptCount val="1"/>
                <c:pt idx="0">
                  <c:v>st. 17, 18 a 19</c:v>
                </c:pt>
              </c:strCache>
            </c:strRef>
          </c:tx>
          <c:spPr>
            <a:solidFill>
              <a:srgbClr val="B7194A"/>
            </a:solidFill>
          </c:spPr>
          <c:invertIfNegative val="0"/>
          <c:cat>
            <c:strRef>
              <c:f>'K2.1.3.1 Nezamestnanosť ÚPSVR'!$N$109:$N$117</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ÚPSVR'!$S$109:$S$117</c:f>
              <c:numCache>
                <c:formatCode>#,##0.00</c:formatCode>
                <c:ptCount val="9"/>
                <c:pt idx="0">
                  <c:v>31.960529425667687</c:v>
                </c:pt>
                <c:pt idx="1">
                  <c:v>14.559332731659264</c:v>
                </c:pt>
                <c:pt idx="2">
                  <c:v>15.837984799489199</c:v>
                </c:pt>
                <c:pt idx="3">
                  <c:v>14.135280553420444</c:v>
                </c:pt>
                <c:pt idx="4">
                  <c:v>14.379045521070658</c:v>
                </c:pt>
                <c:pt idx="5">
                  <c:v>8.3106909648351355</c:v>
                </c:pt>
                <c:pt idx="6">
                  <c:v>8.9756271932075382</c:v>
                </c:pt>
                <c:pt idx="7">
                  <c:v>9.2903747913610832</c:v>
                </c:pt>
                <c:pt idx="8">
                  <c:v>12.586653967289829</c:v>
                </c:pt>
              </c:numCache>
            </c:numRef>
          </c:val>
          <c:extLst>
            <c:ext xmlns:c16="http://schemas.microsoft.com/office/drawing/2014/chart" uri="{C3380CC4-5D6E-409C-BE32-E72D297353CC}">
              <c16:uniqueId val="{00000004-2772-44A2-A3B4-392859DB7E5C}"/>
            </c:ext>
          </c:extLst>
        </c:ser>
        <c:dLbls>
          <c:showLegendKey val="0"/>
          <c:showVal val="0"/>
          <c:showCatName val="0"/>
          <c:showSerName val="0"/>
          <c:showPercent val="0"/>
          <c:showBubbleSize val="0"/>
        </c:dLbls>
        <c:gapWidth val="60"/>
        <c:gapDepth val="100"/>
        <c:shape val="box"/>
        <c:axId val="355476360"/>
        <c:axId val="355477536"/>
        <c:axId val="0"/>
      </c:bar3DChart>
      <c:catAx>
        <c:axId val="355476360"/>
        <c:scaling>
          <c:orientation val="minMax"/>
        </c:scaling>
        <c:delete val="0"/>
        <c:axPos val="b"/>
        <c:numFmt formatCode="General" sourceLinked="1"/>
        <c:majorTickMark val="out"/>
        <c:minorTickMark val="none"/>
        <c:tickLblPos val="nextTo"/>
        <c:crossAx val="355477536"/>
        <c:crosses val="autoZero"/>
        <c:auto val="1"/>
        <c:lblAlgn val="ctr"/>
        <c:lblOffset val="100"/>
        <c:noMultiLvlLbl val="0"/>
      </c:catAx>
      <c:valAx>
        <c:axId val="355477536"/>
        <c:scaling>
          <c:orientation val="minMax"/>
        </c:scaling>
        <c:delete val="0"/>
        <c:axPos val="l"/>
        <c:majorGridlines/>
        <c:numFmt formatCode="0\%" sourceLinked="0"/>
        <c:majorTickMark val="out"/>
        <c:minorTickMark val="none"/>
        <c:tickLblPos val="nextTo"/>
        <c:crossAx val="355476360"/>
        <c:crosses val="autoZero"/>
        <c:crossBetween val="between"/>
      </c:valAx>
      <c:spPr>
        <a:noFill/>
        <a:ln w="25400">
          <a:noFill/>
        </a:ln>
      </c:spPr>
    </c:plotArea>
    <c:legend>
      <c:legendPos val="b"/>
      <c:overlay val="0"/>
    </c:legend>
    <c:plotVisOnly val="1"/>
    <c:dispBlanksAs val="gap"/>
    <c:showDLblsOverMax val="0"/>
  </c:chart>
  <c:spPr>
    <a:ln>
      <a:noFill/>
    </a:ln>
  </c:spPr>
  <c:txPr>
    <a:bodyPr/>
    <a:lstStyle/>
    <a:p>
      <a:pPr>
        <a:defRPr sz="1100" baseline="0">
          <a:latin typeface="Arial Narrow" panose="020B0606020202030204" pitchFamily="34" charset="0"/>
        </a:defRPr>
      </a:pPr>
      <a:endParaRPr lang="sk-SK"/>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23477375350886"/>
          <c:y val="5.1867839677685428E-2"/>
          <c:w val="0.81635339615559654"/>
          <c:h val="0.75660988510763161"/>
        </c:manualLayout>
      </c:layout>
      <c:barChart>
        <c:barDir val="col"/>
        <c:grouping val="clustered"/>
        <c:varyColors val="0"/>
        <c:ser>
          <c:idx val="0"/>
          <c:order val="0"/>
          <c:tx>
            <c:strRef>
              <c:f>'K2.1.3.1 Nezamestnanosť ÚPSVR'!$N$3</c:f>
              <c:strCache>
                <c:ptCount val="1"/>
                <c:pt idx="0">
                  <c:v>UoZ celkom 2019</c:v>
                </c:pt>
              </c:strCache>
            </c:strRef>
          </c:tx>
          <c:spPr>
            <a:solidFill>
              <a:srgbClr val="E85E89"/>
            </a:solidFill>
            <a:ln w="12700">
              <a:noFill/>
              <a:prstDash val="solid"/>
            </a:ln>
          </c:spPr>
          <c:invertIfNegative val="0"/>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ÚPSVR'!$N$4:$N$15</c:f>
              <c:numCache>
                <c:formatCode>#,##0</c:formatCode>
                <c:ptCount val="12"/>
                <c:pt idx="0">
                  <c:v>176176</c:v>
                </c:pt>
                <c:pt idx="1">
                  <c:v>174028</c:v>
                </c:pt>
                <c:pt idx="2">
                  <c:v>169779</c:v>
                </c:pt>
                <c:pt idx="3">
                  <c:v>166256</c:v>
                </c:pt>
                <c:pt idx="4">
                  <c:v>164957</c:v>
                </c:pt>
                <c:pt idx="5">
                  <c:v>166012</c:v>
                </c:pt>
                <c:pt idx="6">
                  <c:v>167357</c:v>
                </c:pt>
                <c:pt idx="7">
                  <c:v>166241</c:v>
                </c:pt>
                <c:pt idx="8">
                  <c:v>168240</c:v>
                </c:pt>
                <c:pt idx="9">
                  <c:v>166302</c:v>
                </c:pt>
                <c:pt idx="10">
                  <c:v>165562</c:v>
                </c:pt>
                <c:pt idx="11">
                  <c:v>165455</c:v>
                </c:pt>
              </c:numCache>
            </c:numRef>
          </c:val>
          <c:extLst>
            <c:ext xmlns:c16="http://schemas.microsoft.com/office/drawing/2014/chart" uri="{C3380CC4-5D6E-409C-BE32-E72D297353CC}">
              <c16:uniqueId val="{00000000-83A4-4F08-BFAE-D50127A49A4E}"/>
            </c:ext>
          </c:extLst>
        </c:ser>
        <c:ser>
          <c:idx val="1"/>
          <c:order val="1"/>
          <c:tx>
            <c:strRef>
              <c:f>'K2.1.3.1 Nezamestnanosť ÚPSVR'!$O$3</c:f>
              <c:strCache>
                <c:ptCount val="1"/>
                <c:pt idx="0">
                  <c:v>UoZ celkom 2020</c:v>
                </c:pt>
              </c:strCache>
            </c:strRef>
          </c:tx>
          <c:spPr>
            <a:solidFill>
              <a:srgbClr val="B7194A"/>
            </a:solidFill>
            <a:ln w="12700">
              <a:noFill/>
              <a:prstDash val="solid"/>
            </a:ln>
          </c:spPr>
          <c:invertIfNegative val="0"/>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ÚPSVR'!$O$4:$O$15</c:f>
              <c:numCache>
                <c:formatCode>#,##0</c:formatCode>
                <c:ptCount val="12"/>
                <c:pt idx="0">
                  <c:v>168757</c:v>
                </c:pt>
                <c:pt idx="1">
                  <c:v>168865</c:v>
                </c:pt>
                <c:pt idx="2">
                  <c:v>170867</c:v>
                </c:pt>
                <c:pt idx="3">
                  <c:v>204480</c:v>
                </c:pt>
                <c:pt idx="4">
                  <c:v>219159</c:v>
                </c:pt>
                <c:pt idx="5">
                  <c:v>225508</c:v>
                </c:pt>
                <c:pt idx="6">
                  <c:v>231504</c:v>
                </c:pt>
                <c:pt idx="7">
                  <c:v>229517</c:v>
                </c:pt>
                <c:pt idx="8">
                  <c:v>224393</c:v>
                </c:pt>
                <c:pt idx="9">
                  <c:v>222242</c:v>
                </c:pt>
                <c:pt idx="10">
                  <c:v>222976</c:v>
                </c:pt>
                <c:pt idx="11">
                  <c:v>227341</c:v>
                </c:pt>
              </c:numCache>
            </c:numRef>
          </c:val>
          <c:extLst>
            <c:ext xmlns:c16="http://schemas.microsoft.com/office/drawing/2014/chart" uri="{C3380CC4-5D6E-409C-BE32-E72D297353CC}">
              <c16:uniqueId val="{00000001-83A4-4F08-BFAE-D50127A49A4E}"/>
            </c:ext>
          </c:extLst>
        </c:ser>
        <c:dLbls>
          <c:showLegendKey val="0"/>
          <c:showVal val="0"/>
          <c:showCatName val="0"/>
          <c:showSerName val="0"/>
          <c:showPercent val="0"/>
          <c:showBubbleSize val="0"/>
        </c:dLbls>
        <c:gapWidth val="150"/>
        <c:axId val="355477144"/>
        <c:axId val="357574712"/>
      </c:barChart>
      <c:catAx>
        <c:axId val="355477144"/>
        <c:scaling>
          <c:orientation val="minMax"/>
        </c:scaling>
        <c:delete val="0"/>
        <c:axPos val="b"/>
        <c:numFmt formatCode="General" sourceLinked="1"/>
        <c:majorTickMark val="out"/>
        <c:minorTickMark val="none"/>
        <c:tickLblPos val="nextTo"/>
        <c:spPr>
          <a:ln w="3175">
            <a:solidFill>
              <a:schemeClr val="bg1">
                <a:lumMod val="75000"/>
              </a:schemeClr>
            </a:solidFill>
            <a:prstDash val="solid"/>
          </a:ln>
        </c:spPr>
        <c:txPr>
          <a:bodyPr rot="-2100000" vert="horz"/>
          <a:lstStyle/>
          <a:p>
            <a:pPr>
              <a:defRPr/>
            </a:pPr>
            <a:endParaRPr lang="sk-SK"/>
          </a:p>
        </c:txPr>
        <c:crossAx val="357574712"/>
        <c:crosses val="autoZero"/>
        <c:auto val="1"/>
        <c:lblAlgn val="ctr"/>
        <c:lblOffset val="100"/>
        <c:tickMarkSkip val="1"/>
        <c:noMultiLvlLbl val="0"/>
      </c:catAx>
      <c:valAx>
        <c:axId val="357574712"/>
        <c:scaling>
          <c:orientation val="minMax"/>
          <c:max val="240000"/>
          <c:min val="140000"/>
        </c:scaling>
        <c:delete val="0"/>
        <c:axPos val="l"/>
        <c:majorGridlines>
          <c:spPr>
            <a:ln w="3175">
              <a:solidFill>
                <a:schemeClr val="bg1">
                  <a:lumMod val="85000"/>
                  <a:alpha val="64000"/>
                </a:schemeClr>
              </a:solidFill>
              <a:prstDash val="solid"/>
            </a:ln>
          </c:spPr>
        </c:majorGridlines>
        <c:title>
          <c:tx>
            <c:rich>
              <a:bodyPr rot="-5400000" vert="horz"/>
              <a:lstStyle/>
              <a:p>
                <a:pPr algn="ctr">
                  <a:defRPr/>
                </a:pPr>
                <a:r>
                  <a:rPr lang="sk-SK"/>
                  <a:t>počet UoZ</a:t>
                </a:r>
              </a:p>
            </c:rich>
          </c:tx>
          <c:layout>
            <c:manualLayout>
              <c:xMode val="edge"/>
              <c:yMode val="edge"/>
              <c:x val="2.1097804735950836E-2"/>
              <c:y val="0.35444357080783195"/>
            </c:manualLayout>
          </c:layout>
          <c:overlay val="0"/>
          <c:spPr>
            <a:solidFill>
              <a:srgbClr val="FFFFFF"/>
            </a:solidFill>
            <a:ln w="25400">
              <a:noFill/>
            </a:ln>
          </c:spPr>
        </c:title>
        <c:numFmt formatCode="#,##0" sourceLinked="0"/>
        <c:majorTickMark val="none"/>
        <c:minorTickMark val="none"/>
        <c:tickLblPos val="nextTo"/>
        <c:spPr>
          <a:ln w="3175">
            <a:solidFill>
              <a:schemeClr val="bg1">
                <a:lumMod val="85000"/>
              </a:schemeClr>
            </a:solidFill>
            <a:prstDash val="solid"/>
          </a:ln>
        </c:spPr>
        <c:txPr>
          <a:bodyPr rot="0" vert="horz"/>
          <a:lstStyle/>
          <a:p>
            <a:pPr>
              <a:defRPr/>
            </a:pPr>
            <a:endParaRPr lang="sk-SK"/>
          </a:p>
        </c:txPr>
        <c:crossAx val="355477144"/>
        <c:crosses val="autoZero"/>
        <c:crossBetween val="between"/>
        <c:majorUnit val="20000"/>
        <c:minorUnit val="1000"/>
      </c:valAx>
      <c:spPr>
        <a:solidFill>
          <a:srgbClr val="FFFFFF"/>
        </a:solidFill>
        <a:ln w="6350">
          <a:solidFill>
            <a:schemeClr val="bg1">
              <a:lumMod val="85000"/>
            </a:schemeClr>
          </a:solidFill>
          <a:prstDash val="solid"/>
        </a:ln>
      </c:spPr>
    </c:plotArea>
    <c:legend>
      <c:legendPos val="t"/>
      <c:layout>
        <c:manualLayout>
          <c:xMode val="edge"/>
          <c:yMode val="edge"/>
          <c:x val="0.15133947470977868"/>
          <c:y val="5.0007244252084949E-2"/>
          <c:w val="0.38244392076118167"/>
          <c:h val="8.7354136088293247E-2"/>
        </c:manualLayout>
      </c:layout>
      <c:overlay val="1"/>
    </c:legend>
    <c:plotVisOnly val="1"/>
    <c:dispBlanksAs val="gap"/>
    <c:showDLblsOverMax val="0"/>
  </c:chart>
  <c:spPr>
    <a:ln w="3175">
      <a:noFill/>
      <a:prstDash val="solid"/>
    </a:ln>
  </c:spPr>
  <c:txPr>
    <a:bodyPr/>
    <a:lstStyle/>
    <a:p>
      <a:pPr>
        <a:defRPr sz="1000" b="0" i="0" u="none" strike="noStrike" baseline="0">
          <a:solidFill>
            <a:srgbClr val="000000"/>
          </a:solidFill>
          <a:latin typeface="Arial Narrow" panose="020B0606020202030204" pitchFamily="34" charset="0"/>
          <a:ea typeface="Arial"/>
          <a:cs typeface="Times New Roman" pitchFamily="18" charset="0"/>
        </a:defRPr>
      </a:pPr>
      <a:endParaRPr lang="sk-SK"/>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lineChart>
        <c:grouping val="standard"/>
        <c:varyColors val="0"/>
        <c:ser>
          <c:idx val="0"/>
          <c:order val="0"/>
          <c:tx>
            <c:strRef>
              <c:f>'K2.1.3.1 Nezamestnanosť ÚPSVR'!$Q$3</c:f>
              <c:strCache>
                <c:ptCount val="1"/>
                <c:pt idx="0">
                  <c:v>UoZ muži 2019</c:v>
                </c:pt>
              </c:strCache>
            </c:strRef>
          </c:tx>
          <c:spPr>
            <a:ln>
              <a:solidFill>
                <a:srgbClr val="E85E89"/>
              </a:solidFill>
              <a:prstDash val="sysDash"/>
            </a:ln>
          </c:spPr>
          <c:marker>
            <c:symbol val="none"/>
          </c:marker>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ÚPSVR'!$Q$4:$Q$15</c:f>
              <c:numCache>
                <c:formatCode>#,##0</c:formatCode>
                <c:ptCount val="12"/>
                <c:pt idx="0">
                  <c:v>79414</c:v>
                </c:pt>
                <c:pt idx="1">
                  <c:v>78696</c:v>
                </c:pt>
                <c:pt idx="2">
                  <c:v>76068</c:v>
                </c:pt>
                <c:pt idx="3">
                  <c:v>73599</c:v>
                </c:pt>
                <c:pt idx="4">
                  <c:v>71693</c:v>
                </c:pt>
                <c:pt idx="5">
                  <c:v>70972</c:v>
                </c:pt>
                <c:pt idx="6">
                  <c:v>70666</c:v>
                </c:pt>
                <c:pt idx="7">
                  <c:v>69881</c:v>
                </c:pt>
                <c:pt idx="8">
                  <c:v>72483</c:v>
                </c:pt>
                <c:pt idx="9">
                  <c:v>71848</c:v>
                </c:pt>
                <c:pt idx="10">
                  <c:v>72213</c:v>
                </c:pt>
                <c:pt idx="11">
                  <c:v>73657</c:v>
                </c:pt>
              </c:numCache>
            </c:numRef>
          </c:val>
          <c:smooth val="0"/>
          <c:extLst>
            <c:ext xmlns:c16="http://schemas.microsoft.com/office/drawing/2014/chart" uri="{C3380CC4-5D6E-409C-BE32-E72D297353CC}">
              <c16:uniqueId val="{00000000-AE22-493C-A5ED-3712A6855C78}"/>
            </c:ext>
          </c:extLst>
        </c:ser>
        <c:ser>
          <c:idx val="1"/>
          <c:order val="1"/>
          <c:tx>
            <c:strRef>
              <c:f>'K2.1.3.1 Nezamestnanosť ÚPSVR'!$R$3</c:f>
              <c:strCache>
                <c:ptCount val="1"/>
                <c:pt idx="0">
                  <c:v>UoZ muži 2020</c:v>
                </c:pt>
              </c:strCache>
            </c:strRef>
          </c:tx>
          <c:spPr>
            <a:ln>
              <a:solidFill>
                <a:srgbClr val="B7194A"/>
              </a:solidFill>
              <a:prstDash val="dash"/>
            </a:ln>
          </c:spPr>
          <c:marker>
            <c:symbol val="none"/>
          </c:marker>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ÚPSVR'!$R$4:$R$15</c:f>
              <c:numCache>
                <c:formatCode>#,##0</c:formatCode>
                <c:ptCount val="12"/>
                <c:pt idx="0">
                  <c:v>76712</c:v>
                </c:pt>
                <c:pt idx="1">
                  <c:v>77560</c:v>
                </c:pt>
                <c:pt idx="2">
                  <c:v>78815</c:v>
                </c:pt>
                <c:pt idx="3">
                  <c:v>96315</c:v>
                </c:pt>
                <c:pt idx="4">
                  <c:v>104164</c:v>
                </c:pt>
                <c:pt idx="5">
                  <c:v>106858</c:v>
                </c:pt>
                <c:pt idx="6">
                  <c:v>108902</c:v>
                </c:pt>
                <c:pt idx="7">
                  <c:v>107650</c:v>
                </c:pt>
                <c:pt idx="8">
                  <c:v>106417</c:v>
                </c:pt>
                <c:pt idx="9">
                  <c:v>104705</c:v>
                </c:pt>
                <c:pt idx="10">
                  <c:v>105139</c:v>
                </c:pt>
                <c:pt idx="11">
                  <c:v>108559</c:v>
                </c:pt>
              </c:numCache>
            </c:numRef>
          </c:val>
          <c:smooth val="0"/>
          <c:extLst>
            <c:ext xmlns:c16="http://schemas.microsoft.com/office/drawing/2014/chart" uri="{C3380CC4-5D6E-409C-BE32-E72D297353CC}">
              <c16:uniqueId val="{00000001-AE22-493C-A5ED-3712A6855C78}"/>
            </c:ext>
          </c:extLst>
        </c:ser>
        <c:ser>
          <c:idx val="2"/>
          <c:order val="2"/>
          <c:tx>
            <c:strRef>
              <c:f>'K2.1.3.1 Nezamestnanosť ÚPSVR'!$T$3</c:f>
              <c:strCache>
                <c:ptCount val="1"/>
                <c:pt idx="0">
                  <c:v>UoZ ženy 2019</c:v>
                </c:pt>
              </c:strCache>
            </c:strRef>
          </c:tx>
          <c:spPr>
            <a:ln>
              <a:solidFill>
                <a:srgbClr val="E85E89"/>
              </a:solidFill>
            </a:ln>
          </c:spPr>
          <c:marker>
            <c:symbol val="none"/>
          </c:marker>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ÚPSVR'!$T$4:$T$15</c:f>
              <c:numCache>
                <c:formatCode>#,##0</c:formatCode>
                <c:ptCount val="12"/>
                <c:pt idx="0">
                  <c:v>96762</c:v>
                </c:pt>
                <c:pt idx="1">
                  <c:v>95332</c:v>
                </c:pt>
                <c:pt idx="2">
                  <c:v>93711</c:v>
                </c:pt>
                <c:pt idx="3">
                  <c:v>92657</c:v>
                </c:pt>
                <c:pt idx="4">
                  <c:v>93264</c:v>
                </c:pt>
                <c:pt idx="5">
                  <c:v>95040</c:v>
                </c:pt>
                <c:pt idx="6">
                  <c:v>96691</c:v>
                </c:pt>
                <c:pt idx="7">
                  <c:v>96360</c:v>
                </c:pt>
                <c:pt idx="8">
                  <c:v>95757</c:v>
                </c:pt>
                <c:pt idx="9">
                  <c:v>94454</c:v>
                </c:pt>
                <c:pt idx="10">
                  <c:v>93349</c:v>
                </c:pt>
                <c:pt idx="11">
                  <c:v>91798</c:v>
                </c:pt>
              </c:numCache>
            </c:numRef>
          </c:val>
          <c:smooth val="0"/>
          <c:extLst>
            <c:ext xmlns:c16="http://schemas.microsoft.com/office/drawing/2014/chart" uri="{C3380CC4-5D6E-409C-BE32-E72D297353CC}">
              <c16:uniqueId val="{00000002-AE22-493C-A5ED-3712A6855C78}"/>
            </c:ext>
          </c:extLst>
        </c:ser>
        <c:ser>
          <c:idx val="3"/>
          <c:order val="3"/>
          <c:tx>
            <c:strRef>
              <c:f>'K2.1.3.1 Nezamestnanosť ÚPSVR'!$U$3</c:f>
              <c:strCache>
                <c:ptCount val="1"/>
                <c:pt idx="0">
                  <c:v>UoZ ženy 2020</c:v>
                </c:pt>
              </c:strCache>
            </c:strRef>
          </c:tx>
          <c:spPr>
            <a:ln>
              <a:solidFill>
                <a:srgbClr val="B7194A"/>
              </a:solidFill>
              <a:prstDash val="solid"/>
            </a:ln>
          </c:spPr>
          <c:marker>
            <c:symbol val="none"/>
          </c:marker>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ÚPSVR'!$U$4:$U$15</c:f>
              <c:numCache>
                <c:formatCode>#,##0</c:formatCode>
                <c:ptCount val="12"/>
                <c:pt idx="0">
                  <c:v>92045</c:v>
                </c:pt>
                <c:pt idx="1">
                  <c:v>91305</c:v>
                </c:pt>
                <c:pt idx="2">
                  <c:v>92052</c:v>
                </c:pt>
                <c:pt idx="3">
                  <c:v>108165</c:v>
                </c:pt>
                <c:pt idx="4">
                  <c:v>114995</c:v>
                </c:pt>
                <c:pt idx="5">
                  <c:v>118650</c:v>
                </c:pt>
                <c:pt idx="6">
                  <c:v>122602</c:v>
                </c:pt>
                <c:pt idx="7">
                  <c:v>121867</c:v>
                </c:pt>
                <c:pt idx="8">
                  <c:v>117976</c:v>
                </c:pt>
                <c:pt idx="9">
                  <c:v>117537</c:v>
                </c:pt>
                <c:pt idx="10">
                  <c:v>117837</c:v>
                </c:pt>
                <c:pt idx="11">
                  <c:v>118782</c:v>
                </c:pt>
              </c:numCache>
            </c:numRef>
          </c:val>
          <c:smooth val="0"/>
          <c:extLst>
            <c:ext xmlns:c16="http://schemas.microsoft.com/office/drawing/2014/chart" uri="{C3380CC4-5D6E-409C-BE32-E72D297353CC}">
              <c16:uniqueId val="{00000003-AE22-493C-A5ED-3712A6855C78}"/>
            </c:ext>
          </c:extLst>
        </c:ser>
        <c:dLbls>
          <c:showLegendKey val="0"/>
          <c:showVal val="0"/>
          <c:showCatName val="0"/>
          <c:showSerName val="0"/>
          <c:showPercent val="0"/>
          <c:showBubbleSize val="0"/>
        </c:dLbls>
        <c:smooth val="0"/>
        <c:axId val="357575496"/>
        <c:axId val="357575888"/>
      </c:lineChart>
      <c:catAx>
        <c:axId val="357575496"/>
        <c:scaling>
          <c:orientation val="minMax"/>
        </c:scaling>
        <c:delete val="0"/>
        <c:axPos val="b"/>
        <c:numFmt formatCode="General" sourceLinked="1"/>
        <c:majorTickMark val="none"/>
        <c:minorTickMark val="none"/>
        <c:tickLblPos val="nextTo"/>
        <c:crossAx val="357575888"/>
        <c:crosses val="autoZero"/>
        <c:auto val="1"/>
        <c:lblAlgn val="ctr"/>
        <c:lblOffset val="100"/>
        <c:noMultiLvlLbl val="0"/>
      </c:catAx>
      <c:valAx>
        <c:axId val="357575888"/>
        <c:scaling>
          <c:orientation val="minMax"/>
          <c:max val="135000"/>
          <c:min val="65000"/>
        </c:scaling>
        <c:delete val="0"/>
        <c:axPos val="l"/>
        <c:majorGridlines/>
        <c:numFmt formatCode="#,##0" sourceLinked="0"/>
        <c:majorTickMark val="none"/>
        <c:minorTickMark val="none"/>
        <c:tickLblPos val="nextTo"/>
        <c:crossAx val="357575496"/>
        <c:crosses val="autoZero"/>
        <c:crossBetween val="between"/>
        <c:majorUnit val="10000"/>
      </c:valAx>
    </c:plotArea>
    <c:legend>
      <c:legendPos val="r"/>
      <c:layout>
        <c:manualLayout>
          <c:xMode val="edge"/>
          <c:yMode val="edge"/>
          <c:x val="0.23982153866060987"/>
          <c:y val="2.8187079996570729E-2"/>
          <c:w val="0.75849319704403773"/>
          <c:h val="0.11883674392055225"/>
        </c:manualLayout>
      </c:layout>
      <c:overlay val="1"/>
    </c:legend>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521766932107984E-2"/>
          <c:y val="9.2189029135177195E-2"/>
          <c:w val="0.8439911487526256"/>
          <c:h val="0.65057270972924741"/>
        </c:manualLayout>
      </c:layout>
      <c:barChart>
        <c:barDir val="col"/>
        <c:grouping val="clustered"/>
        <c:varyColors val="0"/>
        <c:ser>
          <c:idx val="0"/>
          <c:order val="0"/>
          <c:tx>
            <c:strRef>
              <c:f>'K2.1.3.1 Nezamestnanosť ÚPSVR'!$M$72</c:f>
              <c:strCache>
                <c:ptCount val="1"/>
                <c:pt idx="0">
                  <c:v>Priemerný počet UoZ 2020</c:v>
                </c:pt>
              </c:strCache>
            </c:strRef>
          </c:tx>
          <c:spPr>
            <a:solidFill>
              <a:srgbClr val="E85E89"/>
            </a:solidFill>
            <a:ln>
              <a:noFill/>
            </a:ln>
          </c:spPr>
          <c:invertIfNegative val="0"/>
          <c:dLbls>
            <c:numFmt formatCode="#,##0" sourceLinked="0"/>
            <c:spPr>
              <a:noFill/>
              <a:ln>
                <a:noFill/>
              </a:ln>
              <a:effectLst/>
            </c:spPr>
            <c:txPr>
              <a:bodyPr rot="0"/>
              <a:lstStyle/>
              <a:p>
                <a:pPr>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'K2.1.3.1 Nezamestnanosť ÚPSVR'!$L$73:$L$80</c:f>
              <c:strCache>
                <c:ptCount val="8"/>
                <c:pt idx="0">
                  <c:v>Bratislavský kraj</c:v>
                </c:pt>
                <c:pt idx="1">
                  <c:v>Trnavský kraj</c:v>
                </c:pt>
                <c:pt idx="2">
                  <c:v>Trenčiansky kraj</c:v>
                </c:pt>
                <c:pt idx="3">
                  <c:v>Nitriansky kraj</c:v>
                </c:pt>
                <c:pt idx="4">
                  <c:v>Žilinský kraj</c:v>
                </c:pt>
                <c:pt idx="5">
                  <c:v>Banskobystrický kraj</c:v>
                </c:pt>
                <c:pt idx="6">
                  <c:v>Prešovský kraj</c:v>
                </c:pt>
                <c:pt idx="7">
                  <c:v>Košický kraj</c:v>
                </c:pt>
              </c:strCache>
            </c:strRef>
          </c:cat>
          <c:val>
            <c:numRef>
              <c:f>'K2.1.3.1 Nezamestnanosť ÚPSVR'!$M$73:$M$80</c:f>
              <c:numCache>
                <c:formatCode>#,##0</c:formatCode>
                <c:ptCount val="8"/>
                <c:pt idx="0">
                  <c:v>15513.666666666666</c:v>
                </c:pt>
                <c:pt idx="1">
                  <c:v>14127.25</c:v>
                </c:pt>
                <c:pt idx="2">
                  <c:v>16183.666666666666</c:v>
                </c:pt>
                <c:pt idx="3">
                  <c:v>19515</c:v>
                </c:pt>
                <c:pt idx="4">
                  <c:v>22092.333333333332</c:v>
                </c:pt>
                <c:pt idx="5">
                  <c:v>33921.166666666664</c:v>
                </c:pt>
                <c:pt idx="6">
                  <c:v>47091.416666666664</c:v>
                </c:pt>
                <c:pt idx="7">
                  <c:v>41189.583333333336</c:v>
                </c:pt>
              </c:numCache>
            </c:numRef>
          </c:val>
          <c:extLst>
            <c:ext xmlns:c16="http://schemas.microsoft.com/office/drawing/2014/chart" uri="{C3380CC4-5D6E-409C-BE32-E72D297353CC}">
              <c16:uniqueId val="{00000001-2CAA-4D16-AAC6-5E6550E7BB8D}"/>
            </c:ext>
          </c:extLst>
        </c:ser>
        <c:dLbls>
          <c:dLblPos val="ctr"/>
          <c:showLegendKey val="0"/>
          <c:showVal val="1"/>
          <c:showCatName val="0"/>
          <c:showSerName val="0"/>
          <c:showPercent val="0"/>
          <c:showBubbleSize val="0"/>
        </c:dLbls>
        <c:gapWidth val="45"/>
        <c:axId val="357573536"/>
        <c:axId val="357570008"/>
      </c:barChart>
      <c:lineChart>
        <c:grouping val="standard"/>
        <c:varyColors val="0"/>
        <c:ser>
          <c:idx val="1"/>
          <c:order val="1"/>
          <c:tx>
            <c:strRef>
              <c:f>'K2.1.3.1 Nezamestnanosť ÚPSVR'!$R$72</c:f>
              <c:strCache>
                <c:ptCount val="1"/>
                <c:pt idx="0">
                  <c:v>Priemerná MEN 2020 v (%) </c:v>
                </c:pt>
              </c:strCache>
            </c:strRef>
          </c:tx>
          <c:spPr>
            <a:ln w="19050">
              <a:noFill/>
            </a:ln>
          </c:spPr>
          <c:marker>
            <c:spPr>
              <a:solidFill>
                <a:srgbClr val="B7194A"/>
              </a:solidFill>
              <a:ln>
                <a:solidFill>
                  <a:srgbClr val="B7194A"/>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'K2.1.3.1 Nezamestnanosť ÚPSVR'!$L$73:$L$80</c:f>
              <c:strCache>
                <c:ptCount val="8"/>
                <c:pt idx="0">
                  <c:v>Bratislavský kraj</c:v>
                </c:pt>
                <c:pt idx="1">
                  <c:v>Trnavský kraj</c:v>
                </c:pt>
                <c:pt idx="2">
                  <c:v>Trenčiansky kraj</c:v>
                </c:pt>
                <c:pt idx="3">
                  <c:v>Nitriansky kraj</c:v>
                </c:pt>
                <c:pt idx="4">
                  <c:v>Žilinský kraj</c:v>
                </c:pt>
                <c:pt idx="5">
                  <c:v>Banskobystrický kraj</c:v>
                </c:pt>
                <c:pt idx="6">
                  <c:v>Prešovský kraj</c:v>
                </c:pt>
                <c:pt idx="7">
                  <c:v>Košický kraj</c:v>
                </c:pt>
              </c:strCache>
            </c:strRef>
          </c:cat>
          <c:val>
            <c:numRef>
              <c:f>'K2.1.3.1 Nezamestnanosť ÚPSVR'!$R$73:$R$80</c:f>
              <c:numCache>
                <c:formatCode>0.00</c:formatCode>
                <c:ptCount val="8"/>
                <c:pt idx="0">
                  <c:v>4.0908333333333333</c:v>
                </c:pt>
                <c:pt idx="1">
                  <c:v>4.46</c:v>
                </c:pt>
                <c:pt idx="2">
                  <c:v>4.830000000000001</c:v>
                </c:pt>
                <c:pt idx="3">
                  <c:v>4.96</c:v>
                </c:pt>
                <c:pt idx="4">
                  <c:v>5.71</c:v>
                </c:pt>
                <c:pt idx="5">
                  <c:v>8.89</c:v>
                </c:pt>
                <c:pt idx="6">
                  <c:v>10.422499999999999</c:v>
                </c:pt>
                <c:pt idx="7">
                  <c:v>9.51</c:v>
                </c:pt>
              </c:numCache>
            </c:numRef>
          </c:val>
          <c:smooth val="0"/>
          <c:extLst>
            <c:ext xmlns:c16="http://schemas.microsoft.com/office/drawing/2014/chart" uri="{C3380CC4-5D6E-409C-BE32-E72D297353CC}">
              <c16:uniqueId val="{0000000A-2CAA-4D16-AAC6-5E6550E7BB8D}"/>
            </c:ext>
          </c:extLst>
        </c:ser>
        <c:dLbls>
          <c:dLblPos val="ctr"/>
          <c:showLegendKey val="0"/>
          <c:showVal val="1"/>
          <c:showCatName val="0"/>
          <c:showSerName val="0"/>
          <c:showPercent val="0"/>
          <c:showBubbleSize val="0"/>
        </c:dLbls>
        <c:marker val="1"/>
        <c:smooth val="0"/>
        <c:axId val="357573928"/>
        <c:axId val="357573144"/>
      </c:lineChart>
      <c:catAx>
        <c:axId val="357573536"/>
        <c:scaling>
          <c:orientation val="minMax"/>
        </c:scaling>
        <c:delete val="0"/>
        <c:axPos val="b"/>
        <c:numFmt formatCode="General" sourceLinked="0"/>
        <c:majorTickMark val="none"/>
        <c:minorTickMark val="none"/>
        <c:tickLblPos val="nextTo"/>
        <c:crossAx val="357570008"/>
        <c:crosses val="autoZero"/>
        <c:auto val="1"/>
        <c:lblAlgn val="ctr"/>
        <c:lblOffset val="100"/>
        <c:noMultiLvlLbl val="0"/>
      </c:catAx>
      <c:valAx>
        <c:axId val="357570008"/>
        <c:scaling>
          <c:orientation val="minMax"/>
          <c:max val="60000"/>
          <c:min val="0"/>
        </c:scaling>
        <c:delete val="0"/>
        <c:axPos val="l"/>
        <c:majorGridlines>
          <c:spPr>
            <a:ln>
              <a:solidFill>
                <a:schemeClr val="bg1">
                  <a:lumMod val="75000"/>
                </a:schemeClr>
              </a:solidFill>
            </a:ln>
          </c:spPr>
        </c:majorGridlines>
        <c:numFmt formatCode="#,##0" sourceLinked="1"/>
        <c:majorTickMark val="none"/>
        <c:minorTickMark val="none"/>
        <c:tickLblPos val="nextTo"/>
        <c:spPr>
          <a:noFill/>
        </c:spPr>
        <c:crossAx val="357573536"/>
        <c:crosses val="autoZero"/>
        <c:crossBetween val="between"/>
        <c:majorUnit val="10000"/>
      </c:valAx>
      <c:valAx>
        <c:axId val="357573144"/>
        <c:scaling>
          <c:orientation val="minMax"/>
          <c:max val="13"/>
          <c:min val="0"/>
        </c:scaling>
        <c:delete val="0"/>
        <c:axPos val="r"/>
        <c:numFmt formatCode="0\%" sourceLinked="0"/>
        <c:majorTickMark val="out"/>
        <c:minorTickMark val="none"/>
        <c:tickLblPos val="nextTo"/>
        <c:crossAx val="357573928"/>
        <c:crosses val="max"/>
        <c:crossBetween val="between"/>
        <c:majorUnit val="3"/>
      </c:valAx>
      <c:catAx>
        <c:axId val="357573928"/>
        <c:scaling>
          <c:orientation val="minMax"/>
        </c:scaling>
        <c:delete val="1"/>
        <c:axPos val="b"/>
        <c:numFmt formatCode="General" sourceLinked="1"/>
        <c:majorTickMark val="out"/>
        <c:minorTickMark val="none"/>
        <c:tickLblPos val="nextTo"/>
        <c:crossAx val="357573144"/>
        <c:crossesAt val="0"/>
        <c:auto val="1"/>
        <c:lblAlgn val="ctr"/>
        <c:lblOffset val="100"/>
        <c:noMultiLvlLbl val="0"/>
      </c:catAx>
    </c:plotArea>
    <c:legend>
      <c:legendPos val="b"/>
      <c:layout>
        <c:manualLayout>
          <c:xMode val="edge"/>
          <c:yMode val="edge"/>
          <c:x val="0.12901254009915428"/>
          <c:y val="0.10492406495080987"/>
          <c:w val="0.5509479537280062"/>
          <c:h val="7.0547497511738541E-2"/>
        </c:manualLayout>
      </c:layout>
      <c:overlay val="0"/>
      <c:txPr>
        <a:bodyPr/>
        <a:lstStyle/>
        <a:p>
          <a:pPr rtl="0">
            <a:defRPr/>
          </a:pPr>
          <a:endParaRPr lang="sk-SK"/>
        </a:p>
      </c:txPr>
    </c:legend>
    <c:plotVisOnly val="1"/>
    <c:dispBlanksAs val="gap"/>
    <c:showDLblsOverMax val="0"/>
  </c:chart>
  <c:spPr>
    <a:ln>
      <a:noFill/>
    </a:ln>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76594402223774"/>
          <c:y val="0.16660792191651136"/>
          <c:w val="0.55521179381373997"/>
          <c:h val="0.72472185150158064"/>
        </c:manualLayout>
      </c:layout>
      <c:pieChart>
        <c:varyColors val="1"/>
        <c:ser>
          <c:idx val="0"/>
          <c:order val="0"/>
          <c:explosion val="10"/>
          <c:dPt>
            <c:idx val="0"/>
            <c:bubble3D val="0"/>
            <c:spPr>
              <a:solidFill>
                <a:schemeClr val="bg1">
                  <a:lumMod val="65000"/>
                </a:schemeClr>
              </a:solidFill>
              <a:ln>
                <a:solidFill>
                  <a:schemeClr val="bg1">
                    <a:lumMod val="50000"/>
                  </a:schemeClr>
                </a:solidFill>
              </a:ln>
            </c:spPr>
            <c:extLst>
              <c:ext xmlns:c16="http://schemas.microsoft.com/office/drawing/2014/chart" uri="{C3380CC4-5D6E-409C-BE32-E72D297353CC}">
                <c16:uniqueId val="{00000001-C5F6-4A29-BC44-7FD0E51E4911}"/>
              </c:ext>
            </c:extLst>
          </c:dPt>
          <c:dPt>
            <c:idx val="1"/>
            <c:bubble3D val="0"/>
            <c:explosion val="13"/>
            <c:spPr>
              <a:pattFill prst="ltUpDiag">
                <a:fgClr>
                  <a:srgbClr val="B7194A"/>
                </a:fgClr>
                <a:bgClr>
                  <a:schemeClr val="bg1"/>
                </a:bgClr>
              </a:pattFill>
              <a:ln>
                <a:solidFill>
                  <a:srgbClr val="B7194A"/>
                </a:solidFill>
              </a:ln>
            </c:spPr>
            <c:extLst>
              <c:ext xmlns:c16="http://schemas.microsoft.com/office/drawing/2014/chart" uri="{C3380CC4-5D6E-409C-BE32-E72D297353CC}">
                <c16:uniqueId val="{00000003-71E0-4AA3-BDBE-3BCD689587E8}"/>
              </c:ext>
            </c:extLst>
          </c:dPt>
          <c:dPt>
            <c:idx val="2"/>
            <c:bubble3D val="0"/>
            <c:spPr>
              <a:solidFill>
                <a:srgbClr val="B7194A"/>
              </a:solidFill>
              <a:ln>
                <a:solidFill>
                  <a:srgbClr val="B7194A"/>
                </a:solidFill>
              </a:ln>
            </c:spPr>
            <c:extLst>
              <c:ext xmlns:c16="http://schemas.microsoft.com/office/drawing/2014/chart" uri="{C3380CC4-5D6E-409C-BE32-E72D297353CC}">
                <c16:uniqueId val="{00000005-71E0-4AA3-BDBE-3BCD689587E8}"/>
              </c:ext>
            </c:extLst>
          </c:dPt>
          <c:dPt>
            <c:idx val="3"/>
            <c:bubble3D val="0"/>
            <c:spPr>
              <a:pattFill prst="shingle">
                <a:fgClr>
                  <a:srgbClr val="B7194A"/>
                </a:fgClr>
                <a:bgClr>
                  <a:schemeClr val="bg1"/>
                </a:bgClr>
              </a:pattFill>
              <a:ln>
                <a:solidFill>
                  <a:srgbClr val="B7194A"/>
                </a:solidFill>
              </a:ln>
            </c:spPr>
            <c:extLst>
              <c:ext xmlns:c16="http://schemas.microsoft.com/office/drawing/2014/chart" uri="{C3380CC4-5D6E-409C-BE32-E72D297353CC}">
                <c16:uniqueId val="{00000007-71E0-4AA3-BDBE-3BCD689587E8}"/>
              </c:ext>
            </c:extLst>
          </c:dPt>
          <c:dPt>
            <c:idx val="4"/>
            <c:bubble3D val="0"/>
            <c:explosion val="8"/>
            <c:spPr>
              <a:pattFill prst="smGrid">
                <a:fgClr>
                  <a:schemeClr val="bg1">
                    <a:lumMod val="50000"/>
                  </a:schemeClr>
                </a:fgClr>
                <a:bgClr>
                  <a:schemeClr val="bg1"/>
                </a:bgClr>
              </a:pattFill>
              <a:ln>
                <a:solidFill>
                  <a:schemeClr val="bg1">
                    <a:lumMod val="50000"/>
                  </a:schemeClr>
                </a:solidFill>
              </a:ln>
            </c:spPr>
            <c:extLst>
              <c:ext xmlns:c16="http://schemas.microsoft.com/office/drawing/2014/chart" uri="{C3380CC4-5D6E-409C-BE32-E72D297353CC}">
                <c16:uniqueId val="{00000009-71E0-4AA3-BDBE-3BCD689587E8}"/>
              </c:ext>
            </c:extLst>
          </c:dPt>
          <c:dPt>
            <c:idx val="5"/>
            <c:bubble3D val="0"/>
            <c:spPr>
              <a:solidFill>
                <a:srgbClr val="FFCCCC"/>
              </a:solidFill>
              <a:ln>
                <a:solidFill>
                  <a:srgbClr val="FFCCCC"/>
                </a:solidFill>
              </a:ln>
            </c:spPr>
            <c:extLst>
              <c:ext xmlns:c16="http://schemas.microsoft.com/office/drawing/2014/chart" uri="{C3380CC4-5D6E-409C-BE32-E72D297353CC}">
                <c16:uniqueId val="{0000000B-71E0-4AA3-BDBE-3BCD689587E8}"/>
              </c:ext>
            </c:extLst>
          </c:dPt>
          <c:dPt>
            <c:idx val="6"/>
            <c:bubble3D val="0"/>
            <c:spPr>
              <a:solidFill>
                <a:srgbClr val="B7194A"/>
              </a:solidFill>
              <a:ln>
                <a:solidFill>
                  <a:srgbClr val="A50021"/>
                </a:solidFill>
              </a:ln>
            </c:spPr>
            <c:extLst>
              <c:ext xmlns:c16="http://schemas.microsoft.com/office/drawing/2014/chart" uri="{C3380CC4-5D6E-409C-BE32-E72D297353CC}">
                <c16:uniqueId val="{0000000D-71E0-4AA3-BDBE-3BCD689587E8}"/>
              </c:ext>
            </c:extLst>
          </c:dPt>
          <c:dPt>
            <c:idx val="7"/>
            <c:bubble3D val="0"/>
            <c:spPr>
              <a:pattFill prst="lgConfetti">
                <a:fgClr>
                  <a:srgbClr val="E85E86"/>
                </a:fgClr>
                <a:bgClr>
                  <a:schemeClr val="bg1"/>
                </a:bgClr>
              </a:pattFill>
              <a:ln>
                <a:solidFill>
                  <a:srgbClr val="E85E86"/>
                </a:solidFill>
              </a:ln>
            </c:spPr>
            <c:extLst>
              <c:ext xmlns:c16="http://schemas.microsoft.com/office/drawing/2014/chart" uri="{C3380CC4-5D6E-409C-BE32-E72D297353CC}">
                <c16:uniqueId val="{0000000F-71E0-4AA3-BDBE-3BCD689587E8}"/>
              </c:ext>
            </c:extLst>
          </c:dPt>
          <c:dPt>
            <c:idx val="8"/>
            <c:bubble3D val="0"/>
            <c:spPr>
              <a:solidFill>
                <a:srgbClr val="FFCCCC"/>
              </a:solidFill>
              <a:ln>
                <a:solidFill>
                  <a:srgbClr val="FAACBF"/>
                </a:solidFill>
              </a:ln>
            </c:spPr>
            <c:extLst>
              <c:ext xmlns:c16="http://schemas.microsoft.com/office/drawing/2014/chart" uri="{C3380CC4-5D6E-409C-BE32-E72D297353CC}">
                <c16:uniqueId val="{00000011-71E0-4AA3-BDBE-3BCD689587E8}"/>
              </c:ext>
            </c:extLst>
          </c:dPt>
          <c:dPt>
            <c:idx val="10"/>
            <c:bubble3D val="0"/>
            <c:spPr>
              <a:solidFill>
                <a:srgbClr val="E02C64"/>
              </a:solidFill>
              <a:ln>
                <a:solidFill>
                  <a:srgbClr val="E02C64"/>
                </a:solidFill>
              </a:ln>
            </c:spPr>
            <c:extLst>
              <c:ext xmlns:c16="http://schemas.microsoft.com/office/drawing/2014/chart" uri="{C3380CC4-5D6E-409C-BE32-E72D297353CC}">
                <c16:uniqueId val="{00000015-71E0-4AA3-BDBE-3BCD689587E8}"/>
              </c:ext>
            </c:extLst>
          </c:dPt>
          <c:dLbls>
            <c:dLbl>
              <c:idx val="0"/>
              <c:layout>
                <c:manualLayout>
                  <c:x val="0.15314156380819452"/>
                  <c:y val="2.2239348660814083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C5F6-4A29-BC44-7FD0E51E4911}"/>
                </c:ext>
              </c:extLst>
            </c:dLbl>
            <c:dLbl>
              <c:idx val="1"/>
              <c:layout>
                <c:manualLayout>
                  <c:x val="3.9940213305240793E-2"/>
                  <c:y val="-3.632902944870054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1E0-4AA3-BDBE-3BCD689587E8}"/>
                </c:ext>
              </c:extLst>
            </c:dLbl>
            <c:dLbl>
              <c:idx val="2"/>
              <c:layout>
                <c:manualLayout>
                  <c:x val="-0.1155968539953089"/>
                  <c:y val="-2.1413204088582779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71E0-4AA3-BDBE-3BCD689587E8}"/>
                </c:ext>
              </c:extLst>
            </c:dLbl>
            <c:dLbl>
              <c:idx val="3"/>
              <c:layout>
                <c:manualLayout>
                  <c:x val="-2.1701129554346027E-2"/>
                  <c:y val="-3.3878737870319704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71E0-4AA3-BDBE-3BCD689587E8}"/>
                </c:ext>
              </c:extLst>
            </c:dLbl>
            <c:dLbl>
              <c:idx val="4"/>
              <c:layout>
                <c:manualLayout>
                  <c:x val="-0.18133603641036911"/>
                  <c:y val="7.0950363760454993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71E0-4AA3-BDBE-3BCD689587E8}"/>
                </c:ext>
              </c:extLst>
            </c:dLbl>
            <c:dLbl>
              <c:idx val="5"/>
              <c:layout>
                <c:manualLayout>
                  <c:x val="-0.15795707783525345"/>
                  <c:y val="-2.3874866255210465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71E0-4AA3-BDBE-3BCD689587E8}"/>
                </c:ext>
              </c:extLst>
            </c:dLbl>
            <c:dLbl>
              <c:idx val="10"/>
              <c:layout>
                <c:manualLayout>
                  <c:x val="0.29022612390539715"/>
                  <c:y val="-1.9018323721187863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5-71E0-4AA3-BDBE-3BCD689587E8}"/>
                </c:ext>
              </c:extLst>
            </c:dLbl>
            <c:numFmt formatCode="0.00%" sourceLinked="0"/>
            <c:spPr>
              <a:noFill/>
              <a:ln>
                <a:noFill/>
              </a:ln>
              <a:effectLst/>
            </c:spPr>
            <c:txPr>
              <a:bodyPr/>
              <a:lstStyle/>
              <a:p>
                <a:pPr>
                  <a:defRPr sz="1100"/>
                </a:pPr>
                <a:endParaRPr lang="sk-SK"/>
              </a:p>
            </c:txPr>
            <c:dLblPos val="bestFit"/>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'K2.1.3.1 VPM podľa ÚPSVR'!$O$6:$Y$6</c:f>
              <c:strCache>
                <c:ptCount val="11"/>
                <c:pt idx="0">
                  <c:v>st. 10</c:v>
                </c:pt>
                <c:pt idx="1">
                  <c:v>st. 11</c:v>
                </c:pt>
                <c:pt idx="2">
                  <c:v>st. 12</c:v>
                </c:pt>
                <c:pt idx="3">
                  <c:v>st. 13</c:v>
                </c:pt>
                <c:pt idx="4">
                  <c:v>st. 14</c:v>
                </c:pt>
                <c:pt idx="5">
                  <c:v>st. 15</c:v>
                </c:pt>
                <c:pt idx="6">
                  <c:v>st. 16</c:v>
                </c:pt>
                <c:pt idx="7">
                  <c:v>st. 17</c:v>
                </c:pt>
                <c:pt idx="8">
                  <c:v>st. 18</c:v>
                </c:pt>
                <c:pt idx="9">
                  <c:v>st. 19</c:v>
                </c:pt>
                <c:pt idx="10">
                  <c:v>nezistené</c:v>
                </c:pt>
              </c:strCache>
            </c:strRef>
          </c:cat>
          <c:val>
            <c:numRef>
              <c:f>'K2.1.3.1 VPM podľa ÚPSVR'!$O$7:$Y$7</c:f>
              <c:numCache>
                <c:formatCode>0.00</c:formatCode>
                <c:ptCount val="11"/>
                <c:pt idx="0">
                  <c:v>4.1423348607917418</c:v>
                </c:pt>
                <c:pt idx="1">
                  <c:v>36.93692203344969</c:v>
                </c:pt>
                <c:pt idx="2">
                  <c:v>23.81379344571457</c:v>
                </c:pt>
                <c:pt idx="3">
                  <c:v>22.287879038528345</c:v>
                </c:pt>
                <c:pt idx="4">
                  <c:v>7.5779582788797164</c:v>
                </c:pt>
                <c:pt idx="5">
                  <c:v>0.29644824562854638</c:v>
                </c:pt>
                <c:pt idx="6">
                  <c:v>0.42085063441909709</c:v>
                </c:pt>
                <c:pt idx="7">
                  <c:v>1.832950090158646</c:v>
                </c:pt>
                <c:pt idx="8">
                  <c:v>2.5740707042300119</c:v>
                </c:pt>
                <c:pt idx="9">
                  <c:v>6.6171483399229097E-2</c:v>
                </c:pt>
                <c:pt idx="10">
                  <c:v>0.05</c:v>
                </c:pt>
              </c:numCache>
            </c:numRef>
          </c:val>
          <c:extLst>
            <c:ext xmlns:c16="http://schemas.microsoft.com/office/drawing/2014/chart" uri="{C3380CC4-5D6E-409C-BE32-E72D297353CC}">
              <c16:uniqueId val="{00000016-71E0-4AA3-BDBE-3BCD689587E8}"/>
            </c:ext>
          </c:extLst>
        </c:ser>
        <c:dLbls>
          <c:dLblPos val="bestFit"/>
          <c:showLegendKey val="0"/>
          <c:showVal val="1"/>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050" baseline="0">
          <a:latin typeface="Arial Narrow" panose="020B0606020202030204" pitchFamily="34" charset="0"/>
        </a:defRPr>
      </a:pPr>
      <a:endParaRPr lang="sk-S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tx>
            <c:strRef>
              <c:f>'K1.2 Demografické ukazovatele'!$N$10:$N$11</c:f>
              <c:strCache>
                <c:ptCount val="2"/>
                <c:pt idx="0">
                  <c:v>ženy 2010</c:v>
                </c:pt>
              </c:strCache>
            </c:strRef>
          </c:tx>
          <c:spPr>
            <a:solidFill>
              <a:srgbClr val="E85E89">
                <a:alpha val="45000"/>
              </a:srgbClr>
            </a:solidFill>
            <a:ln w="15875">
              <a:solidFill>
                <a:schemeClr val="bg1">
                  <a:lumMod val="50000"/>
                </a:schemeClr>
              </a:solidFill>
            </a:ln>
          </c:spPr>
          <c:invertIfNegative val="0"/>
          <c:cat>
            <c:strRef>
              <c:f>'K1.2 Demografické ukazovatele'!$L$13:$L$113</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ukazovatele'!$N$13:$N$113</c:f>
              <c:numCache>
                <c:formatCode>#,##0</c:formatCode>
                <c:ptCount val="101"/>
                <c:pt idx="0">
                  <c:v>29762</c:v>
                </c:pt>
                <c:pt idx="1">
                  <c:v>29569</c:v>
                </c:pt>
                <c:pt idx="2">
                  <c:v>27947</c:v>
                </c:pt>
                <c:pt idx="3">
                  <c:v>26464</c:v>
                </c:pt>
                <c:pt idx="4">
                  <c:v>26122</c:v>
                </c:pt>
                <c:pt idx="5">
                  <c:v>26342</c:v>
                </c:pt>
                <c:pt idx="6">
                  <c:v>25965</c:v>
                </c:pt>
                <c:pt idx="7">
                  <c:v>25040</c:v>
                </c:pt>
                <c:pt idx="8">
                  <c:v>24649</c:v>
                </c:pt>
                <c:pt idx="9">
                  <c:v>24578</c:v>
                </c:pt>
                <c:pt idx="10">
                  <c:v>26406</c:v>
                </c:pt>
                <c:pt idx="11">
                  <c:v>27250</c:v>
                </c:pt>
                <c:pt idx="12">
                  <c:v>27469</c:v>
                </c:pt>
                <c:pt idx="13">
                  <c:v>28186</c:v>
                </c:pt>
                <c:pt idx="14">
                  <c:v>29118</c:v>
                </c:pt>
                <c:pt idx="15">
                  <c:v>29844</c:v>
                </c:pt>
                <c:pt idx="16">
                  <c:v>32349</c:v>
                </c:pt>
                <c:pt idx="17">
                  <c:v>35111</c:v>
                </c:pt>
                <c:pt idx="18">
                  <c:v>36260</c:v>
                </c:pt>
                <c:pt idx="19">
                  <c:v>37925</c:v>
                </c:pt>
                <c:pt idx="20">
                  <c:v>38393</c:v>
                </c:pt>
                <c:pt idx="21">
                  <c:v>38820</c:v>
                </c:pt>
                <c:pt idx="22">
                  <c:v>40327</c:v>
                </c:pt>
                <c:pt idx="23">
                  <c:v>40833</c:v>
                </c:pt>
                <c:pt idx="24">
                  <c:v>42274</c:v>
                </c:pt>
                <c:pt idx="25">
                  <c:v>43637</c:v>
                </c:pt>
                <c:pt idx="26">
                  <c:v>43791</c:v>
                </c:pt>
                <c:pt idx="27">
                  <c:v>43855</c:v>
                </c:pt>
                <c:pt idx="28">
                  <c:v>44160</c:v>
                </c:pt>
                <c:pt idx="29">
                  <c:v>44523</c:v>
                </c:pt>
                <c:pt idx="30">
                  <c:v>45022</c:v>
                </c:pt>
                <c:pt idx="31">
                  <c:v>47367</c:v>
                </c:pt>
                <c:pt idx="32">
                  <c:v>46738</c:v>
                </c:pt>
                <c:pt idx="33">
                  <c:v>46028</c:v>
                </c:pt>
                <c:pt idx="34">
                  <c:v>46081</c:v>
                </c:pt>
                <c:pt idx="35">
                  <c:v>45307</c:v>
                </c:pt>
                <c:pt idx="36">
                  <c:v>44865</c:v>
                </c:pt>
                <c:pt idx="37">
                  <c:v>42893</c:v>
                </c:pt>
                <c:pt idx="38">
                  <c:v>40510</c:v>
                </c:pt>
                <c:pt idx="39">
                  <c:v>37944</c:v>
                </c:pt>
                <c:pt idx="40">
                  <c:v>36685</c:v>
                </c:pt>
                <c:pt idx="41">
                  <c:v>36133</c:v>
                </c:pt>
                <c:pt idx="42">
                  <c:v>34489</c:v>
                </c:pt>
                <c:pt idx="43">
                  <c:v>34823</c:v>
                </c:pt>
                <c:pt idx="44">
                  <c:v>36729</c:v>
                </c:pt>
                <c:pt idx="45">
                  <c:v>37687</c:v>
                </c:pt>
                <c:pt idx="46">
                  <c:v>38738</c:v>
                </c:pt>
                <c:pt idx="47">
                  <c:v>38327</c:v>
                </c:pt>
                <c:pt idx="48">
                  <c:v>37075</c:v>
                </c:pt>
                <c:pt idx="49">
                  <c:v>38317</c:v>
                </c:pt>
                <c:pt idx="50">
                  <c:v>38192</c:v>
                </c:pt>
                <c:pt idx="51">
                  <c:v>37566</c:v>
                </c:pt>
                <c:pt idx="52">
                  <c:v>39442</c:v>
                </c:pt>
                <c:pt idx="53">
                  <c:v>40536</c:v>
                </c:pt>
                <c:pt idx="54">
                  <c:v>42090</c:v>
                </c:pt>
                <c:pt idx="55">
                  <c:v>41627</c:v>
                </c:pt>
                <c:pt idx="56">
                  <c:v>40442</c:v>
                </c:pt>
                <c:pt idx="57">
                  <c:v>39689</c:v>
                </c:pt>
                <c:pt idx="58">
                  <c:v>40083</c:v>
                </c:pt>
                <c:pt idx="59">
                  <c:v>39166</c:v>
                </c:pt>
                <c:pt idx="60">
                  <c:v>37086</c:v>
                </c:pt>
                <c:pt idx="61">
                  <c:v>34066</c:v>
                </c:pt>
                <c:pt idx="62">
                  <c:v>33357</c:v>
                </c:pt>
                <c:pt idx="63">
                  <c:v>31897</c:v>
                </c:pt>
                <c:pt idx="64">
                  <c:v>27704</c:v>
                </c:pt>
                <c:pt idx="65">
                  <c:v>25689</c:v>
                </c:pt>
                <c:pt idx="66">
                  <c:v>26697</c:v>
                </c:pt>
                <c:pt idx="67">
                  <c:v>24526</c:v>
                </c:pt>
                <c:pt idx="68">
                  <c:v>24476</c:v>
                </c:pt>
                <c:pt idx="69">
                  <c:v>23857</c:v>
                </c:pt>
                <c:pt idx="70">
                  <c:v>23156</c:v>
                </c:pt>
                <c:pt idx="71">
                  <c:v>21743</c:v>
                </c:pt>
                <c:pt idx="72">
                  <c:v>20438</c:v>
                </c:pt>
                <c:pt idx="73">
                  <c:v>19339</c:v>
                </c:pt>
                <c:pt idx="74">
                  <c:v>18893</c:v>
                </c:pt>
                <c:pt idx="75">
                  <c:v>18515</c:v>
                </c:pt>
                <c:pt idx="76">
                  <c:v>17674</c:v>
                </c:pt>
                <c:pt idx="77">
                  <c:v>17244</c:v>
                </c:pt>
                <c:pt idx="78">
                  <c:v>17389</c:v>
                </c:pt>
                <c:pt idx="79">
                  <c:v>16228</c:v>
                </c:pt>
                <c:pt idx="80">
                  <c:v>15137</c:v>
                </c:pt>
                <c:pt idx="81">
                  <c:v>13704</c:v>
                </c:pt>
                <c:pt idx="82">
                  <c:v>12552</c:v>
                </c:pt>
                <c:pt idx="83">
                  <c:v>11104</c:v>
                </c:pt>
                <c:pt idx="84">
                  <c:v>9945</c:v>
                </c:pt>
                <c:pt idx="85">
                  <c:v>8540</c:v>
                </c:pt>
                <c:pt idx="86">
                  <c:v>7518</c:v>
                </c:pt>
                <c:pt idx="87">
                  <c:v>6817</c:v>
                </c:pt>
                <c:pt idx="88">
                  <c:v>5568</c:v>
                </c:pt>
                <c:pt idx="89">
                  <c:v>4558</c:v>
                </c:pt>
                <c:pt idx="90">
                  <c:v>2950</c:v>
                </c:pt>
                <c:pt idx="91">
                  <c:v>2208</c:v>
                </c:pt>
                <c:pt idx="92" formatCode="General">
                  <c:v>831</c:v>
                </c:pt>
                <c:pt idx="93" formatCode="General">
                  <c:v>671</c:v>
                </c:pt>
                <c:pt idx="94" formatCode="General">
                  <c:v>540</c:v>
                </c:pt>
                <c:pt idx="95" formatCode="General">
                  <c:v>580</c:v>
                </c:pt>
                <c:pt idx="96" formatCode="General">
                  <c:v>601</c:v>
                </c:pt>
                <c:pt idx="97" formatCode="General">
                  <c:v>412</c:v>
                </c:pt>
                <c:pt idx="98" formatCode="General">
                  <c:v>344</c:v>
                </c:pt>
                <c:pt idx="99" formatCode="General">
                  <c:v>226</c:v>
                </c:pt>
                <c:pt idx="100" formatCode="General">
                  <c:v>693</c:v>
                </c:pt>
              </c:numCache>
            </c:numRef>
          </c:val>
          <c:extLst>
            <c:ext xmlns:c16="http://schemas.microsoft.com/office/drawing/2014/chart" uri="{C3380CC4-5D6E-409C-BE32-E72D297353CC}">
              <c16:uniqueId val="{00000000-D0A7-4519-AEAF-B1F2E98543AF}"/>
            </c:ext>
          </c:extLst>
        </c:ser>
        <c:ser>
          <c:idx val="3"/>
          <c:order val="1"/>
          <c:tx>
            <c:strRef>
              <c:f>'K1.2 Demografické ukazovatele'!$M$10:$M$11</c:f>
              <c:strCache>
                <c:ptCount val="2"/>
                <c:pt idx="0">
                  <c:v>muži 2010</c:v>
                </c:pt>
              </c:strCache>
            </c:strRef>
          </c:tx>
          <c:spPr>
            <a:solidFill>
              <a:schemeClr val="bg1">
                <a:lumMod val="75000"/>
                <a:alpha val="65000"/>
              </a:schemeClr>
            </a:solidFill>
            <a:ln w="15875">
              <a:solidFill>
                <a:srgbClr val="E02C64"/>
              </a:solidFill>
            </a:ln>
          </c:spPr>
          <c:invertIfNegative val="0"/>
          <c:cat>
            <c:strRef>
              <c:f>'K1.2 Demografické ukazovatele'!$L$13:$L$113</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ukazovatele'!$R$13:$R$113</c:f>
              <c:numCache>
                <c:formatCode>#,##0</c:formatCode>
                <c:ptCount val="101"/>
                <c:pt idx="0">
                  <c:v>-30402</c:v>
                </c:pt>
                <c:pt idx="1">
                  <c:v>-31383</c:v>
                </c:pt>
                <c:pt idx="2">
                  <c:v>-29242</c:v>
                </c:pt>
                <c:pt idx="3">
                  <c:v>-27806</c:v>
                </c:pt>
                <c:pt idx="4">
                  <c:v>-27541</c:v>
                </c:pt>
                <c:pt idx="5">
                  <c:v>-27807</c:v>
                </c:pt>
                <c:pt idx="6">
                  <c:v>-27467</c:v>
                </c:pt>
                <c:pt idx="7">
                  <c:v>-26363</c:v>
                </c:pt>
                <c:pt idx="8">
                  <c:v>-25834</c:v>
                </c:pt>
                <c:pt idx="9">
                  <c:v>-26257</c:v>
                </c:pt>
                <c:pt idx="10">
                  <c:v>-27556</c:v>
                </c:pt>
                <c:pt idx="11">
                  <c:v>-28388</c:v>
                </c:pt>
                <c:pt idx="12">
                  <c:v>-28961</c:v>
                </c:pt>
                <c:pt idx="13">
                  <c:v>-29725</c:v>
                </c:pt>
                <c:pt idx="14">
                  <c:v>-30858</c:v>
                </c:pt>
                <c:pt idx="15">
                  <c:v>-31201</c:v>
                </c:pt>
                <c:pt idx="16">
                  <c:v>-33487</c:v>
                </c:pt>
                <c:pt idx="17">
                  <c:v>-37151</c:v>
                </c:pt>
                <c:pt idx="18">
                  <c:v>-37592</c:v>
                </c:pt>
                <c:pt idx="19">
                  <c:v>-39460</c:v>
                </c:pt>
                <c:pt idx="20">
                  <c:v>-40545</c:v>
                </c:pt>
                <c:pt idx="21">
                  <c:v>-40514</c:v>
                </c:pt>
                <c:pt idx="22">
                  <c:v>-42028</c:v>
                </c:pt>
                <c:pt idx="23">
                  <c:v>-42043</c:v>
                </c:pt>
                <c:pt idx="24">
                  <c:v>-44150</c:v>
                </c:pt>
                <c:pt idx="25">
                  <c:v>-45455</c:v>
                </c:pt>
                <c:pt idx="26">
                  <c:v>-45423</c:v>
                </c:pt>
                <c:pt idx="27">
                  <c:v>-45734</c:v>
                </c:pt>
                <c:pt idx="28">
                  <c:v>-46728</c:v>
                </c:pt>
                <c:pt idx="29">
                  <c:v>-46546</c:v>
                </c:pt>
                <c:pt idx="30">
                  <c:v>-47390</c:v>
                </c:pt>
                <c:pt idx="31">
                  <c:v>-48948</c:v>
                </c:pt>
                <c:pt idx="32">
                  <c:v>-48468</c:v>
                </c:pt>
                <c:pt idx="33">
                  <c:v>-48552</c:v>
                </c:pt>
                <c:pt idx="34">
                  <c:v>-48604</c:v>
                </c:pt>
                <c:pt idx="35">
                  <c:v>-46848</c:v>
                </c:pt>
                <c:pt idx="36">
                  <c:v>-46912</c:v>
                </c:pt>
                <c:pt idx="37">
                  <c:v>-43954</c:v>
                </c:pt>
                <c:pt idx="38">
                  <c:v>-41686</c:v>
                </c:pt>
                <c:pt idx="39">
                  <c:v>-39142</c:v>
                </c:pt>
                <c:pt idx="40">
                  <c:v>-37925</c:v>
                </c:pt>
                <c:pt idx="41">
                  <c:v>-37043</c:v>
                </c:pt>
                <c:pt idx="42">
                  <c:v>-35214</c:v>
                </c:pt>
                <c:pt idx="43">
                  <c:v>-35451</c:v>
                </c:pt>
                <c:pt idx="44">
                  <c:v>-36681</c:v>
                </c:pt>
                <c:pt idx="45">
                  <c:v>-37652</c:v>
                </c:pt>
                <c:pt idx="46">
                  <c:v>-38936</c:v>
                </c:pt>
                <c:pt idx="47">
                  <c:v>-38341</c:v>
                </c:pt>
                <c:pt idx="48">
                  <c:v>-36817</c:v>
                </c:pt>
                <c:pt idx="49">
                  <c:v>-37693</c:v>
                </c:pt>
                <c:pt idx="50">
                  <c:v>-37782</c:v>
                </c:pt>
                <c:pt idx="51">
                  <c:v>-37257</c:v>
                </c:pt>
                <c:pt idx="52">
                  <c:v>-38282</c:v>
                </c:pt>
                <c:pt idx="53">
                  <c:v>-39129</c:v>
                </c:pt>
                <c:pt idx="54">
                  <c:v>-39371</c:v>
                </c:pt>
                <c:pt idx="55">
                  <c:v>-38675</c:v>
                </c:pt>
                <c:pt idx="56">
                  <c:v>-37600</c:v>
                </c:pt>
                <c:pt idx="57">
                  <c:v>-36694</c:v>
                </c:pt>
                <c:pt idx="58">
                  <c:v>-36389</c:v>
                </c:pt>
                <c:pt idx="59">
                  <c:v>-35068</c:v>
                </c:pt>
                <c:pt idx="60">
                  <c:v>-32690</c:v>
                </c:pt>
                <c:pt idx="61">
                  <c:v>-29316</c:v>
                </c:pt>
                <c:pt idx="62">
                  <c:v>-28280</c:v>
                </c:pt>
                <c:pt idx="63">
                  <c:v>-26344</c:v>
                </c:pt>
                <c:pt idx="64">
                  <c:v>-22098</c:v>
                </c:pt>
                <c:pt idx="65">
                  <c:v>-19681</c:v>
                </c:pt>
                <c:pt idx="66">
                  <c:v>-19869</c:v>
                </c:pt>
                <c:pt idx="67">
                  <c:v>-18082</c:v>
                </c:pt>
                <c:pt idx="68">
                  <c:v>-17413</c:v>
                </c:pt>
                <c:pt idx="69">
                  <c:v>-16731</c:v>
                </c:pt>
                <c:pt idx="70">
                  <c:v>-15996</c:v>
                </c:pt>
                <c:pt idx="71">
                  <c:v>-14138</c:v>
                </c:pt>
                <c:pt idx="72">
                  <c:v>-12860</c:v>
                </c:pt>
                <c:pt idx="73">
                  <c:v>-11815</c:v>
                </c:pt>
                <c:pt idx="74">
                  <c:v>-11250</c:v>
                </c:pt>
                <c:pt idx="75">
                  <c:v>-10827</c:v>
                </c:pt>
                <c:pt idx="76">
                  <c:v>-10191</c:v>
                </c:pt>
                <c:pt idx="77">
                  <c:v>-9461</c:v>
                </c:pt>
                <c:pt idx="78">
                  <c:v>-9248</c:v>
                </c:pt>
                <c:pt idx="79">
                  <c:v>-8330</c:v>
                </c:pt>
                <c:pt idx="80">
                  <c:v>-7421</c:v>
                </c:pt>
                <c:pt idx="81">
                  <c:v>-6590</c:v>
                </c:pt>
                <c:pt idx="82">
                  <c:v>-5615</c:v>
                </c:pt>
                <c:pt idx="83">
                  <c:v>-4997</c:v>
                </c:pt>
                <c:pt idx="84">
                  <c:v>-4162</c:v>
                </c:pt>
                <c:pt idx="85">
                  <c:v>-3437</c:v>
                </c:pt>
                <c:pt idx="86">
                  <c:v>-2961</c:v>
                </c:pt>
                <c:pt idx="87">
                  <c:v>-2543</c:v>
                </c:pt>
                <c:pt idx="88">
                  <c:v>-2142</c:v>
                </c:pt>
                <c:pt idx="89">
                  <c:v>-1709</c:v>
                </c:pt>
                <c:pt idx="90">
                  <c:v>-1139</c:v>
                </c:pt>
                <c:pt idx="91">
                  <c:v>-859</c:v>
                </c:pt>
                <c:pt idx="92">
                  <c:v>-333</c:v>
                </c:pt>
                <c:pt idx="93">
                  <c:v>-233</c:v>
                </c:pt>
                <c:pt idx="94">
                  <c:v>-200</c:v>
                </c:pt>
                <c:pt idx="95">
                  <c:v>-196</c:v>
                </c:pt>
                <c:pt idx="96">
                  <c:v>-181</c:v>
                </c:pt>
                <c:pt idx="97">
                  <c:v>-148</c:v>
                </c:pt>
                <c:pt idx="98">
                  <c:v>-120</c:v>
                </c:pt>
                <c:pt idx="99">
                  <c:v>-86</c:v>
                </c:pt>
                <c:pt idx="100">
                  <c:v>-397</c:v>
                </c:pt>
              </c:numCache>
            </c:numRef>
          </c:val>
          <c:extLst>
            <c:ext xmlns:c16="http://schemas.microsoft.com/office/drawing/2014/chart" uri="{C3380CC4-5D6E-409C-BE32-E72D297353CC}">
              <c16:uniqueId val="{00000001-D0A7-4519-AEAF-B1F2E98543AF}"/>
            </c:ext>
          </c:extLst>
        </c:ser>
        <c:ser>
          <c:idx val="0"/>
          <c:order val="2"/>
          <c:tx>
            <c:strRef>
              <c:f>'K1.2 Demografické ukazovatele'!$P$10:$P$11</c:f>
              <c:strCache>
                <c:ptCount val="2"/>
                <c:pt idx="0">
                  <c:v>ženy 2020</c:v>
                </c:pt>
              </c:strCache>
            </c:strRef>
          </c:tx>
          <c:spPr>
            <a:solidFill>
              <a:srgbClr val="E02C64">
                <a:alpha val="0"/>
              </a:srgbClr>
            </a:solidFill>
            <a:ln w="15875">
              <a:solidFill>
                <a:srgbClr val="E02C64"/>
              </a:solidFill>
            </a:ln>
          </c:spPr>
          <c:invertIfNegative val="0"/>
          <c:cat>
            <c:strRef>
              <c:f>'K1.2 Demografické ukazovatele'!$L$13:$L$113</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ukazovatele'!$P$13:$P$113</c:f>
              <c:numCache>
                <c:formatCode>General</c:formatCode>
                <c:ptCount val="101"/>
                <c:pt idx="0">
                  <c:v>27951</c:v>
                </c:pt>
                <c:pt idx="1">
                  <c:v>28619</c:v>
                </c:pt>
                <c:pt idx="2">
                  <c:v>28901</c:v>
                </c:pt>
                <c:pt idx="3">
                  <c:v>29247</c:v>
                </c:pt>
                <c:pt idx="4">
                  <c:v>29214</c:v>
                </c:pt>
                <c:pt idx="5">
                  <c:v>28005</c:v>
                </c:pt>
                <c:pt idx="6">
                  <c:v>27957</c:v>
                </c:pt>
                <c:pt idx="7">
                  <c:v>27599</c:v>
                </c:pt>
                <c:pt idx="8">
                  <c:v>27610</c:v>
                </c:pt>
                <c:pt idx="9">
                  <c:v>30121</c:v>
                </c:pt>
                <c:pt idx="10">
                  <c:v>28723</c:v>
                </c:pt>
                <c:pt idx="11">
                  <c:v>28979</c:v>
                </c:pt>
                <c:pt idx="12">
                  <c:v>27733</c:v>
                </c:pt>
                <c:pt idx="13">
                  <c:v>26531</c:v>
                </c:pt>
                <c:pt idx="14">
                  <c:v>26176</c:v>
                </c:pt>
                <c:pt idx="15">
                  <c:v>26382</c:v>
                </c:pt>
                <c:pt idx="16">
                  <c:v>26228</c:v>
                </c:pt>
                <c:pt idx="17">
                  <c:v>25094</c:v>
                </c:pt>
                <c:pt idx="18">
                  <c:v>24810</c:v>
                </c:pt>
                <c:pt idx="19">
                  <c:v>24898</c:v>
                </c:pt>
                <c:pt idx="20">
                  <c:v>26814</c:v>
                </c:pt>
                <c:pt idx="21">
                  <c:v>27463</c:v>
                </c:pt>
                <c:pt idx="22">
                  <c:v>27689</c:v>
                </c:pt>
                <c:pt idx="23">
                  <c:v>28528</c:v>
                </c:pt>
                <c:pt idx="24">
                  <c:v>29020</c:v>
                </c:pt>
                <c:pt idx="25">
                  <c:v>29890</c:v>
                </c:pt>
                <c:pt idx="26">
                  <c:v>32440</c:v>
                </c:pt>
                <c:pt idx="27">
                  <c:v>35352</c:v>
                </c:pt>
                <c:pt idx="28">
                  <c:v>36091</c:v>
                </c:pt>
                <c:pt idx="29">
                  <c:v>37810</c:v>
                </c:pt>
                <c:pt idx="30">
                  <c:v>38269</c:v>
                </c:pt>
                <c:pt idx="31">
                  <c:v>38514</c:v>
                </c:pt>
                <c:pt idx="32">
                  <c:v>39618</c:v>
                </c:pt>
                <c:pt idx="33">
                  <c:v>40089</c:v>
                </c:pt>
                <c:pt idx="34">
                  <c:v>40927</c:v>
                </c:pt>
                <c:pt idx="35">
                  <c:v>42163</c:v>
                </c:pt>
                <c:pt idx="36">
                  <c:v>42169</c:v>
                </c:pt>
                <c:pt idx="37">
                  <c:v>42113</c:v>
                </c:pt>
                <c:pt idx="38">
                  <c:v>41909</c:v>
                </c:pt>
                <c:pt idx="39">
                  <c:v>42420</c:v>
                </c:pt>
                <c:pt idx="40">
                  <c:v>42466</c:v>
                </c:pt>
                <c:pt idx="41">
                  <c:v>44963</c:v>
                </c:pt>
                <c:pt idx="42">
                  <c:v>44533</c:v>
                </c:pt>
                <c:pt idx="43">
                  <c:v>44125</c:v>
                </c:pt>
                <c:pt idx="44">
                  <c:v>43848</c:v>
                </c:pt>
                <c:pt idx="45">
                  <c:v>43423</c:v>
                </c:pt>
                <c:pt idx="46">
                  <c:v>43131</c:v>
                </c:pt>
                <c:pt idx="47">
                  <c:v>41335</c:v>
                </c:pt>
                <c:pt idx="48">
                  <c:v>38947</c:v>
                </c:pt>
                <c:pt idx="49">
                  <c:v>36688</c:v>
                </c:pt>
                <c:pt idx="50">
                  <c:v>35545</c:v>
                </c:pt>
                <c:pt idx="51">
                  <c:v>34988</c:v>
                </c:pt>
                <c:pt idx="52">
                  <c:v>33487</c:v>
                </c:pt>
                <c:pt idx="53">
                  <c:v>33631</c:v>
                </c:pt>
                <c:pt idx="54">
                  <c:v>35121</c:v>
                </c:pt>
                <c:pt idx="55">
                  <c:v>36135</c:v>
                </c:pt>
                <c:pt idx="56">
                  <c:v>37264</c:v>
                </c:pt>
                <c:pt idx="57">
                  <c:v>36612</c:v>
                </c:pt>
                <c:pt idx="58">
                  <c:v>35207</c:v>
                </c:pt>
                <c:pt idx="59">
                  <c:v>36511</c:v>
                </c:pt>
                <c:pt idx="60">
                  <c:v>36195</c:v>
                </c:pt>
                <c:pt idx="61">
                  <c:v>35521</c:v>
                </c:pt>
                <c:pt idx="62">
                  <c:v>37117</c:v>
                </c:pt>
                <c:pt idx="63">
                  <c:v>37991</c:v>
                </c:pt>
                <c:pt idx="64">
                  <c:v>39087</c:v>
                </c:pt>
                <c:pt idx="65">
                  <c:v>38548</c:v>
                </c:pt>
                <c:pt idx="66">
                  <c:v>37277</c:v>
                </c:pt>
                <c:pt idx="67">
                  <c:v>36406</c:v>
                </c:pt>
                <c:pt idx="68">
                  <c:v>36322</c:v>
                </c:pt>
                <c:pt idx="69">
                  <c:v>35515</c:v>
                </c:pt>
                <c:pt idx="70">
                  <c:v>33348</c:v>
                </c:pt>
                <c:pt idx="71">
                  <c:v>30263</c:v>
                </c:pt>
                <c:pt idx="72">
                  <c:v>29116</c:v>
                </c:pt>
                <c:pt idx="73">
                  <c:v>27699</c:v>
                </c:pt>
                <c:pt idx="74">
                  <c:v>23377</c:v>
                </c:pt>
                <c:pt idx="75">
                  <c:v>21469</c:v>
                </c:pt>
                <c:pt idx="76">
                  <c:v>21878</c:v>
                </c:pt>
                <c:pt idx="77">
                  <c:v>19691</c:v>
                </c:pt>
                <c:pt idx="78">
                  <c:v>19243</c:v>
                </c:pt>
                <c:pt idx="79">
                  <c:v>18236</c:v>
                </c:pt>
                <c:pt idx="80">
                  <c:v>17220</c:v>
                </c:pt>
                <c:pt idx="81">
                  <c:v>15322</c:v>
                </c:pt>
                <c:pt idx="82">
                  <c:v>13855</c:v>
                </c:pt>
                <c:pt idx="83">
                  <c:v>12335</c:v>
                </c:pt>
                <c:pt idx="84">
                  <c:v>11186</c:v>
                </c:pt>
                <c:pt idx="85">
                  <c:v>10420</c:v>
                </c:pt>
                <c:pt idx="86">
                  <c:v>8862</c:v>
                </c:pt>
                <c:pt idx="87">
                  <c:v>7810</c:v>
                </c:pt>
                <c:pt idx="88">
                  <c:v>7199</c:v>
                </c:pt>
                <c:pt idx="89">
                  <c:v>5859</c:v>
                </c:pt>
                <c:pt idx="90">
                  <c:v>4876</c:v>
                </c:pt>
                <c:pt idx="91">
                  <c:v>3918</c:v>
                </c:pt>
                <c:pt idx="92">
                  <c:v>2952</c:v>
                </c:pt>
                <c:pt idx="93">
                  <c:v>2253</c:v>
                </c:pt>
                <c:pt idx="94">
                  <c:v>1679</c:v>
                </c:pt>
                <c:pt idx="95">
                  <c:v>1386</c:v>
                </c:pt>
                <c:pt idx="96">
                  <c:v>1004</c:v>
                </c:pt>
                <c:pt idx="97">
                  <c:v>719</c:v>
                </c:pt>
                <c:pt idx="98">
                  <c:v>530</c:v>
                </c:pt>
                <c:pt idx="99">
                  <c:v>437</c:v>
                </c:pt>
                <c:pt idx="100">
                  <c:v>1148</c:v>
                </c:pt>
              </c:numCache>
            </c:numRef>
          </c:val>
          <c:extLst>
            <c:ext xmlns:c16="http://schemas.microsoft.com/office/drawing/2014/chart" uri="{C3380CC4-5D6E-409C-BE32-E72D297353CC}">
              <c16:uniqueId val="{00000002-D0A7-4519-AEAF-B1F2E98543AF}"/>
            </c:ext>
          </c:extLst>
        </c:ser>
        <c:ser>
          <c:idx val="1"/>
          <c:order val="3"/>
          <c:tx>
            <c:strRef>
              <c:f>'K1.2 Demografické ukazovatele'!$O$10:$O$11</c:f>
              <c:strCache>
                <c:ptCount val="2"/>
                <c:pt idx="0">
                  <c:v>muži 2020</c:v>
                </c:pt>
              </c:strCache>
            </c:strRef>
          </c:tx>
          <c:spPr>
            <a:solidFill>
              <a:schemeClr val="bg1">
                <a:lumMod val="50000"/>
                <a:alpha val="0"/>
              </a:schemeClr>
            </a:solidFill>
            <a:ln w="15875">
              <a:solidFill>
                <a:schemeClr val="bg1">
                  <a:lumMod val="50000"/>
                </a:schemeClr>
              </a:solidFill>
            </a:ln>
          </c:spPr>
          <c:invertIfNegative val="0"/>
          <c:cat>
            <c:strRef>
              <c:f>'K1.2 Demografické ukazovatele'!$L$13:$L$113</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ukazovatele'!$Q$13:$Q$113</c:f>
              <c:numCache>
                <c:formatCode>#,##0</c:formatCode>
                <c:ptCount val="101"/>
                <c:pt idx="0">
                  <c:v>-29159</c:v>
                </c:pt>
                <c:pt idx="1">
                  <c:v>-29925</c:v>
                </c:pt>
                <c:pt idx="2">
                  <c:v>-30622</c:v>
                </c:pt>
                <c:pt idx="3">
                  <c:v>-30795</c:v>
                </c:pt>
                <c:pt idx="4">
                  <c:v>-30549</c:v>
                </c:pt>
                <c:pt idx="5">
                  <c:v>-29809</c:v>
                </c:pt>
                <c:pt idx="6">
                  <c:v>-29059</c:v>
                </c:pt>
                <c:pt idx="7">
                  <c:v>-28906</c:v>
                </c:pt>
                <c:pt idx="8">
                  <c:v>-29435</c:v>
                </c:pt>
                <c:pt idx="9">
                  <c:v>-31494</c:v>
                </c:pt>
                <c:pt idx="10">
                  <c:v>-29458</c:v>
                </c:pt>
                <c:pt idx="11">
                  <c:v>-30834</c:v>
                </c:pt>
                <c:pt idx="12">
                  <c:v>-29264</c:v>
                </c:pt>
                <c:pt idx="13">
                  <c:v>-27909</c:v>
                </c:pt>
                <c:pt idx="14">
                  <c:v>-27710</c:v>
                </c:pt>
                <c:pt idx="15">
                  <c:v>-28029</c:v>
                </c:pt>
                <c:pt idx="16">
                  <c:v>-27667</c:v>
                </c:pt>
                <c:pt idx="17">
                  <c:v>-26479</c:v>
                </c:pt>
                <c:pt idx="18">
                  <c:v>-25962</c:v>
                </c:pt>
                <c:pt idx="19">
                  <c:v>-26625</c:v>
                </c:pt>
                <c:pt idx="20">
                  <c:v>-28181</c:v>
                </c:pt>
                <c:pt idx="21">
                  <c:v>-28461</c:v>
                </c:pt>
                <c:pt idx="22">
                  <c:v>-29156</c:v>
                </c:pt>
                <c:pt idx="23">
                  <c:v>-30088</c:v>
                </c:pt>
                <c:pt idx="24">
                  <c:v>-30807</c:v>
                </c:pt>
                <c:pt idx="25">
                  <c:v>-31274</c:v>
                </c:pt>
                <c:pt idx="26">
                  <c:v>-33565</c:v>
                </c:pt>
                <c:pt idx="27">
                  <c:v>-37176</c:v>
                </c:pt>
                <c:pt idx="28">
                  <c:v>-37658</c:v>
                </c:pt>
                <c:pt idx="29">
                  <c:v>-39316</c:v>
                </c:pt>
                <c:pt idx="30">
                  <c:v>-40200</c:v>
                </c:pt>
                <c:pt idx="31">
                  <c:v>-39889</c:v>
                </c:pt>
                <c:pt idx="32">
                  <c:v>-41232</c:v>
                </c:pt>
                <c:pt idx="33">
                  <c:v>-41455</c:v>
                </c:pt>
                <c:pt idx="34">
                  <c:v>-42807</c:v>
                </c:pt>
                <c:pt idx="35">
                  <c:v>-44368</c:v>
                </c:pt>
                <c:pt idx="36">
                  <c:v>-44352</c:v>
                </c:pt>
                <c:pt idx="37">
                  <c:v>-44621</c:v>
                </c:pt>
                <c:pt idx="38">
                  <c:v>-45135</c:v>
                </c:pt>
                <c:pt idx="39">
                  <c:v>-44672</c:v>
                </c:pt>
                <c:pt idx="40">
                  <c:v>-45660</c:v>
                </c:pt>
                <c:pt idx="41">
                  <c:v>-47379</c:v>
                </c:pt>
                <c:pt idx="42">
                  <c:v>-47021</c:v>
                </c:pt>
                <c:pt idx="43">
                  <c:v>-47098</c:v>
                </c:pt>
                <c:pt idx="44">
                  <c:v>-46839</c:v>
                </c:pt>
                <c:pt idx="45">
                  <c:v>-45231</c:v>
                </c:pt>
                <c:pt idx="46">
                  <c:v>-45375</c:v>
                </c:pt>
                <c:pt idx="47">
                  <c:v>-42566</c:v>
                </c:pt>
                <c:pt idx="48">
                  <c:v>-39945</c:v>
                </c:pt>
                <c:pt idx="49">
                  <c:v>-37576</c:v>
                </c:pt>
                <c:pt idx="50">
                  <c:v>-36238</c:v>
                </c:pt>
                <c:pt idx="51">
                  <c:v>-35455</c:v>
                </c:pt>
                <c:pt idx="52">
                  <c:v>-33424</c:v>
                </c:pt>
                <c:pt idx="53">
                  <c:v>-33548</c:v>
                </c:pt>
                <c:pt idx="54">
                  <c:v>-34279</c:v>
                </c:pt>
                <c:pt idx="55">
                  <c:v>-35044</c:v>
                </c:pt>
                <c:pt idx="56">
                  <c:v>-36202</c:v>
                </c:pt>
                <c:pt idx="57">
                  <c:v>-35421</c:v>
                </c:pt>
                <c:pt idx="58">
                  <c:v>-33498</c:v>
                </c:pt>
                <c:pt idx="59">
                  <c:v>-34147</c:v>
                </c:pt>
                <c:pt idx="60">
                  <c:v>-33826</c:v>
                </c:pt>
                <c:pt idx="61">
                  <c:v>-33026</c:v>
                </c:pt>
                <c:pt idx="62">
                  <c:v>-33576</c:v>
                </c:pt>
                <c:pt idx="63">
                  <c:v>-33897</c:v>
                </c:pt>
                <c:pt idx="64">
                  <c:v>-33446</c:v>
                </c:pt>
                <c:pt idx="65">
                  <c:v>-32722</c:v>
                </c:pt>
                <c:pt idx="66">
                  <c:v>-31426</c:v>
                </c:pt>
                <c:pt idx="67">
                  <c:v>-30098</c:v>
                </c:pt>
                <c:pt idx="68">
                  <c:v>-28991</c:v>
                </c:pt>
                <c:pt idx="69">
                  <c:v>-27671</c:v>
                </c:pt>
                <c:pt idx="70">
                  <c:v>-25450</c:v>
                </c:pt>
                <c:pt idx="71">
                  <c:v>-22440</c:v>
                </c:pt>
                <c:pt idx="72">
                  <c:v>-21166</c:v>
                </c:pt>
                <c:pt idx="73">
                  <c:v>-19216</c:v>
                </c:pt>
                <c:pt idx="74">
                  <c:v>-15557</c:v>
                </c:pt>
                <c:pt idx="75">
                  <c:v>-13591</c:v>
                </c:pt>
                <c:pt idx="76">
                  <c:v>-13259</c:v>
                </c:pt>
                <c:pt idx="77">
                  <c:v>-11869</c:v>
                </c:pt>
                <c:pt idx="78">
                  <c:v>-10925</c:v>
                </c:pt>
                <c:pt idx="79">
                  <c:v>-10134</c:v>
                </c:pt>
                <c:pt idx="80">
                  <c:v>-9175</c:v>
                </c:pt>
                <c:pt idx="81">
                  <c:v>-7676</c:v>
                </c:pt>
                <c:pt idx="82">
                  <c:v>-6600</c:v>
                </c:pt>
                <c:pt idx="83">
                  <c:v>-5678</c:v>
                </c:pt>
                <c:pt idx="84">
                  <c:v>-4993</c:v>
                </c:pt>
                <c:pt idx="85">
                  <c:v>-4364</c:v>
                </c:pt>
                <c:pt idx="86">
                  <c:v>-3805</c:v>
                </c:pt>
                <c:pt idx="87">
                  <c:v>-3284</c:v>
                </c:pt>
                <c:pt idx="88">
                  <c:v>-2787</c:v>
                </c:pt>
                <c:pt idx="89">
                  <c:v>-2265</c:v>
                </c:pt>
                <c:pt idx="90">
                  <c:v>-1789</c:v>
                </c:pt>
                <c:pt idx="91">
                  <c:v>-1338</c:v>
                </c:pt>
                <c:pt idx="92">
                  <c:v>-961</c:v>
                </c:pt>
                <c:pt idx="93">
                  <c:v>-734</c:v>
                </c:pt>
                <c:pt idx="94">
                  <c:v>-573</c:v>
                </c:pt>
                <c:pt idx="95">
                  <c:v>-412</c:v>
                </c:pt>
                <c:pt idx="96">
                  <c:v>-352</c:v>
                </c:pt>
                <c:pt idx="97">
                  <c:v>-288</c:v>
                </c:pt>
                <c:pt idx="98">
                  <c:v>-230</c:v>
                </c:pt>
                <c:pt idx="99">
                  <c:v>-180</c:v>
                </c:pt>
                <c:pt idx="100">
                  <c:v>-667</c:v>
                </c:pt>
              </c:numCache>
            </c:numRef>
          </c:val>
          <c:extLst>
            <c:ext xmlns:c16="http://schemas.microsoft.com/office/drawing/2014/chart" uri="{C3380CC4-5D6E-409C-BE32-E72D297353CC}">
              <c16:uniqueId val="{00000003-D0A7-4519-AEAF-B1F2E98543AF}"/>
            </c:ext>
          </c:extLst>
        </c:ser>
        <c:dLbls>
          <c:showLegendKey val="0"/>
          <c:showVal val="0"/>
          <c:showCatName val="0"/>
          <c:showSerName val="0"/>
          <c:showPercent val="0"/>
          <c:showBubbleSize val="0"/>
        </c:dLbls>
        <c:gapWidth val="0"/>
        <c:overlap val="100"/>
        <c:axId val="340968608"/>
        <c:axId val="340967824"/>
      </c:barChart>
      <c:catAx>
        <c:axId val="340968608"/>
        <c:scaling>
          <c:orientation val="minMax"/>
        </c:scaling>
        <c:delete val="0"/>
        <c:axPos val="l"/>
        <c:majorGridlines>
          <c:spPr>
            <a:ln>
              <a:solidFill>
                <a:srgbClr val="B7194A">
                  <a:alpha val="12000"/>
                </a:srgbClr>
              </a:solidFill>
            </a:ln>
          </c:spPr>
        </c:majorGridlines>
        <c:numFmt formatCode="General" sourceLinked="1"/>
        <c:majorTickMark val="out"/>
        <c:minorTickMark val="none"/>
        <c:tickLblPos val="low"/>
        <c:crossAx val="340967824"/>
        <c:crossesAt val="0"/>
        <c:auto val="1"/>
        <c:lblAlgn val="ctr"/>
        <c:lblOffset val="100"/>
        <c:tickLblSkip val="5"/>
        <c:tickMarkSkip val="5"/>
        <c:noMultiLvlLbl val="0"/>
      </c:catAx>
      <c:valAx>
        <c:axId val="340967824"/>
        <c:scaling>
          <c:orientation val="minMax"/>
          <c:max val="50000"/>
          <c:min val="-50000"/>
        </c:scaling>
        <c:delete val="0"/>
        <c:axPos val="b"/>
        <c:majorGridlines>
          <c:spPr>
            <a:ln>
              <a:solidFill>
                <a:srgbClr val="B7194A">
                  <a:alpha val="9000"/>
                </a:srgbClr>
              </a:solidFill>
            </a:ln>
          </c:spPr>
        </c:majorGridlines>
        <c:numFmt formatCode="#,##0;#,##0" sourceLinked="0"/>
        <c:majorTickMark val="out"/>
        <c:minorTickMark val="none"/>
        <c:tickLblPos val="nextTo"/>
        <c:crossAx val="340968608"/>
        <c:crosses val="autoZero"/>
        <c:crossBetween val="between"/>
        <c:majorUnit val="10000"/>
      </c:valAx>
    </c:plotArea>
    <c:legend>
      <c:legendPos val="r"/>
      <c:layout>
        <c:manualLayout>
          <c:xMode val="edge"/>
          <c:yMode val="edge"/>
          <c:x val="0.7721817802576002"/>
          <c:y val="6.9060576829605688E-2"/>
          <c:w val="0.12906728546348922"/>
          <c:h val="0.12897443375133666"/>
        </c:manualLayout>
      </c:layout>
      <c:overlay val="1"/>
    </c:legend>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552134021112157"/>
          <c:y val="0.1793196645838796"/>
          <c:w val="0.59385007721713579"/>
          <c:h val="0.71850079670006217"/>
        </c:manualLayout>
      </c:layout>
      <c:pieChart>
        <c:varyColors val="1"/>
        <c:ser>
          <c:idx val="0"/>
          <c:order val="0"/>
          <c:dPt>
            <c:idx val="0"/>
            <c:bubble3D val="0"/>
            <c:spPr>
              <a:solidFill>
                <a:schemeClr val="tx1"/>
              </a:solidFill>
              <a:ln>
                <a:solidFill>
                  <a:schemeClr val="tx1"/>
                </a:solidFill>
              </a:ln>
            </c:spPr>
            <c:extLst>
              <c:ext xmlns:c16="http://schemas.microsoft.com/office/drawing/2014/chart" uri="{C3380CC4-5D6E-409C-BE32-E72D297353CC}">
                <c16:uniqueId val="{00000001-7C2E-4A0C-8888-F8255E3E01A4}"/>
              </c:ext>
            </c:extLst>
          </c:dPt>
          <c:dPt>
            <c:idx val="1"/>
            <c:bubble3D val="0"/>
            <c:spPr>
              <a:solidFill>
                <a:srgbClr val="E85E86"/>
              </a:solidFill>
              <a:ln>
                <a:solidFill>
                  <a:srgbClr val="E85E86"/>
                </a:solidFill>
              </a:ln>
            </c:spPr>
            <c:extLst>
              <c:ext xmlns:c16="http://schemas.microsoft.com/office/drawing/2014/chart" uri="{C3380CC4-5D6E-409C-BE32-E72D297353CC}">
                <c16:uniqueId val="{00000003-7C2E-4A0C-8888-F8255E3E01A4}"/>
              </c:ext>
            </c:extLst>
          </c:dPt>
          <c:dPt>
            <c:idx val="2"/>
            <c:bubble3D val="0"/>
            <c:spPr>
              <a:pattFill prst="dkDnDiag">
                <a:fgClr>
                  <a:srgbClr val="E85E86"/>
                </a:fgClr>
                <a:bgClr>
                  <a:sysClr val="window" lastClr="FFFFFF"/>
                </a:bgClr>
              </a:pattFill>
              <a:ln>
                <a:solidFill>
                  <a:srgbClr val="E85E86"/>
                </a:solidFill>
              </a:ln>
            </c:spPr>
            <c:extLst>
              <c:ext xmlns:c16="http://schemas.microsoft.com/office/drawing/2014/chart" uri="{C3380CC4-5D6E-409C-BE32-E72D297353CC}">
                <c16:uniqueId val="{00000005-7C2E-4A0C-8888-F8255E3E01A4}"/>
              </c:ext>
            </c:extLst>
          </c:dPt>
          <c:dPt>
            <c:idx val="3"/>
            <c:bubble3D val="0"/>
            <c:spPr>
              <a:solidFill>
                <a:srgbClr val="E02C64"/>
              </a:solidFill>
              <a:ln>
                <a:solidFill>
                  <a:srgbClr val="E02C64"/>
                </a:solidFill>
              </a:ln>
            </c:spPr>
            <c:extLst>
              <c:ext xmlns:c16="http://schemas.microsoft.com/office/drawing/2014/chart" uri="{C3380CC4-5D6E-409C-BE32-E72D297353CC}">
                <c16:uniqueId val="{00000007-7C2E-4A0C-8888-F8255E3E01A4}"/>
              </c:ext>
            </c:extLst>
          </c:dPt>
          <c:dPt>
            <c:idx val="4"/>
            <c:bubble3D val="0"/>
            <c:spPr>
              <a:pattFill prst="pct40">
                <a:fgClr>
                  <a:sysClr val="window" lastClr="FFFFFF">
                    <a:lumMod val="65000"/>
                  </a:sysClr>
                </a:fgClr>
                <a:bgClr>
                  <a:sysClr val="window" lastClr="FFFFFF"/>
                </a:bgClr>
              </a:pattFill>
              <a:ln>
                <a:solidFill>
                  <a:sysClr val="window" lastClr="FFFFFF">
                    <a:lumMod val="65000"/>
                  </a:sysClr>
                </a:solidFill>
              </a:ln>
            </c:spPr>
            <c:extLst>
              <c:ext xmlns:c16="http://schemas.microsoft.com/office/drawing/2014/chart" uri="{C3380CC4-5D6E-409C-BE32-E72D297353CC}">
                <c16:uniqueId val="{00000009-7C2E-4A0C-8888-F8255E3E01A4}"/>
              </c:ext>
            </c:extLst>
          </c:dPt>
          <c:dPt>
            <c:idx val="5"/>
            <c:bubble3D val="0"/>
            <c:spPr>
              <a:solidFill>
                <a:srgbClr val="FF7C80">
                  <a:lumMod val="40000"/>
                  <a:lumOff val="60000"/>
                </a:srgbClr>
              </a:solidFill>
              <a:ln>
                <a:solidFill>
                  <a:srgbClr val="FAACBF"/>
                </a:solidFill>
              </a:ln>
            </c:spPr>
            <c:extLst>
              <c:ext xmlns:c16="http://schemas.microsoft.com/office/drawing/2014/chart" uri="{C3380CC4-5D6E-409C-BE32-E72D297353CC}">
                <c16:uniqueId val="{0000000B-7C2E-4A0C-8888-F8255E3E01A4}"/>
              </c:ext>
            </c:extLst>
          </c:dPt>
          <c:dPt>
            <c:idx val="6"/>
            <c:bubble3D val="0"/>
            <c:spPr>
              <a:solidFill>
                <a:sysClr val="window" lastClr="FFFFFF">
                  <a:lumMod val="50000"/>
                </a:sysClr>
              </a:solidFill>
              <a:ln>
                <a:solidFill>
                  <a:sysClr val="window" lastClr="FFFFFF">
                    <a:lumMod val="50000"/>
                  </a:sysClr>
                </a:solidFill>
              </a:ln>
            </c:spPr>
            <c:extLst>
              <c:ext xmlns:c16="http://schemas.microsoft.com/office/drawing/2014/chart" uri="{C3380CC4-5D6E-409C-BE32-E72D297353CC}">
                <c16:uniqueId val="{0000000D-7C2E-4A0C-8888-F8255E3E01A4}"/>
              </c:ext>
            </c:extLst>
          </c:dPt>
          <c:dPt>
            <c:idx val="7"/>
            <c:bubble3D val="0"/>
            <c:spPr>
              <a:pattFill prst="dashVert">
                <a:fgClr>
                  <a:srgbClr val="B7194A"/>
                </a:fgClr>
                <a:bgClr>
                  <a:sysClr val="window" lastClr="FFFFFF"/>
                </a:bgClr>
              </a:pattFill>
              <a:ln>
                <a:solidFill>
                  <a:srgbClr val="B7194A"/>
                </a:solidFill>
              </a:ln>
            </c:spPr>
            <c:extLst>
              <c:ext xmlns:c16="http://schemas.microsoft.com/office/drawing/2014/chart" uri="{C3380CC4-5D6E-409C-BE32-E72D297353CC}">
                <c16:uniqueId val="{0000000F-7C2E-4A0C-8888-F8255E3E01A4}"/>
              </c:ext>
            </c:extLst>
          </c:dPt>
          <c:dPt>
            <c:idx val="8"/>
            <c:bubble3D val="0"/>
            <c:spPr>
              <a:pattFill prst="horzBrick">
                <a:fgClr>
                  <a:sysClr val="window" lastClr="FFFFFF">
                    <a:lumMod val="65000"/>
                  </a:sysClr>
                </a:fgClr>
                <a:bgClr>
                  <a:sysClr val="window" lastClr="FFFFFF"/>
                </a:bgClr>
              </a:pattFill>
              <a:ln>
                <a:solidFill>
                  <a:sysClr val="window" lastClr="FFFFFF">
                    <a:lumMod val="50000"/>
                  </a:sysClr>
                </a:solidFill>
              </a:ln>
            </c:spPr>
            <c:extLst>
              <c:ext xmlns:c16="http://schemas.microsoft.com/office/drawing/2014/chart" uri="{C3380CC4-5D6E-409C-BE32-E72D297353CC}">
                <c16:uniqueId val="{00000011-7C2E-4A0C-8888-F8255E3E01A4}"/>
              </c:ext>
            </c:extLst>
          </c:dPt>
          <c:dPt>
            <c:idx val="9"/>
            <c:bubble3D val="0"/>
            <c:spPr>
              <a:pattFill prst="narHorz">
                <a:fgClr>
                  <a:srgbClr val="E85E86"/>
                </a:fgClr>
                <a:bgClr>
                  <a:sysClr val="window" lastClr="FFFFFF"/>
                </a:bgClr>
              </a:pattFill>
              <a:ln>
                <a:solidFill>
                  <a:srgbClr val="E85E86"/>
                </a:solidFill>
              </a:ln>
            </c:spPr>
            <c:extLst>
              <c:ext xmlns:c16="http://schemas.microsoft.com/office/drawing/2014/chart" uri="{C3380CC4-5D6E-409C-BE32-E72D297353CC}">
                <c16:uniqueId val="{00000013-7C2E-4A0C-8888-F8255E3E01A4}"/>
              </c:ext>
            </c:extLst>
          </c:dPt>
          <c:dLbls>
            <c:dLbl>
              <c:idx val="0"/>
              <c:layout>
                <c:manualLayout>
                  <c:x val="-8.1431197747202283E-2"/>
                  <c:y val="-7.96151260906253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7C2E-4A0C-8888-F8255E3E01A4}"/>
                </c:ext>
              </c:extLst>
            </c:dLbl>
            <c:dLbl>
              <c:idx val="1"/>
              <c:layout>
                <c:manualLayout>
                  <c:x val="4.0974628171478497E-2"/>
                  <c:y val="-7.627421677128720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C2E-4A0C-8888-F8255E3E01A4}"/>
                </c:ext>
              </c:extLst>
            </c:dLbl>
            <c:dLbl>
              <c:idx val="2"/>
              <c:layout>
                <c:manualLayout>
                  <c:x val="0.10918591417774341"/>
                  <c:y val="-8.0942334113069031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7C2E-4A0C-8888-F8255E3E01A4}"/>
                </c:ext>
              </c:extLst>
            </c:dLbl>
            <c:dLbl>
              <c:idx val="3"/>
              <c:layout>
                <c:manualLayout>
                  <c:x val="4.3339181755839909E-2"/>
                  <c:y val="-6.3271634616512166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7C2E-4A0C-8888-F8255E3E01A4}"/>
                </c:ext>
              </c:extLst>
            </c:dLbl>
            <c:dLbl>
              <c:idx val="4"/>
              <c:layout>
                <c:manualLayout>
                  <c:x val="9.6177612092738229E-2"/>
                  <c:y val="3.3915453635902679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7C2E-4A0C-8888-F8255E3E01A4}"/>
                </c:ext>
              </c:extLst>
            </c:dLbl>
            <c:dLbl>
              <c:idx val="5"/>
              <c:layout>
                <c:manualLayout>
                  <c:x val="4.9640887403883949E-2"/>
                  <c:y val="1.228775577308513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7C2E-4A0C-8888-F8255E3E01A4}"/>
                </c:ext>
              </c:extLst>
            </c:dLbl>
            <c:dLbl>
              <c:idx val="6"/>
              <c:layout>
                <c:manualLayout>
                  <c:x val="3.4322519223193224E-2"/>
                  <c:y val="2.3273867346742534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7C2E-4A0C-8888-F8255E3E01A4}"/>
                </c:ext>
              </c:extLst>
            </c:dLbl>
            <c:dLbl>
              <c:idx val="7"/>
              <c:layout>
                <c:manualLayout>
                  <c:x val="9.3826692151684571E-2"/>
                  <c:y val="6.9634446712093659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7C2E-4A0C-8888-F8255E3E01A4}"/>
                </c:ext>
              </c:extLst>
            </c:dLbl>
            <c:dLbl>
              <c:idx val="8"/>
              <c:layout>
                <c:manualLayout>
                  <c:x val="-7.6491530122415633E-3"/>
                  <c:y val="9.647997883596891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7C2E-4A0C-8888-F8255E3E01A4}"/>
                </c:ext>
              </c:extLst>
            </c:dLbl>
            <c:dLbl>
              <c:idx val="9"/>
              <c:layout>
                <c:manualLayout>
                  <c:x val="-0.10747497701971198"/>
                  <c:y val="2.539238123024373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3-7C2E-4A0C-8888-F8255E3E01A4}"/>
                </c:ext>
              </c:extLst>
            </c:dLbl>
            <c:numFmt formatCode="0.00%" sourceLinked="0"/>
            <c:spPr>
              <a:noFill/>
              <a:ln>
                <a:noFill/>
              </a:ln>
              <a:effectLst/>
            </c:sp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'K2.1.3.1 VPM podľa ÚPSVR'!$P$39:$Y$39</c:f>
              <c:strCache>
                <c:ptCount val="10"/>
                <c:pt idx="0">
                  <c:v>ISCO 0</c:v>
                </c:pt>
                <c:pt idx="1">
                  <c:v>ISCO 1</c:v>
                </c:pt>
                <c:pt idx="2">
                  <c:v>ISCO 2</c:v>
                </c:pt>
                <c:pt idx="3">
                  <c:v>ISCO 3</c:v>
                </c:pt>
                <c:pt idx="4">
                  <c:v>ISCO 4</c:v>
                </c:pt>
                <c:pt idx="5">
                  <c:v>ISCO 5</c:v>
                </c:pt>
                <c:pt idx="6">
                  <c:v>ISCO 6</c:v>
                </c:pt>
                <c:pt idx="7">
                  <c:v>ISCO 7</c:v>
                </c:pt>
                <c:pt idx="8">
                  <c:v>ISCO 8</c:v>
                </c:pt>
                <c:pt idx="9">
                  <c:v>ISCO 9</c:v>
                </c:pt>
              </c:strCache>
            </c:strRef>
          </c:cat>
          <c:val>
            <c:numRef>
              <c:f>'K2.1.3.1 VPM podľa ÚPSVR'!$P$40:$Y$40</c:f>
              <c:numCache>
                <c:formatCode>0.00</c:formatCode>
                <c:ptCount val="10"/>
                <c:pt idx="0">
                  <c:v>0.03</c:v>
                </c:pt>
                <c:pt idx="1">
                  <c:v>0.72</c:v>
                </c:pt>
                <c:pt idx="2">
                  <c:v>6.7</c:v>
                </c:pt>
                <c:pt idx="3">
                  <c:v>3.64</c:v>
                </c:pt>
                <c:pt idx="4">
                  <c:v>4.4400000000000004</c:v>
                </c:pt>
                <c:pt idx="5">
                  <c:v>9.14</c:v>
                </c:pt>
                <c:pt idx="6">
                  <c:v>0.75</c:v>
                </c:pt>
                <c:pt idx="7">
                  <c:v>23.42</c:v>
                </c:pt>
                <c:pt idx="8">
                  <c:v>38.479999999999997</c:v>
                </c:pt>
                <c:pt idx="9">
                  <c:v>12.66</c:v>
                </c:pt>
              </c:numCache>
            </c:numRef>
          </c:val>
          <c:extLst>
            <c:ext xmlns:c16="http://schemas.microsoft.com/office/drawing/2014/chart" uri="{C3380CC4-5D6E-409C-BE32-E72D297353CC}">
              <c16:uniqueId val="{00000014-7C2E-4A0C-8888-F8255E3E01A4}"/>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9945605860424"/>
          <c:y val="3.4384408845446038E-2"/>
          <c:w val="0.79466676706484252"/>
          <c:h val="0.7302407457688479"/>
        </c:manualLayout>
      </c:layout>
      <c:barChart>
        <c:barDir val="col"/>
        <c:grouping val="clustered"/>
        <c:varyColors val="0"/>
        <c:ser>
          <c:idx val="0"/>
          <c:order val="0"/>
          <c:tx>
            <c:strRef>
              <c:f>'K2.1.3.1 Dlhodobo nezamestnaní'!$Q$18</c:f>
              <c:strCache>
                <c:ptCount val="1"/>
                <c:pt idx="0">
                  <c:v>2019 - počet UoZ - dlhodobo nezamestnaných občanov</c:v>
                </c:pt>
              </c:strCache>
            </c:strRef>
          </c:tx>
          <c:spPr>
            <a:solidFill>
              <a:schemeClr val="bg1">
                <a:lumMod val="65000"/>
              </a:schemeClr>
            </a:solidFill>
            <a:ln>
              <a:solidFill>
                <a:schemeClr val="bg1">
                  <a:lumMod val="65000"/>
                </a:schemeClr>
              </a:solidFill>
            </a:ln>
          </c:spPr>
          <c:invertIfNegative val="0"/>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nezamestnaní'!$Q$19:$Q$30</c:f>
              <c:numCache>
                <c:formatCode>General</c:formatCode>
                <c:ptCount val="12"/>
                <c:pt idx="0">
                  <c:v>67025</c:v>
                </c:pt>
                <c:pt idx="1">
                  <c:v>65971</c:v>
                </c:pt>
                <c:pt idx="2">
                  <c:v>64397</c:v>
                </c:pt>
                <c:pt idx="3">
                  <c:v>63433</c:v>
                </c:pt>
                <c:pt idx="4">
                  <c:v>62251</c:v>
                </c:pt>
                <c:pt idx="5">
                  <c:v>61124</c:v>
                </c:pt>
                <c:pt idx="6">
                  <c:v>60286</c:v>
                </c:pt>
                <c:pt idx="7">
                  <c:v>60185</c:v>
                </c:pt>
                <c:pt idx="8">
                  <c:v>59114</c:v>
                </c:pt>
                <c:pt idx="9">
                  <c:v>58328</c:v>
                </c:pt>
                <c:pt idx="10">
                  <c:v>57906</c:v>
                </c:pt>
                <c:pt idx="11">
                  <c:v>58532</c:v>
                </c:pt>
              </c:numCache>
            </c:numRef>
          </c:val>
          <c:extLst>
            <c:ext xmlns:c16="http://schemas.microsoft.com/office/drawing/2014/chart" uri="{C3380CC4-5D6E-409C-BE32-E72D297353CC}">
              <c16:uniqueId val="{00000000-8510-4DFF-A895-E75C4017B1E5}"/>
            </c:ext>
          </c:extLst>
        </c:ser>
        <c:ser>
          <c:idx val="1"/>
          <c:order val="1"/>
          <c:tx>
            <c:strRef>
              <c:f>'K2.1.3.1 Dlhodobo nezamestnaní'!$T$18</c:f>
              <c:strCache>
                <c:ptCount val="1"/>
                <c:pt idx="0">
                  <c:v>2020 - počet UoZ - dlhodobo nezamestnaných občanov</c:v>
                </c:pt>
              </c:strCache>
            </c:strRef>
          </c:tx>
          <c:spPr>
            <a:solidFill>
              <a:srgbClr val="B7194A"/>
            </a:solidFill>
          </c:spPr>
          <c:invertIfNegative val="0"/>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nezamestnaní'!$T$19:$T$30</c:f>
              <c:numCache>
                <c:formatCode>General</c:formatCode>
                <c:ptCount val="12"/>
                <c:pt idx="0">
                  <c:v>58890</c:v>
                </c:pt>
                <c:pt idx="1">
                  <c:v>58548</c:v>
                </c:pt>
                <c:pt idx="2">
                  <c:v>59331</c:v>
                </c:pt>
                <c:pt idx="3">
                  <c:v>60647</c:v>
                </c:pt>
                <c:pt idx="4">
                  <c:v>62664</c:v>
                </c:pt>
                <c:pt idx="5">
                  <c:v>64977</c:v>
                </c:pt>
                <c:pt idx="6">
                  <c:v>66995</c:v>
                </c:pt>
                <c:pt idx="7">
                  <c:v>70084</c:v>
                </c:pt>
                <c:pt idx="8">
                  <c:v>72699</c:v>
                </c:pt>
                <c:pt idx="9">
                  <c:v>74476</c:v>
                </c:pt>
                <c:pt idx="10">
                  <c:v>76472</c:v>
                </c:pt>
                <c:pt idx="11">
                  <c:v>79665</c:v>
                </c:pt>
              </c:numCache>
            </c:numRef>
          </c:val>
          <c:extLst>
            <c:ext xmlns:c16="http://schemas.microsoft.com/office/drawing/2014/chart" uri="{C3380CC4-5D6E-409C-BE32-E72D297353CC}">
              <c16:uniqueId val="{00000001-8510-4DFF-A895-E75C4017B1E5}"/>
            </c:ext>
          </c:extLst>
        </c:ser>
        <c:dLbls>
          <c:showLegendKey val="0"/>
          <c:showVal val="0"/>
          <c:showCatName val="0"/>
          <c:showSerName val="0"/>
          <c:showPercent val="0"/>
          <c:showBubbleSize val="0"/>
        </c:dLbls>
        <c:gapWidth val="150"/>
        <c:axId val="357570400"/>
        <c:axId val="357571184"/>
      </c:barChart>
      <c:lineChart>
        <c:grouping val="standard"/>
        <c:varyColors val="0"/>
        <c:ser>
          <c:idx val="2"/>
          <c:order val="2"/>
          <c:tx>
            <c:strRef>
              <c:f>'K2.1.3.1 Dlhodobo nezamestnaní'!$R$18</c:f>
              <c:strCache>
                <c:ptCount val="1"/>
                <c:pt idx="0">
                  <c:v>2019 - podiel UoZ - dlhodobo nezamestnaných občanov</c:v>
                </c:pt>
              </c:strCache>
            </c:strRef>
          </c:tx>
          <c:spPr>
            <a:ln w="25400">
              <a:solidFill>
                <a:srgbClr val="E85E86"/>
              </a:solidFill>
            </a:ln>
          </c:spPr>
          <c:marker>
            <c:symbol val="diamond"/>
            <c:size val="8"/>
            <c:spPr>
              <a:solidFill>
                <a:srgbClr val="E85E86"/>
              </a:solidFill>
              <a:ln w="19050" cap="sq">
                <a:solidFill>
                  <a:srgbClr val="E85E86"/>
                </a:solidFill>
              </a:ln>
            </c:spPr>
          </c:marker>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nezamestnaní'!$R$19:$R$30</c:f>
              <c:numCache>
                <c:formatCode>0.00%</c:formatCode>
                <c:ptCount val="12"/>
                <c:pt idx="0">
                  <c:v>0.38044342021614747</c:v>
                </c:pt>
                <c:pt idx="1">
                  <c:v>0.37908267635093201</c:v>
                </c:pt>
                <c:pt idx="2">
                  <c:v>0.379298971015261</c:v>
                </c:pt>
                <c:pt idx="3">
                  <c:v>0.38153810990280052</c:v>
                </c:pt>
                <c:pt idx="4">
                  <c:v>0.37737713464721107</c:v>
                </c:pt>
                <c:pt idx="5">
                  <c:v>0.3681902513071344</c:v>
                </c:pt>
                <c:pt idx="6">
                  <c:v>0.36022395238920391</c:v>
                </c:pt>
                <c:pt idx="7">
                  <c:v>0.36203463646152273</c:v>
                </c:pt>
                <c:pt idx="8">
                  <c:v>0.35136709462672372</c:v>
                </c:pt>
                <c:pt idx="9">
                  <c:v>0.35073540907505624</c:v>
                </c:pt>
                <c:pt idx="10">
                  <c:v>0.34975417064302194</c:v>
                </c:pt>
                <c:pt idx="11">
                  <c:v>0.35376386328608989</c:v>
                </c:pt>
              </c:numCache>
            </c:numRef>
          </c:val>
          <c:smooth val="0"/>
          <c:extLst>
            <c:ext xmlns:c16="http://schemas.microsoft.com/office/drawing/2014/chart" uri="{C3380CC4-5D6E-409C-BE32-E72D297353CC}">
              <c16:uniqueId val="{00000002-8510-4DFF-A895-E75C4017B1E5}"/>
            </c:ext>
          </c:extLst>
        </c:ser>
        <c:ser>
          <c:idx val="3"/>
          <c:order val="3"/>
          <c:tx>
            <c:strRef>
              <c:f>'K2.1.3.1 Dlhodobo nezamestnaní'!$U$18</c:f>
              <c:strCache>
                <c:ptCount val="1"/>
                <c:pt idx="0">
                  <c:v>2020 - podiel UoZ - dlhodobo nezamestnaných občanov</c:v>
                </c:pt>
              </c:strCache>
            </c:strRef>
          </c:tx>
          <c:spPr>
            <a:ln w="25400">
              <a:solidFill>
                <a:srgbClr val="B7194A"/>
              </a:solidFill>
            </a:ln>
          </c:spPr>
          <c:marker>
            <c:symbol val="square"/>
            <c:size val="8"/>
            <c:spPr>
              <a:solidFill>
                <a:schemeClr val="bg1"/>
              </a:solidFill>
              <a:ln w="19050" cap="rnd">
                <a:solidFill>
                  <a:srgbClr val="C00000"/>
                </a:solidFill>
              </a:ln>
            </c:spPr>
          </c:marker>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nezamestnaní'!$U$19:$U$30</c:f>
              <c:numCache>
                <c:formatCode>0.00%</c:formatCode>
                <c:ptCount val="12"/>
                <c:pt idx="0">
                  <c:v>0.34896330226301725</c:v>
                </c:pt>
                <c:pt idx="1">
                  <c:v>0.34671483137417464</c:v>
                </c:pt>
                <c:pt idx="2">
                  <c:v>0.34723498393487334</c:v>
                </c:pt>
                <c:pt idx="3">
                  <c:v>0.29659135367762129</c:v>
                </c:pt>
                <c:pt idx="4">
                  <c:v>0.28592939372784143</c:v>
                </c:pt>
                <c:pt idx="5">
                  <c:v>0.28813611933944694</c:v>
                </c:pt>
                <c:pt idx="6">
                  <c:v>0.2893902481166632</c:v>
                </c:pt>
                <c:pt idx="7">
                  <c:v>0.30535428748197302</c:v>
                </c:pt>
                <c:pt idx="8">
                  <c:v>0.32398069458494694</c:v>
                </c:pt>
                <c:pt idx="9">
                  <c:v>0.33511217501642354</c:v>
                </c:pt>
                <c:pt idx="10">
                  <c:v>0.34296067738231917</c:v>
                </c:pt>
                <c:pt idx="11">
                  <c:v>0.35042073361162307</c:v>
                </c:pt>
              </c:numCache>
            </c:numRef>
          </c:val>
          <c:smooth val="0"/>
          <c:extLst>
            <c:ext xmlns:c16="http://schemas.microsoft.com/office/drawing/2014/chart" uri="{C3380CC4-5D6E-409C-BE32-E72D297353CC}">
              <c16:uniqueId val="{00000003-8510-4DFF-A895-E75C4017B1E5}"/>
            </c:ext>
          </c:extLst>
        </c:ser>
        <c:dLbls>
          <c:showLegendKey val="0"/>
          <c:showVal val="0"/>
          <c:showCatName val="0"/>
          <c:showSerName val="0"/>
          <c:showPercent val="0"/>
          <c:showBubbleSize val="0"/>
        </c:dLbls>
        <c:marker val="1"/>
        <c:smooth val="0"/>
        <c:axId val="357574320"/>
        <c:axId val="357572360"/>
      </c:lineChart>
      <c:catAx>
        <c:axId val="357570400"/>
        <c:scaling>
          <c:orientation val="minMax"/>
        </c:scaling>
        <c:delete val="0"/>
        <c:axPos val="b"/>
        <c:numFmt formatCode="General" sourceLinked="1"/>
        <c:majorTickMark val="out"/>
        <c:minorTickMark val="none"/>
        <c:tickLblPos val="nextTo"/>
        <c:crossAx val="357571184"/>
        <c:crosses val="autoZero"/>
        <c:auto val="1"/>
        <c:lblAlgn val="ctr"/>
        <c:lblOffset val="100"/>
        <c:noMultiLvlLbl val="0"/>
      </c:catAx>
      <c:valAx>
        <c:axId val="357571184"/>
        <c:scaling>
          <c:orientation val="minMax"/>
          <c:max val="90000"/>
          <c:min val="40000"/>
        </c:scaling>
        <c:delete val="0"/>
        <c:axPos val="l"/>
        <c:majorGridlines>
          <c:spPr>
            <a:ln>
              <a:solidFill>
                <a:schemeClr val="bg1">
                  <a:lumMod val="75000"/>
                </a:schemeClr>
              </a:solidFill>
            </a:ln>
          </c:spPr>
        </c:majorGridlines>
        <c:numFmt formatCode="#,##0" sourceLinked="0"/>
        <c:majorTickMark val="out"/>
        <c:minorTickMark val="none"/>
        <c:tickLblPos val="nextTo"/>
        <c:crossAx val="357570400"/>
        <c:crosses val="autoZero"/>
        <c:crossBetween val="between"/>
        <c:majorUnit val="10000"/>
        <c:minorUnit val="5000"/>
      </c:valAx>
      <c:valAx>
        <c:axId val="357572360"/>
        <c:scaling>
          <c:orientation val="minMax"/>
          <c:max val="0.45"/>
          <c:min val="0.25"/>
        </c:scaling>
        <c:delete val="0"/>
        <c:axPos val="r"/>
        <c:numFmt formatCode="0%" sourceLinked="0"/>
        <c:majorTickMark val="out"/>
        <c:minorTickMark val="none"/>
        <c:tickLblPos val="nextTo"/>
        <c:crossAx val="357574320"/>
        <c:crosses val="max"/>
        <c:crossBetween val="between"/>
        <c:majorUnit val="5.000000000000001E-2"/>
      </c:valAx>
      <c:catAx>
        <c:axId val="357574320"/>
        <c:scaling>
          <c:orientation val="minMax"/>
        </c:scaling>
        <c:delete val="1"/>
        <c:axPos val="b"/>
        <c:numFmt formatCode="General" sourceLinked="1"/>
        <c:majorTickMark val="out"/>
        <c:minorTickMark val="none"/>
        <c:tickLblPos val="none"/>
        <c:crossAx val="357572360"/>
        <c:crossesAt val="44"/>
        <c:auto val="1"/>
        <c:lblAlgn val="ctr"/>
        <c:lblOffset val="100"/>
        <c:noMultiLvlLbl val="0"/>
      </c:catAx>
    </c:plotArea>
    <c:legend>
      <c:legendPos val="b"/>
      <c:layout>
        <c:manualLayout>
          <c:xMode val="edge"/>
          <c:yMode val="edge"/>
          <c:x val="0"/>
          <c:y val="0.86981068525511784"/>
          <c:w val="1"/>
          <c:h val="0.13017249889284471"/>
        </c:manualLayout>
      </c:layout>
      <c:overlay val="0"/>
    </c:legend>
    <c:plotVisOnly val="1"/>
    <c:dispBlanksAs val="zero"/>
    <c:showDLblsOverMax val="0"/>
  </c:chart>
  <c:spPr>
    <a:solidFill>
      <a:schemeClr val="bg1"/>
    </a:solidFill>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888888888888903E-2"/>
          <c:y val="5.1400554097404502E-2"/>
          <c:w val="0.86253937007874004"/>
          <c:h val="0.70450761754108682"/>
        </c:manualLayout>
      </c:layout>
      <c:barChart>
        <c:barDir val="col"/>
        <c:grouping val="clustered"/>
        <c:varyColors val="0"/>
        <c:ser>
          <c:idx val="0"/>
          <c:order val="0"/>
          <c:tx>
            <c:strRef>
              <c:f>'K2.1.3.2 Nezamestnanosť VZPS'!$J$42</c:f>
              <c:strCache>
                <c:ptCount val="1"/>
                <c:pt idx="0">
                  <c:v>Nezamestnaní spolu</c:v>
                </c:pt>
              </c:strCache>
            </c:strRef>
          </c:tx>
          <c:spPr>
            <a:solidFill>
              <a:srgbClr val="FAACBF"/>
            </a:solidFill>
          </c:spPr>
          <c:invertIfNegative val="0"/>
          <c:cat>
            <c:strRef>
              <c:f>'K2.1.3.2 Nezamestnanosť VZPS'!$K$41:$S$41</c:f>
              <c:strCache>
                <c:ptCount val="9"/>
                <c:pt idx="0">
                  <c:v>2020</c:v>
                </c:pt>
                <c:pt idx="1">
                  <c:v>2019</c:v>
                </c:pt>
                <c:pt idx="2">
                  <c:v>2018</c:v>
                </c:pt>
                <c:pt idx="3">
                  <c:v>2017</c:v>
                </c:pt>
                <c:pt idx="4">
                  <c:v>2016</c:v>
                </c:pt>
                <c:pt idx="5">
                  <c:v>2015</c:v>
                </c:pt>
                <c:pt idx="6">
                  <c:v>2014</c:v>
                </c:pt>
                <c:pt idx="7">
                  <c:v>2013</c:v>
                </c:pt>
                <c:pt idx="8">
                  <c:v>2012</c:v>
                </c:pt>
              </c:strCache>
            </c:strRef>
          </c:cat>
          <c:val>
            <c:numRef>
              <c:f>'K2.1.3.2 Nezamestnanosť VZPS'!$K$42:$S$42</c:f>
              <c:numCache>
                <c:formatCode>General</c:formatCode>
                <c:ptCount val="9"/>
                <c:pt idx="0">
                  <c:v>181.4</c:v>
                </c:pt>
                <c:pt idx="1">
                  <c:v>157.69999999999999</c:v>
                </c:pt>
                <c:pt idx="2">
                  <c:v>179.5</c:v>
                </c:pt>
                <c:pt idx="3">
                  <c:v>224</c:v>
                </c:pt>
                <c:pt idx="4">
                  <c:v>266</c:v>
                </c:pt>
                <c:pt idx="5">
                  <c:v>314.3</c:v>
                </c:pt>
                <c:pt idx="6">
                  <c:v>358.7</c:v>
                </c:pt>
                <c:pt idx="7">
                  <c:v>386</c:v>
                </c:pt>
                <c:pt idx="8">
                  <c:v>377.5</c:v>
                </c:pt>
              </c:numCache>
            </c:numRef>
          </c:val>
          <c:extLst>
            <c:ext xmlns:c16="http://schemas.microsoft.com/office/drawing/2014/chart" uri="{C3380CC4-5D6E-409C-BE32-E72D297353CC}">
              <c16:uniqueId val="{00000000-6BBC-4022-8CCC-B60B3CAAF99A}"/>
            </c:ext>
          </c:extLst>
        </c:ser>
        <c:ser>
          <c:idx val="1"/>
          <c:order val="1"/>
          <c:tx>
            <c:strRef>
              <c:f>'K2.1.3.2 Nezamestnanosť VZPS'!$J$43</c:f>
              <c:strCache>
                <c:ptCount val="1"/>
                <c:pt idx="0">
                  <c:v>dlhodobo nezamestnaní - viac ako 1 rok</c:v>
                </c:pt>
              </c:strCache>
            </c:strRef>
          </c:tx>
          <c:spPr>
            <a:solidFill>
              <a:schemeClr val="bg1">
                <a:lumMod val="85000"/>
              </a:schemeClr>
            </a:solidFill>
          </c:spPr>
          <c:invertIfNegative val="0"/>
          <c:cat>
            <c:strRef>
              <c:f>'K2.1.3.2 Nezamestnanosť VZPS'!$K$41:$S$41</c:f>
              <c:strCache>
                <c:ptCount val="9"/>
                <c:pt idx="0">
                  <c:v>2020</c:v>
                </c:pt>
                <c:pt idx="1">
                  <c:v>2019</c:v>
                </c:pt>
                <c:pt idx="2">
                  <c:v>2018</c:v>
                </c:pt>
                <c:pt idx="3">
                  <c:v>2017</c:v>
                </c:pt>
                <c:pt idx="4">
                  <c:v>2016</c:v>
                </c:pt>
                <c:pt idx="5">
                  <c:v>2015</c:v>
                </c:pt>
                <c:pt idx="6">
                  <c:v>2014</c:v>
                </c:pt>
                <c:pt idx="7">
                  <c:v>2013</c:v>
                </c:pt>
                <c:pt idx="8">
                  <c:v>2012</c:v>
                </c:pt>
              </c:strCache>
            </c:strRef>
          </c:cat>
          <c:val>
            <c:numRef>
              <c:f>'K2.1.3.2 Nezamestnanosť VZPS'!$K$43:$S$43</c:f>
              <c:numCache>
                <c:formatCode>General</c:formatCode>
                <c:ptCount val="9"/>
                <c:pt idx="0">
                  <c:v>81.7</c:v>
                </c:pt>
                <c:pt idx="1">
                  <c:v>86.7</c:v>
                </c:pt>
                <c:pt idx="2">
                  <c:v>104.3</c:v>
                </c:pt>
                <c:pt idx="3">
                  <c:v>131.69999999999999</c:v>
                </c:pt>
                <c:pt idx="4">
                  <c:v>150.69999999999999</c:v>
                </c:pt>
                <c:pt idx="5">
                  <c:v>195.7</c:v>
                </c:pt>
                <c:pt idx="6">
                  <c:v>239.6</c:v>
                </c:pt>
                <c:pt idx="7">
                  <c:v>257</c:v>
                </c:pt>
                <c:pt idx="8">
                  <c:v>240.7</c:v>
                </c:pt>
              </c:numCache>
            </c:numRef>
          </c:val>
          <c:extLst>
            <c:ext xmlns:c16="http://schemas.microsoft.com/office/drawing/2014/chart" uri="{C3380CC4-5D6E-409C-BE32-E72D297353CC}">
              <c16:uniqueId val="{00000001-6BBC-4022-8CCC-B60B3CAAF99A}"/>
            </c:ext>
          </c:extLst>
        </c:ser>
        <c:ser>
          <c:idx val="2"/>
          <c:order val="2"/>
          <c:tx>
            <c:strRef>
              <c:f>'K2.1.3.2 Nezamestnanosť VZPS'!$J$44</c:f>
              <c:strCache>
                <c:ptCount val="1"/>
                <c:pt idx="0">
                  <c:v>1 rok až 2 roky</c:v>
                </c:pt>
              </c:strCache>
            </c:strRef>
          </c:tx>
          <c:spPr>
            <a:solidFill>
              <a:srgbClr val="E02C64"/>
            </a:solidFill>
          </c:spPr>
          <c:invertIfNegative val="0"/>
          <c:cat>
            <c:strRef>
              <c:f>'K2.1.3.2 Nezamestnanosť VZPS'!$K$41:$S$41</c:f>
              <c:strCache>
                <c:ptCount val="9"/>
                <c:pt idx="0">
                  <c:v>2020</c:v>
                </c:pt>
                <c:pt idx="1">
                  <c:v>2019</c:v>
                </c:pt>
                <c:pt idx="2">
                  <c:v>2018</c:v>
                </c:pt>
                <c:pt idx="3">
                  <c:v>2017</c:v>
                </c:pt>
                <c:pt idx="4">
                  <c:v>2016</c:v>
                </c:pt>
                <c:pt idx="5">
                  <c:v>2015</c:v>
                </c:pt>
                <c:pt idx="6">
                  <c:v>2014</c:v>
                </c:pt>
                <c:pt idx="7">
                  <c:v>2013</c:v>
                </c:pt>
                <c:pt idx="8">
                  <c:v>2012</c:v>
                </c:pt>
              </c:strCache>
            </c:strRef>
          </c:cat>
          <c:val>
            <c:numRef>
              <c:f>'K2.1.3.2 Nezamestnanosť VZPS'!$K$44:$S$44</c:f>
              <c:numCache>
                <c:formatCode>General</c:formatCode>
                <c:ptCount val="9"/>
                <c:pt idx="0">
                  <c:v>25.7</c:v>
                </c:pt>
                <c:pt idx="1">
                  <c:v>22.2</c:v>
                </c:pt>
                <c:pt idx="2">
                  <c:v>26.8</c:v>
                </c:pt>
                <c:pt idx="3">
                  <c:v>33.700000000000003</c:v>
                </c:pt>
                <c:pt idx="4">
                  <c:v>37.5</c:v>
                </c:pt>
                <c:pt idx="5">
                  <c:v>53.5</c:v>
                </c:pt>
                <c:pt idx="6">
                  <c:v>64.5</c:v>
                </c:pt>
                <c:pt idx="7">
                  <c:v>61.2</c:v>
                </c:pt>
                <c:pt idx="8">
                  <c:v>70.3</c:v>
                </c:pt>
              </c:numCache>
            </c:numRef>
          </c:val>
          <c:extLst>
            <c:ext xmlns:c16="http://schemas.microsoft.com/office/drawing/2014/chart" uri="{C3380CC4-5D6E-409C-BE32-E72D297353CC}">
              <c16:uniqueId val="{00000002-6BBC-4022-8CCC-B60B3CAAF99A}"/>
            </c:ext>
          </c:extLst>
        </c:ser>
        <c:ser>
          <c:idx val="3"/>
          <c:order val="3"/>
          <c:tx>
            <c:strRef>
              <c:f>'K2.1.3.2 Nezamestnanosť VZPS'!$J$45</c:f>
              <c:strCache>
                <c:ptCount val="1"/>
                <c:pt idx="0">
                  <c:v>viac ako 2 roky</c:v>
                </c:pt>
              </c:strCache>
            </c:strRef>
          </c:tx>
          <c:spPr>
            <a:solidFill>
              <a:schemeClr val="bg1">
                <a:lumMod val="65000"/>
              </a:schemeClr>
            </a:solidFill>
          </c:spPr>
          <c:invertIfNegative val="0"/>
          <c:cat>
            <c:strRef>
              <c:f>'K2.1.3.2 Nezamestnanosť VZPS'!$K$41:$S$41</c:f>
              <c:strCache>
                <c:ptCount val="9"/>
                <c:pt idx="0">
                  <c:v>2020</c:v>
                </c:pt>
                <c:pt idx="1">
                  <c:v>2019</c:v>
                </c:pt>
                <c:pt idx="2">
                  <c:v>2018</c:v>
                </c:pt>
                <c:pt idx="3">
                  <c:v>2017</c:v>
                </c:pt>
                <c:pt idx="4">
                  <c:v>2016</c:v>
                </c:pt>
                <c:pt idx="5">
                  <c:v>2015</c:v>
                </c:pt>
                <c:pt idx="6">
                  <c:v>2014</c:v>
                </c:pt>
                <c:pt idx="7">
                  <c:v>2013</c:v>
                </c:pt>
                <c:pt idx="8">
                  <c:v>2012</c:v>
                </c:pt>
              </c:strCache>
            </c:strRef>
          </c:cat>
          <c:val>
            <c:numRef>
              <c:f>'K2.1.3.2 Nezamestnanosť VZPS'!$K$45:$S$45</c:f>
              <c:numCache>
                <c:formatCode>General</c:formatCode>
                <c:ptCount val="9"/>
                <c:pt idx="0">
                  <c:v>56</c:v>
                </c:pt>
                <c:pt idx="1">
                  <c:v>64.599999999999994</c:v>
                </c:pt>
                <c:pt idx="2">
                  <c:v>77.5</c:v>
                </c:pt>
                <c:pt idx="3">
                  <c:v>98.1</c:v>
                </c:pt>
                <c:pt idx="4">
                  <c:v>113.2</c:v>
                </c:pt>
                <c:pt idx="5">
                  <c:v>142.30000000000001</c:v>
                </c:pt>
                <c:pt idx="6">
                  <c:v>175.1</c:v>
                </c:pt>
                <c:pt idx="7">
                  <c:v>145.19999999999999</c:v>
                </c:pt>
                <c:pt idx="8">
                  <c:v>170.4</c:v>
                </c:pt>
              </c:numCache>
            </c:numRef>
          </c:val>
          <c:extLst>
            <c:ext xmlns:c16="http://schemas.microsoft.com/office/drawing/2014/chart" uri="{C3380CC4-5D6E-409C-BE32-E72D297353CC}">
              <c16:uniqueId val="{00000003-6BBC-4022-8CCC-B60B3CAAF99A}"/>
            </c:ext>
          </c:extLst>
        </c:ser>
        <c:dLbls>
          <c:showLegendKey val="0"/>
          <c:showVal val="0"/>
          <c:showCatName val="0"/>
          <c:showSerName val="0"/>
          <c:showPercent val="0"/>
          <c:showBubbleSize val="0"/>
        </c:dLbls>
        <c:gapWidth val="150"/>
        <c:axId val="357572752"/>
        <c:axId val="357571968"/>
      </c:barChart>
      <c:catAx>
        <c:axId val="357572752"/>
        <c:scaling>
          <c:orientation val="minMax"/>
        </c:scaling>
        <c:delete val="0"/>
        <c:axPos val="b"/>
        <c:numFmt formatCode="General" sourceLinked="1"/>
        <c:majorTickMark val="out"/>
        <c:minorTickMark val="none"/>
        <c:tickLblPos val="nextTo"/>
        <c:crossAx val="357571968"/>
        <c:crosses val="autoZero"/>
        <c:auto val="1"/>
        <c:lblAlgn val="ctr"/>
        <c:lblOffset val="100"/>
        <c:noMultiLvlLbl val="0"/>
      </c:catAx>
      <c:valAx>
        <c:axId val="357571968"/>
        <c:scaling>
          <c:orientation val="minMax"/>
        </c:scaling>
        <c:delete val="0"/>
        <c:axPos val="l"/>
        <c:majorGridlines/>
        <c:numFmt formatCode="General" sourceLinked="1"/>
        <c:majorTickMark val="out"/>
        <c:minorTickMark val="none"/>
        <c:tickLblPos val="nextTo"/>
        <c:crossAx val="357572752"/>
        <c:crosses val="autoZero"/>
        <c:crossBetween val="between"/>
        <c:majorUnit val="50"/>
      </c:valAx>
    </c:plotArea>
    <c:legend>
      <c:legendPos val="b"/>
      <c:layout>
        <c:manualLayout>
          <c:xMode val="edge"/>
          <c:yMode val="edge"/>
          <c:x val="0"/>
          <c:y val="0.838742344706912"/>
          <c:w val="1"/>
          <c:h val="0.13347987751531101"/>
        </c:manualLayout>
      </c:layout>
      <c:overlay val="0"/>
    </c:legend>
    <c:plotVisOnly val="1"/>
    <c:dispBlanksAs val="gap"/>
    <c:showDLblsOverMax val="0"/>
  </c:chart>
  <c:spPr>
    <a:ln>
      <a:noFill/>
    </a:ln>
  </c:spPr>
  <c:txPr>
    <a:bodyPr/>
    <a:lstStyle/>
    <a:p>
      <a:pPr>
        <a:defRPr sz="1000">
          <a:latin typeface="Arial Narrow" panose="020B0606020202030204" pitchFamily="34" charset="0"/>
        </a:defRPr>
      </a:pPr>
      <a:endParaRPr lang="sk-SK"/>
    </a:p>
  </c:tx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8197573656837"/>
          <c:y val="4.6979865771811416E-2"/>
          <c:w val="0.83015597920277295"/>
          <c:h val="0.70134228187919467"/>
        </c:manualLayout>
      </c:layout>
      <c:lineChart>
        <c:grouping val="standard"/>
        <c:varyColors val="0"/>
        <c:ser>
          <c:idx val="0"/>
          <c:order val="0"/>
          <c:tx>
            <c:strRef>
              <c:f>'K2.2.1 Mzdy'!$L$27</c:f>
              <c:strCache>
                <c:ptCount val="1"/>
                <c:pt idx="0">
                  <c:v>Priemerná mesačná mzda nominálna</c:v>
                </c:pt>
              </c:strCache>
            </c:strRef>
          </c:tx>
          <c:spPr>
            <a:ln w="25400">
              <a:solidFill>
                <a:srgbClr val="B7194A"/>
              </a:solidFill>
            </a:ln>
          </c:spPr>
          <c:marker>
            <c:spPr>
              <a:solidFill>
                <a:srgbClr val="B7194A"/>
              </a:solidFill>
              <a:ln>
                <a:solidFill>
                  <a:srgbClr val="B7194A"/>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'K2.2.1 Mzdy'!$M$26:$Y$26</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'K2.2.1 Mzdy'!$M$27:$Y$27</c:f>
              <c:numCache>
                <c:formatCode>General</c:formatCode>
                <c:ptCount val="13"/>
                <c:pt idx="0">
                  <c:v>108.1</c:v>
                </c:pt>
                <c:pt idx="1">
                  <c:v>103</c:v>
                </c:pt>
                <c:pt idx="2">
                  <c:v>103.2</c:v>
                </c:pt>
                <c:pt idx="3">
                  <c:v>102.2</c:v>
                </c:pt>
                <c:pt idx="4">
                  <c:v>102.4</c:v>
                </c:pt>
                <c:pt idx="5">
                  <c:v>102.4</c:v>
                </c:pt>
                <c:pt idx="6">
                  <c:v>104.1</c:v>
                </c:pt>
                <c:pt idx="7">
                  <c:v>102.9</c:v>
                </c:pt>
                <c:pt idx="8">
                  <c:v>103.3</c:v>
                </c:pt>
                <c:pt idx="9">
                  <c:v>104.6</c:v>
                </c:pt>
                <c:pt idx="10">
                  <c:v>106.2</c:v>
                </c:pt>
                <c:pt idx="11">
                  <c:v>107.8</c:v>
                </c:pt>
                <c:pt idx="12">
                  <c:v>103.8</c:v>
                </c:pt>
              </c:numCache>
            </c:numRef>
          </c:val>
          <c:smooth val="0"/>
          <c:extLst>
            <c:ext xmlns:c16="http://schemas.microsoft.com/office/drawing/2014/chart" uri="{C3380CC4-5D6E-409C-BE32-E72D297353CC}">
              <c16:uniqueId val="{00000010-E7FB-4E61-8968-45B80DC2EF88}"/>
            </c:ext>
          </c:extLst>
        </c:ser>
        <c:ser>
          <c:idx val="1"/>
          <c:order val="1"/>
          <c:tx>
            <c:strRef>
              <c:f>'K2.2.1 Mzdy'!$L$28</c:f>
              <c:strCache>
                <c:ptCount val="1"/>
                <c:pt idx="0">
                  <c:v>Priemerná mesačná mzda reálna</c:v>
                </c:pt>
              </c:strCache>
            </c:strRef>
          </c:tx>
          <c:spPr>
            <a:ln w="25400">
              <a:solidFill>
                <a:schemeClr val="bg1">
                  <a:lumMod val="50000"/>
                </a:schemeClr>
              </a:solidFill>
            </a:ln>
          </c:spPr>
          <c:marker>
            <c:spPr>
              <a:solidFill>
                <a:schemeClr val="bg1">
                  <a:lumMod val="50000"/>
                </a:schemeClr>
              </a:solidFill>
              <a:ln>
                <a:solidFill>
                  <a:schemeClr val="bg1">
                    <a:lumMod val="50000"/>
                  </a:schemeClr>
                </a:solidFill>
              </a:ln>
            </c:spPr>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'K2.2.1 Mzdy'!$M$26:$Y$26</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'K2.2.1 Mzdy'!$M$28:$Y$28</c:f>
              <c:numCache>
                <c:formatCode>General</c:formatCode>
                <c:ptCount val="13"/>
                <c:pt idx="0">
                  <c:v>103.3</c:v>
                </c:pt>
                <c:pt idx="1">
                  <c:v>101.4</c:v>
                </c:pt>
                <c:pt idx="2">
                  <c:v>102.2</c:v>
                </c:pt>
                <c:pt idx="3">
                  <c:v>98.4</c:v>
                </c:pt>
                <c:pt idx="4">
                  <c:v>98.8</c:v>
                </c:pt>
                <c:pt idx="5">
                  <c:v>101</c:v>
                </c:pt>
                <c:pt idx="6">
                  <c:v>104.2</c:v>
                </c:pt>
                <c:pt idx="7">
                  <c:v>103.2</c:v>
                </c:pt>
                <c:pt idx="8">
                  <c:v>103.8</c:v>
                </c:pt>
                <c:pt idx="9">
                  <c:v>103.3</c:v>
                </c:pt>
                <c:pt idx="10">
                  <c:v>103.6</c:v>
                </c:pt>
                <c:pt idx="11">
                  <c:v>105</c:v>
                </c:pt>
                <c:pt idx="12">
                  <c:v>101.9</c:v>
                </c:pt>
              </c:numCache>
            </c:numRef>
          </c:val>
          <c:smooth val="0"/>
          <c:extLst>
            <c:ext xmlns:c16="http://schemas.microsoft.com/office/drawing/2014/chart" uri="{C3380CC4-5D6E-409C-BE32-E72D297353CC}">
              <c16:uniqueId val="{00000020-E7FB-4E61-8968-45B80DC2EF88}"/>
            </c:ext>
          </c:extLst>
        </c:ser>
        <c:dLbls>
          <c:showLegendKey val="0"/>
          <c:showVal val="0"/>
          <c:showCatName val="0"/>
          <c:showSerName val="0"/>
          <c:showPercent val="0"/>
          <c:showBubbleSize val="0"/>
        </c:dLbls>
        <c:marker val="1"/>
        <c:smooth val="0"/>
        <c:axId val="357746816"/>
        <c:axId val="357744464"/>
      </c:lineChart>
      <c:catAx>
        <c:axId val="357746816"/>
        <c:scaling>
          <c:orientation val="minMax"/>
        </c:scaling>
        <c:delete val="0"/>
        <c:axPos val="b"/>
        <c:numFmt formatCode="General" sourceLinked="1"/>
        <c:majorTickMark val="out"/>
        <c:minorTickMark val="none"/>
        <c:tickLblPos val="nextTo"/>
        <c:txPr>
          <a:bodyPr rot="0" vert="horz"/>
          <a:lstStyle/>
          <a:p>
            <a:pPr>
              <a:defRPr/>
            </a:pPr>
            <a:endParaRPr lang="sk-SK"/>
          </a:p>
        </c:txPr>
        <c:crossAx val="357744464"/>
        <c:crossesAt val="94"/>
        <c:auto val="0"/>
        <c:lblAlgn val="ctr"/>
        <c:lblOffset val="100"/>
        <c:noMultiLvlLbl val="0"/>
      </c:catAx>
      <c:valAx>
        <c:axId val="357744464"/>
        <c:scaling>
          <c:orientation val="minMax"/>
          <c:max val="111"/>
          <c:min val="96"/>
        </c:scaling>
        <c:delete val="0"/>
        <c:axPos val="l"/>
        <c:majorGridlines/>
        <c:title>
          <c:tx>
            <c:rich>
              <a:bodyPr/>
              <a:lstStyle/>
              <a:p>
                <a:pPr>
                  <a:defRPr/>
                </a:pPr>
                <a:r>
                  <a:rPr lang="sk-SK"/>
                  <a:t>predchádzajúci rok = 100</a:t>
                </a:r>
              </a:p>
            </c:rich>
          </c:tx>
          <c:layout>
            <c:manualLayout>
              <c:xMode val="edge"/>
              <c:yMode val="edge"/>
              <c:x val="2.7729636048526862E-2"/>
              <c:y val="0.18456411069421691"/>
            </c:manualLayout>
          </c:layout>
          <c:overlay val="0"/>
        </c:title>
        <c:numFmt formatCode="#,##0.0" sourceLinked="0"/>
        <c:majorTickMark val="out"/>
        <c:minorTickMark val="none"/>
        <c:tickLblPos val="nextTo"/>
        <c:crossAx val="357746816"/>
        <c:crosses val="autoZero"/>
        <c:crossBetween val="between"/>
        <c:majorUnit val="2"/>
      </c:valAx>
    </c:plotArea>
    <c:legend>
      <c:legendPos val="r"/>
      <c:layout>
        <c:manualLayout>
          <c:xMode val="edge"/>
          <c:yMode val="edge"/>
          <c:x val="0.12824974867743114"/>
          <c:y val="0.89933026828022256"/>
          <c:w val="0.83015670701474276"/>
          <c:h val="7.0469798657718324E-2"/>
        </c:manualLayout>
      </c:layout>
      <c:overlay val="0"/>
    </c:legend>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B7194A">
                <a:alpha val="80000"/>
              </a:srgb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'K2.2.1 Mzdy'!$M$5:$U$5</c:f>
              <c:numCache>
                <c:formatCode>General</c:formatCode>
                <c:ptCount val="9"/>
                <c:pt idx="0">
                  <c:v>2012</c:v>
                </c:pt>
                <c:pt idx="1">
                  <c:v>2013</c:v>
                </c:pt>
                <c:pt idx="2">
                  <c:v>2014</c:v>
                </c:pt>
                <c:pt idx="3">
                  <c:v>2015</c:v>
                </c:pt>
                <c:pt idx="4">
                  <c:v>2016</c:v>
                </c:pt>
                <c:pt idx="5">
                  <c:v>2017</c:v>
                </c:pt>
                <c:pt idx="6">
                  <c:v>2018</c:v>
                </c:pt>
                <c:pt idx="7">
                  <c:v>2019</c:v>
                </c:pt>
                <c:pt idx="8">
                  <c:v>2020</c:v>
                </c:pt>
              </c:numCache>
            </c:numRef>
          </c:cat>
          <c:val>
            <c:numRef>
              <c:f>'K2.2.1 Mzdy'!$M$6:$U$6</c:f>
              <c:numCache>
                <c:formatCode>#,##0</c:formatCode>
                <c:ptCount val="9"/>
                <c:pt idx="0">
                  <c:v>805</c:v>
                </c:pt>
                <c:pt idx="1">
                  <c:v>824</c:v>
                </c:pt>
                <c:pt idx="2">
                  <c:v>858</c:v>
                </c:pt>
                <c:pt idx="3">
                  <c:v>883</c:v>
                </c:pt>
                <c:pt idx="4">
                  <c:v>912</c:v>
                </c:pt>
                <c:pt idx="5">
                  <c:v>954</c:v>
                </c:pt>
                <c:pt idx="6">
                  <c:v>1013</c:v>
                </c:pt>
                <c:pt idx="7">
                  <c:v>1092</c:v>
                </c:pt>
                <c:pt idx="8">
                  <c:v>1133</c:v>
                </c:pt>
              </c:numCache>
            </c:numRef>
          </c:val>
          <c:extLst>
            <c:ext xmlns:c16="http://schemas.microsoft.com/office/drawing/2014/chart" uri="{C3380CC4-5D6E-409C-BE32-E72D297353CC}">
              <c16:uniqueId val="{00000000-F504-473F-85D9-B662E1CDF501}"/>
            </c:ext>
          </c:extLst>
        </c:ser>
        <c:dLbls>
          <c:dLblPos val="outEnd"/>
          <c:showLegendKey val="0"/>
          <c:showVal val="1"/>
          <c:showCatName val="0"/>
          <c:showSerName val="0"/>
          <c:showPercent val="0"/>
          <c:showBubbleSize val="0"/>
        </c:dLbls>
        <c:gapWidth val="80"/>
        <c:overlap val="25"/>
        <c:axId val="357745248"/>
        <c:axId val="357747600"/>
      </c:barChart>
      <c:catAx>
        <c:axId val="357745248"/>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cap="none" spc="20" normalizeH="0" baseline="0">
                <a:solidFill>
                  <a:sysClr val="windowText" lastClr="000000"/>
                </a:solidFill>
                <a:latin typeface="Arial Narrow" panose="020B0606020202030204" pitchFamily="34" charset="0"/>
                <a:ea typeface="+mn-ea"/>
                <a:cs typeface="+mn-cs"/>
              </a:defRPr>
            </a:pPr>
            <a:endParaRPr lang="sk-SK"/>
          </a:p>
        </c:txPr>
        <c:crossAx val="357747600"/>
        <c:crosses val="autoZero"/>
        <c:auto val="1"/>
        <c:lblAlgn val="ctr"/>
        <c:lblOffset val="100"/>
        <c:noMultiLvlLbl val="0"/>
      </c:catAx>
      <c:valAx>
        <c:axId val="357747600"/>
        <c:scaling>
          <c:orientation val="minMax"/>
        </c:scaling>
        <c:delete val="0"/>
        <c:axPos val="l"/>
        <c:majorGridlines>
          <c:spPr>
            <a:ln w="9525" cap="flat" cmpd="sng" algn="ctr">
              <a:solidFill>
                <a:schemeClr val="tx1">
                  <a:lumMod val="5000"/>
                  <a:lumOff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spc="20" baseline="0">
                <a:solidFill>
                  <a:sysClr val="windowText" lastClr="000000"/>
                </a:solidFill>
                <a:latin typeface="Arial Narrow" panose="020B0606020202030204" pitchFamily="34" charset="0"/>
                <a:ea typeface="+mn-ea"/>
                <a:cs typeface="+mn-cs"/>
              </a:defRPr>
            </a:pPr>
            <a:endParaRPr lang="sk-SK"/>
          </a:p>
        </c:txPr>
        <c:crossAx val="3577452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950727723112344E-2"/>
          <c:y val="7.5878365123475344E-2"/>
          <c:w val="0.42253294276781955"/>
          <c:h val="0.78231994753642442"/>
        </c:manualLayout>
      </c:layout>
      <c:pieChart>
        <c:varyColors val="1"/>
        <c:ser>
          <c:idx val="0"/>
          <c:order val="0"/>
          <c:dPt>
            <c:idx val="0"/>
            <c:bubble3D val="0"/>
            <c:spPr>
              <a:solidFill>
                <a:srgbClr val="E02C64"/>
              </a:solidFill>
            </c:spPr>
            <c:extLst>
              <c:ext xmlns:c16="http://schemas.microsoft.com/office/drawing/2014/chart" uri="{C3380CC4-5D6E-409C-BE32-E72D297353CC}">
                <c16:uniqueId val="{00000001-B4A7-4F17-858B-EE4B9E52C0CE}"/>
              </c:ext>
            </c:extLst>
          </c:dPt>
          <c:dPt>
            <c:idx val="1"/>
            <c:bubble3D val="0"/>
            <c:spPr>
              <a:solidFill>
                <a:srgbClr val="FAACBF"/>
              </a:solidFill>
            </c:spPr>
            <c:extLst>
              <c:ext xmlns:c16="http://schemas.microsoft.com/office/drawing/2014/chart" uri="{C3380CC4-5D6E-409C-BE32-E72D297353CC}">
                <c16:uniqueId val="{00000003-B4A7-4F17-858B-EE4B9E52C0CE}"/>
              </c:ext>
            </c:extLst>
          </c:dPt>
          <c:dPt>
            <c:idx val="2"/>
            <c:bubble3D val="0"/>
            <c:spPr>
              <a:solidFill>
                <a:srgbClr val="B7194A"/>
              </a:solidFill>
              <a:ln>
                <a:solidFill>
                  <a:srgbClr val="B7194A"/>
                </a:solidFill>
              </a:ln>
            </c:spPr>
            <c:extLst>
              <c:ext xmlns:c16="http://schemas.microsoft.com/office/drawing/2014/chart" uri="{C3380CC4-5D6E-409C-BE32-E72D297353CC}">
                <c16:uniqueId val="{00000005-B4A7-4F17-858B-EE4B9E52C0CE}"/>
              </c:ext>
            </c:extLst>
          </c:dPt>
          <c:dPt>
            <c:idx val="3"/>
            <c:bubble3D val="0"/>
            <c:spPr>
              <a:solidFill>
                <a:schemeClr val="bg1">
                  <a:lumMod val="65000"/>
                </a:schemeClr>
              </a:solidFill>
            </c:spPr>
            <c:extLst>
              <c:ext xmlns:c16="http://schemas.microsoft.com/office/drawing/2014/chart" uri="{C3380CC4-5D6E-409C-BE32-E72D297353CC}">
                <c16:uniqueId val="{00000007-B4A7-4F17-858B-EE4B9E52C0CE}"/>
              </c:ext>
            </c:extLst>
          </c:dPt>
          <c:dPt>
            <c:idx val="4"/>
            <c:bubble3D val="0"/>
            <c:spPr>
              <a:solidFill>
                <a:schemeClr val="bg1">
                  <a:lumMod val="85000"/>
                </a:schemeClr>
              </a:solidFill>
            </c:spPr>
            <c:extLst>
              <c:ext xmlns:c16="http://schemas.microsoft.com/office/drawing/2014/chart" uri="{C3380CC4-5D6E-409C-BE32-E72D297353CC}">
                <c16:uniqueId val="{00000009-B4A7-4F17-858B-EE4B9E52C0CE}"/>
              </c:ext>
            </c:extLst>
          </c:dPt>
          <c:dPt>
            <c:idx val="5"/>
            <c:bubble3D val="0"/>
            <c:spPr>
              <a:solidFill>
                <a:srgbClr val="E593AA"/>
              </a:solidFill>
            </c:spPr>
            <c:extLst>
              <c:ext xmlns:c16="http://schemas.microsoft.com/office/drawing/2014/chart" uri="{C3380CC4-5D6E-409C-BE32-E72D297353CC}">
                <c16:uniqueId val="{0000000B-B4A7-4F17-858B-EE4B9E52C0CE}"/>
              </c:ext>
            </c:extLst>
          </c:dPt>
          <c:dPt>
            <c:idx val="6"/>
            <c:bubble3D val="0"/>
            <c:spPr>
              <a:solidFill>
                <a:srgbClr val="FCC4DD"/>
              </a:solidFill>
            </c:spPr>
            <c:extLst>
              <c:ext xmlns:c16="http://schemas.microsoft.com/office/drawing/2014/chart" uri="{C3380CC4-5D6E-409C-BE32-E72D297353CC}">
                <c16:uniqueId val="{0000000D-B4A7-4F17-858B-EE4B9E52C0CE}"/>
              </c:ext>
            </c:extLst>
          </c:dPt>
          <c:dPt>
            <c:idx val="7"/>
            <c:bubble3D val="0"/>
            <c:spPr>
              <a:solidFill>
                <a:schemeClr val="bg1">
                  <a:lumMod val="50000"/>
                </a:schemeClr>
              </a:solidFill>
            </c:spPr>
            <c:extLst>
              <c:ext xmlns:c16="http://schemas.microsoft.com/office/drawing/2014/chart" uri="{C3380CC4-5D6E-409C-BE32-E72D297353CC}">
                <c16:uniqueId val="{0000000F-B4A7-4F17-858B-EE4B9E52C0CE}"/>
              </c:ext>
            </c:extLst>
          </c:dPt>
          <c:dPt>
            <c:idx val="8"/>
            <c:bubble3D val="0"/>
            <c:spPr>
              <a:solidFill>
                <a:schemeClr val="bg1">
                  <a:lumMod val="95000"/>
                </a:schemeClr>
              </a:solidFill>
            </c:spPr>
            <c:extLst>
              <c:ext xmlns:c16="http://schemas.microsoft.com/office/drawing/2014/chart" uri="{C3380CC4-5D6E-409C-BE32-E72D297353CC}">
                <c16:uniqueId val="{00000011-B4A7-4F17-858B-EE4B9E52C0CE}"/>
              </c:ext>
            </c:extLst>
          </c:dPt>
          <c:dPt>
            <c:idx val="9"/>
            <c:bubble3D val="0"/>
            <c:spPr>
              <a:solidFill>
                <a:schemeClr val="accent3">
                  <a:lumMod val="20000"/>
                  <a:lumOff val="80000"/>
                </a:schemeClr>
              </a:solidFill>
            </c:spPr>
            <c:extLst>
              <c:ext xmlns:c16="http://schemas.microsoft.com/office/drawing/2014/chart" uri="{C3380CC4-5D6E-409C-BE32-E72D297353CC}">
                <c16:uniqueId val="{00000013-B4A7-4F17-858B-EE4B9E52C0CE}"/>
              </c:ext>
            </c:extLst>
          </c:dPt>
          <c:dPt>
            <c:idx val="10"/>
            <c:bubble3D val="0"/>
            <c:spPr>
              <a:solidFill>
                <a:srgbClr val="F56486"/>
              </a:solidFill>
            </c:spPr>
            <c:extLst>
              <c:ext xmlns:c16="http://schemas.microsoft.com/office/drawing/2014/chart" uri="{C3380CC4-5D6E-409C-BE32-E72D297353CC}">
                <c16:uniqueId val="{00000015-B4A7-4F17-858B-EE4B9E52C0CE}"/>
              </c:ext>
            </c:extLst>
          </c:dPt>
          <c:dLbls>
            <c:dLbl>
              <c:idx val="0"/>
              <c:layout>
                <c:manualLayout>
                  <c:x val="4.7149565372278282E-2"/>
                  <c:y val="-0.2816670656952334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4A7-4F17-858B-EE4B9E52C0CE}"/>
                </c:ext>
              </c:extLst>
            </c:dLbl>
            <c:dLbl>
              <c:idx val="1"/>
              <c:layout>
                <c:manualLayout>
                  <c:x val="0.26760022878828016"/>
                  <c:y val="-0.2876888582682257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4A7-4F17-858B-EE4B9E52C0CE}"/>
                </c:ext>
              </c:extLst>
            </c:dLbl>
            <c:dLbl>
              <c:idx val="2"/>
              <c:layout>
                <c:manualLayout>
                  <c:x val="0.2176582155132846"/>
                  <c:y val="-0.16093712896139575"/>
                </c:manualLayout>
              </c:layout>
              <c:numFmt formatCode="0.0%" sourceLinked="0"/>
              <c:spPr>
                <a:noFill/>
                <a:ln>
                  <a:noFill/>
                </a:ln>
                <a:effectLst/>
              </c:spPr>
              <c:txPr>
                <a:bodyPr/>
                <a:lstStyle/>
                <a:p>
                  <a:pPr>
                    <a:defRPr>
                      <a:solidFill>
                        <a:sysClr val="windowText" lastClr="000000"/>
                      </a:solidFill>
                    </a:defRPr>
                  </a:pPr>
                  <a:endParaRPr lang="sk-SK"/>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4A7-4F17-858B-EE4B9E52C0CE}"/>
                </c:ext>
              </c:extLst>
            </c:dLbl>
            <c:dLbl>
              <c:idx val="3"/>
              <c:layout>
                <c:manualLayout>
                  <c:x val="0.29016506719475316"/>
                  <c:y val="-3.1262362869013009E-2"/>
                </c:manualLayout>
              </c:layout>
              <c:numFmt formatCode="0.0%" sourceLinked="0"/>
              <c:spPr>
                <a:noFill/>
                <a:ln>
                  <a:noFill/>
                </a:ln>
                <a:effectLst/>
              </c:spPr>
              <c:txPr>
                <a:bodyPr/>
                <a:lstStyle/>
                <a:p>
                  <a:pPr>
                    <a:defRPr>
                      <a:solidFill>
                        <a:sysClr val="windowText" lastClr="000000"/>
                      </a:solidFill>
                    </a:defRPr>
                  </a:pPr>
                  <a:endParaRPr lang="sk-SK"/>
                </a:p>
              </c:txPr>
              <c:showLegendKey val="0"/>
              <c:showVal val="0"/>
              <c:showCatName val="1"/>
              <c:showSerName val="0"/>
              <c:showPercent val="1"/>
              <c:showBubbleSize val="0"/>
              <c:extLst>
                <c:ext xmlns:c15="http://schemas.microsoft.com/office/drawing/2012/chart" uri="{CE6537A1-D6FC-4f65-9D91-7224C49458BB}">
                  <c15:layout>
                    <c:manualLayout>
                      <c:w val="0.21467978597795076"/>
                      <c:h val="0.16441232515750487"/>
                    </c:manualLayout>
                  </c15:layout>
                </c:ext>
                <c:ext xmlns:c16="http://schemas.microsoft.com/office/drawing/2014/chart" uri="{C3380CC4-5D6E-409C-BE32-E72D297353CC}">
                  <c16:uniqueId val="{00000007-B4A7-4F17-858B-EE4B9E52C0CE}"/>
                </c:ext>
              </c:extLst>
            </c:dLbl>
            <c:dLbl>
              <c:idx val="4"/>
              <c:layout>
                <c:manualLayout>
                  <c:x val="0.19031498766754307"/>
                  <c:y val="1.57458868940714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4A7-4F17-858B-EE4B9E52C0CE}"/>
                </c:ext>
              </c:extLst>
            </c:dLbl>
            <c:dLbl>
              <c:idx val="5"/>
              <c:layout>
                <c:manualLayout>
                  <c:x val="0.26576969460541905"/>
                  <c:y val="6.836152525069853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B4A7-4F17-858B-EE4B9E52C0CE}"/>
                </c:ext>
              </c:extLst>
            </c:dLbl>
            <c:dLbl>
              <c:idx val="6"/>
              <c:layout>
                <c:manualLayout>
                  <c:x val="0.30989838198883324"/>
                  <c:y val="9.61922424453640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B4A7-4F17-858B-EE4B9E52C0CE}"/>
                </c:ext>
              </c:extLst>
            </c:dLbl>
            <c:dLbl>
              <c:idx val="7"/>
              <c:layout>
                <c:manualLayout>
                  <c:x val="8.1262171473006128E-2"/>
                  <c:y val="5.05362968343001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B4A7-4F17-858B-EE4B9E52C0CE}"/>
                </c:ext>
              </c:extLst>
            </c:dLbl>
            <c:dLbl>
              <c:idx val="8"/>
              <c:layout>
                <c:manualLayout>
                  <c:x val="-0.12655238432653748"/>
                  <c:y val="1.376685163532157E-2"/>
                </c:manualLayout>
              </c:layout>
              <c:numFmt formatCode="0.0%" sourceLinked="0"/>
              <c:spPr>
                <a:noFill/>
                <a:ln>
                  <a:noFill/>
                </a:ln>
                <a:effectLst/>
              </c:spPr>
              <c:txPr>
                <a:bodyPr wrap="square" lIns="38100" tIns="19050" rIns="38100" bIns="19050" anchor="ctr">
                  <a:noAutofit/>
                </a:bodyPr>
                <a:lstStyle/>
                <a:p>
                  <a:pPr>
                    <a:defRPr/>
                  </a:pPr>
                  <a:endParaRPr lang="sk-SK"/>
                </a:p>
              </c:txPr>
              <c:showLegendKey val="0"/>
              <c:showVal val="0"/>
              <c:showCatName val="1"/>
              <c:showSerName val="0"/>
              <c:showPercent val="1"/>
              <c:showBubbleSize val="0"/>
              <c:extLst>
                <c:ext xmlns:c15="http://schemas.microsoft.com/office/drawing/2012/chart" uri="{CE6537A1-D6FC-4f65-9D91-7224C49458BB}">
                  <c15:layout>
                    <c:manualLayout>
                      <c:w val="0.2314408695778179"/>
                      <c:h val="0.17660418635878744"/>
                    </c:manualLayout>
                  </c15:layout>
                </c:ext>
                <c:ext xmlns:c16="http://schemas.microsoft.com/office/drawing/2014/chart" uri="{C3380CC4-5D6E-409C-BE32-E72D297353CC}">
                  <c16:uniqueId val="{00000011-B4A7-4F17-858B-EE4B9E52C0CE}"/>
                </c:ext>
              </c:extLst>
            </c:dLbl>
            <c:dLbl>
              <c:idx val="9"/>
              <c:layout>
                <c:manualLayout>
                  <c:x val="3.4295122228005792E-2"/>
                  <c:y val="-0.110608522225159"/>
                </c:manualLayout>
              </c:layout>
              <c:numFmt formatCode="0.0%" sourceLinked="0"/>
              <c:spPr>
                <a:noFill/>
                <a:ln>
                  <a:noFill/>
                </a:ln>
                <a:effectLst/>
              </c:spPr>
              <c:txPr>
                <a:bodyPr wrap="square" lIns="38100" tIns="19050" rIns="38100" bIns="19050" anchor="ctr">
                  <a:spAutoFit/>
                </a:bodyPr>
                <a:lstStyle/>
                <a:p>
                  <a:pPr>
                    <a:defRPr sz="1000" b="0">
                      <a:solidFill>
                        <a:schemeClr val="bg1"/>
                      </a:solidFill>
                    </a:defRPr>
                  </a:pPr>
                  <a:endParaRPr lang="sk-SK"/>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B4A7-4F17-858B-EE4B9E52C0CE}"/>
                </c:ext>
              </c:extLst>
            </c:dLbl>
            <c:dLbl>
              <c:idx val="10"/>
              <c:layout>
                <c:manualLayout>
                  <c:x val="4.7405022824284819E-2"/>
                  <c:y val="0.18097446436821332"/>
                </c:manualLayout>
              </c:layout>
              <c:numFmt formatCode="0.0%" sourceLinked="0"/>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B4A7-4F17-858B-EE4B9E52C0CE}"/>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'K2.2.4 BOZP'!$P$4:$P$14</c:f>
              <c:strCache>
                <c:ptCount val="11"/>
                <c:pt idx="0">
                  <c:v>Náradie, nástroje, ručne ovládané strojčeky a prístroje</c:v>
                </c:pt>
                <c:pt idx="1">
                  <c:v>Priemyselné škodliviny, horúce látky a predmety, oheň a výbušniny</c:v>
                </c:pt>
                <c:pt idx="2">
                  <c:v>Elektrina</c:v>
                </c:pt>
                <c:pt idx="3">
                  <c:v>Kotly, nádoby a vedenia (potrubia) pod tlakom </c:v>
                </c:pt>
                <c:pt idx="4">
                  <c:v>Ľudia, zvieratá a prírodné živly</c:v>
                </c:pt>
                <c:pt idx="5">
                  <c:v>Iné zdroje</c:v>
                </c:pt>
                <c:pt idx="6">
                  <c:v>Dopravné prostriedky</c:v>
                </c:pt>
                <c:pt idx="7">
                  <c:v>Zdvíhadlá a dopravníky, zdvíhacie a dopravné pomôcky</c:v>
                </c:pt>
                <c:pt idx="8">
                  <c:v>Stroje - hnacie, pomocné, obrábacie a pracovné</c:v>
                </c:pt>
                <c:pt idx="9">
                  <c:v>Pracovné, príp. cestné dopravné priestory ako zdroje pádov osôb </c:v>
                </c:pt>
                <c:pt idx="10">
                  <c:v>Materiál, bremená, predmety</c:v>
                </c:pt>
              </c:strCache>
            </c:strRef>
          </c:cat>
          <c:val>
            <c:numRef>
              <c:f>'K2.2.4 BOZP'!$Q$4:$Q$14</c:f>
              <c:numCache>
                <c:formatCode>0.0%</c:formatCode>
                <c:ptCount val="11"/>
                <c:pt idx="0">
                  <c:v>8.6999999999999994E-2</c:v>
                </c:pt>
                <c:pt idx="1">
                  <c:v>2.1000000000000001E-2</c:v>
                </c:pt>
                <c:pt idx="2">
                  <c:v>1E-3</c:v>
                </c:pt>
                <c:pt idx="3">
                  <c:v>1E-3</c:v>
                </c:pt>
                <c:pt idx="4">
                  <c:v>3.9E-2</c:v>
                </c:pt>
                <c:pt idx="5">
                  <c:v>3.9E-2</c:v>
                </c:pt>
                <c:pt idx="6">
                  <c:v>8.7999999999999995E-2</c:v>
                </c:pt>
                <c:pt idx="7">
                  <c:v>2.7E-2</c:v>
                </c:pt>
                <c:pt idx="8">
                  <c:v>0.11600000000000001</c:v>
                </c:pt>
                <c:pt idx="9">
                  <c:v>0.30399999999999999</c:v>
                </c:pt>
                <c:pt idx="10">
                  <c:v>0.27700000000000002</c:v>
                </c:pt>
              </c:numCache>
            </c:numRef>
          </c:val>
          <c:extLst>
            <c:ext xmlns:c16="http://schemas.microsoft.com/office/drawing/2014/chart" uri="{C3380CC4-5D6E-409C-BE32-E72D297353CC}">
              <c16:uniqueId val="{00000016-B4A7-4F17-858B-EE4B9E52C0CE}"/>
            </c:ext>
          </c:extLst>
        </c:ser>
        <c:dLbls>
          <c:showLegendKey val="0"/>
          <c:showVal val="0"/>
          <c:showCatName val="0"/>
          <c:showSerName val="0"/>
          <c:showPercent val="0"/>
          <c:showBubbleSize val="0"/>
          <c:showLeaderLines val="1"/>
        </c:dLbls>
        <c:firstSliceAng val="45"/>
      </c:pieChart>
    </c:plotArea>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2999829799432072E-2"/>
          <c:y val="0.17624391184022892"/>
          <c:w val="0.42253294276781955"/>
          <c:h val="0.78231994753642442"/>
        </c:manualLayout>
      </c:layout>
      <c:pieChart>
        <c:varyColors val="1"/>
        <c:ser>
          <c:idx val="0"/>
          <c:order val="0"/>
          <c:dPt>
            <c:idx val="0"/>
            <c:bubble3D val="0"/>
            <c:spPr>
              <a:solidFill>
                <a:srgbClr val="E02C64"/>
              </a:solidFill>
              <a:ln>
                <a:solidFill>
                  <a:srgbClr val="B7194A"/>
                </a:solidFill>
              </a:ln>
            </c:spPr>
            <c:extLst>
              <c:ext xmlns:c16="http://schemas.microsoft.com/office/drawing/2014/chart" uri="{C3380CC4-5D6E-409C-BE32-E72D297353CC}">
                <c16:uniqueId val="{00000001-12D4-47A7-8D12-B9CFF26B0C29}"/>
              </c:ext>
            </c:extLst>
          </c:dPt>
          <c:dPt>
            <c:idx val="1"/>
            <c:bubble3D val="0"/>
            <c:spPr>
              <a:solidFill>
                <a:srgbClr val="E85E89"/>
              </a:solidFill>
            </c:spPr>
            <c:extLst>
              <c:ext xmlns:c16="http://schemas.microsoft.com/office/drawing/2014/chart" uri="{C3380CC4-5D6E-409C-BE32-E72D297353CC}">
                <c16:uniqueId val="{00000003-12D4-47A7-8D12-B9CFF26B0C29}"/>
              </c:ext>
            </c:extLst>
          </c:dPt>
          <c:dPt>
            <c:idx val="2"/>
            <c:bubble3D val="0"/>
            <c:spPr>
              <a:solidFill>
                <a:srgbClr val="B7194A"/>
              </a:solidFill>
              <a:ln>
                <a:solidFill>
                  <a:srgbClr val="B7194A"/>
                </a:solidFill>
              </a:ln>
            </c:spPr>
            <c:extLst>
              <c:ext xmlns:c16="http://schemas.microsoft.com/office/drawing/2014/chart" uri="{C3380CC4-5D6E-409C-BE32-E72D297353CC}">
                <c16:uniqueId val="{00000005-12D4-47A7-8D12-B9CFF26B0C29}"/>
              </c:ext>
            </c:extLst>
          </c:dPt>
          <c:dPt>
            <c:idx val="3"/>
            <c:bubble3D val="0"/>
            <c:spPr>
              <a:solidFill>
                <a:sysClr val="window" lastClr="FFFFFF">
                  <a:lumMod val="50000"/>
                </a:sysClr>
              </a:solidFill>
            </c:spPr>
            <c:extLst>
              <c:ext xmlns:c16="http://schemas.microsoft.com/office/drawing/2014/chart" uri="{C3380CC4-5D6E-409C-BE32-E72D297353CC}">
                <c16:uniqueId val="{00000007-12D4-47A7-8D12-B9CFF26B0C29}"/>
              </c:ext>
            </c:extLst>
          </c:dPt>
          <c:dPt>
            <c:idx val="4"/>
            <c:bubble3D val="0"/>
            <c:spPr>
              <a:solidFill>
                <a:schemeClr val="bg1">
                  <a:lumMod val="85000"/>
                </a:schemeClr>
              </a:solidFill>
            </c:spPr>
            <c:extLst>
              <c:ext xmlns:c16="http://schemas.microsoft.com/office/drawing/2014/chart" uri="{C3380CC4-5D6E-409C-BE32-E72D297353CC}">
                <c16:uniqueId val="{00000009-12D4-47A7-8D12-B9CFF26B0C29}"/>
              </c:ext>
            </c:extLst>
          </c:dPt>
          <c:dPt>
            <c:idx val="5"/>
            <c:bubble3D val="0"/>
            <c:spPr>
              <a:solidFill>
                <a:srgbClr val="FAACBF"/>
              </a:solidFill>
            </c:spPr>
            <c:extLst>
              <c:ext xmlns:c16="http://schemas.microsoft.com/office/drawing/2014/chart" uri="{C3380CC4-5D6E-409C-BE32-E72D297353CC}">
                <c16:uniqueId val="{0000000B-12D4-47A7-8D12-B9CFF26B0C29}"/>
              </c:ext>
            </c:extLst>
          </c:dPt>
          <c:dPt>
            <c:idx val="6"/>
            <c:bubble3D val="0"/>
            <c:spPr>
              <a:solidFill>
                <a:srgbClr val="FCC4DD"/>
              </a:solidFill>
            </c:spPr>
            <c:extLst>
              <c:ext xmlns:c16="http://schemas.microsoft.com/office/drawing/2014/chart" uri="{C3380CC4-5D6E-409C-BE32-E72D297353CC}">
                <c16:uniqueId val="{0000000D-12D4-47A7-8D12-B9CFF26B0C29}"/>
              </c:ext>
            </c:extLst>
          </c:dPt>
          <c:dPt>
            <c:idx val="7"/>
            <c:bubble3D val="0"/>
            <c:spPr>
              <a:solidFill>
                <a:sysClr val="window" lastClr="FFFFFF">
                  <a:lumMod val="50000"/>
                </a:sysClr>
              </a:solidFill>
            </c:spPr>
            <c:extLst>
              <c:ext xmlns:c16="http://schemas.microsoft.com/office/drawing/2014/chart" uri="{C3380CC4-5D6E-409C-BE32-E72D297353CC}">
                <c16:uniqueId val="{0000000F-12D4-47A7-8D12-B9CFF26B0C29}"/>
              </c:ext>
            </c:extLst>
          </c:dPt>
          <c:dPt>
            <c:idx val="9"/>
            <c:bubble3D val="0"/>
            <c:spPr>
              <a:solidFill>
                <a:schemeClr val="accent3">
                  <a:lumMod val="20000"/>
                  <a:lumOff val="80000"/>
                </a:schemeClr>
              </a:solidFill>
            </c:spPr>
            <c:extLst>
              <c:ext xmlns:c16="http://schemas.microsoft.com/office/drawing/2014/chart" uri="{C3380CC4-5D6E-409C-BE32-E72D297353CC}">
                <c16:uniqueId val="{00000011-12D4-47A7-8D12-B9CFF26B0C29}"/>
              </c:ext>
            </c:extLst>
          </c:dPt>
          <c:dPt>
            <c:idx val="10"/>
            <c:bubble3D val="0"/>
            <c:spPr>
              <a:solidFill>
                <a:srgbClr val="F56486"/>
              </a:solidFill>
            </c:spPr>
            <c:extLst>
              <c:ext xmlns:c16="http://schemas.microsoft.com/office/drawing/2014/chart" uri="{C3380CC4-5D6E-409C-BE32-E72D297353CC}">
                <c16:uniqueId val="{00000013-12D4-47A7-8D12-B9CFF26B0C29}"/>
              </c:ext>
            </c:extLst>
          </c:dPt>
          <c:dPt>
            <c:idx val="11"/>
            <c:bubble3D val="0"/>
            <c:spPr>
              <a:solidFill>
                <a:srgbClr val="FF7C80">
                  <a:lumMod val="20000"/>
                  <a:lumOff val="80000"/>
                </a:srgbClr>
              </a:solidFill>
            </c:spPr>
            <c:extLst>
              <c:ext xmlns:c16="http://schemas.microsoft.com/office/drawing/2014/chart" uri="{C3380CC4-5D6E-409C-BE32-E72D297353CC}">
                <c16:uniqueId val="{00000015-12D4-47A7-8D12-B9CFF26B0C29}"/>
              </c:ext>
            </c:extLst>
          </c:dPt>
          <c:dPt>
            <c:idx val="12"/>
            <c:bubble3D val="0"/>
            <c:spPr>
              <a:solidFill>
                <a:srgbClr val="FF7C80">
                  <a:lumMod val="40000"/>
                  <a:lumOff val="60000"/>
                </a:srgbClr>
              </a:solidFill>
            </c:spPr>
            <c:extLst>
              <c:ext xmlns:c16="http://schemas.microsoft.com/office/drawing/2014/chart" uri="{C3380CC4-5D6E-409C-BE32-E72D297353CC}">
                <c16:uniqueId val="{00000017-12D4-47A7-8D12-B9CFF26B0C29}"/>
              </c:ext>
            </c:extLst>
          </c:dPt>
          <c:dLbls>
            <c:dLbl>
              <c:idx val="0"/>
              <c:layout>
                <c:manualLayout>
                  <c:x val="0.13947121486500663"/>
                  <c:y val="0.1936124281762076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2D4-47A7-8D12-B9CFF26B0C29}"/>
                </c:ext>
              </c:extLst>
            </c:dLbl>
            <c:dLbl>
              <c:idx val="1"/>
              <c:layout>
                <c:manualLayout>
                  <c:x val="0.16715809841175996"/>
                  <c:y val="0.1405586627759056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2D4-47A7-8D12-B9CFF26B0C29}"/>
                </c:ext>
              </c:extLst>
            </c:dLbl>
            <c:dLbl>
              <c:idx val="2"/>
              <c:layout>
                <c:manualLayout>
                  <c:x val="9.043892607497718E-2"/>
                  <c:y val="-2.3383698659289211E-2"/>
                </c:manualLayout>
              </c:layout>
              <c:numFmt formatCode="0.0%" sourceLinked="0"/>
              <c:spPr>
                <a:noFill/>
                <a:ln>
                  <a:noFill/>
                </a:ln>
                <a:effectLst/>
              </c:spPr>
              <c:txPr>
                <a:bodyPr/>
                <a:lstStyle/>
                <a:p>
                  <a:pPr>
                    <a:defRPr sz="1050">
                      <a:solidFill>
                        <a:schemeClr val="bg1"/>
                      </a:solidFill>
                    </a:defRPr>
                  </a:pPr>
                  <a:endParaRPr lang="sk-SK"/>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2D4-47A7-8D12-B9CFF26B0C29}"/>
                </c:ext>
              </c:extLst>
            </c:dLbl>
            <c:dLbl>
              <c:idx val="3"/>
              <c:layout>
                <c:manualLayout>
                  <c:x val="-0.27451095936708986"/>
                  <c:y val="-1.331049159395618E-2"/>
                </c:manualLayout>
              </c:layout>
              <c:numFmt formatCode="0.0%" sourceLinked="0"/>
              <c:spPr>
                <a:noFill/>
                <a:ln>
                  <a:noFill/>
                </a:ln>
                <a:effectLst/>
              </c:spPr>
              <c:txPr>
                <a:bodyPr/>
                <a:lstStyle/>
                <a:p>
                  <a:pPr>
                    <a:defRPr>
                      <a:solidFill>
                        <a:sysClr val="windowText" lastClr="000000"/>
                      </a:solidFill>
                    </a:defRPr>
                  </a:pPr>
                  <a:endParaRPr lang="sk-SK"/>
                </a:p>
              </c:txPr>
              <c:showLegendKey val="0"/>
              <c:showVal val="0"/>
              <c:showCatName val="1"/>
              <c:showSerName val="0"/>
              <c:showPercent val="1"/>
              <c:showBubbleSize val="0"/>
              <c:extLst>
                <c:ext xmlns:c15="http://schemas.microsoft.com/office/drawing/2012/chart" uri="{CE6537A1-D6FC-4f65-9D91-7224C49458BB}">
                  <c15:layout>
                    <c:manualLayout>
                      <c:w val="0.18457830047658766"/>
                      <c:h val="0.10151603744995512"/>
                    </c:manualLayout>
                  </c15:layout>
                </c:ext>
                <c:ext xmlns:c16="http://schemas.microsoft.com/office/drawing/2014/chart" uri="{C3380CC4-5D6E-409C-BE32-E72D297353CC}">
                  <c16:uniqueId val="{00000007-12D4-47A7-8D12-B9CFF26B0C29}"/>
                </c:ext>
              </c:extLst>
            </c:dLbl>
            <c:dLbl>
              <c:idx val="4"/>
              <c:layout>
                <c:manualLayout>
                  <c:x val="-0.28765580502798804"/>
                  <c:y val="-0.1679615237284528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2D4-47A7-8D12-B9CFF26B0C29}"/>
                </c:ext>
              </c:extLst>
            </c:dLbl>
            <c:dLbl>
              <c:idx val="5"/>
              <c:layout>
                <c:manualLayout>
                  <c:x val="-0.10063335409456502"/>
                  <c:y val="-0.2568097041923813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12D4-47A7-8D12-B9CFF26B0C29}"/>
                </c:ext>
              </c:extLst>
            </c:dLbl>
            <c:dLbl>
              <c:idx val="6"/>
              <c:layout>
                <c:manualLayout>
                  <c:x val="2.92699150445562E-2"/>
                  <c:y val="-0.18538096677731389"/>
                </c:manualLayout>
              </c:layout>
              <c:numFmt formatCode="0.0%" sourceLinked="0"/>
              <c:spPr>
                <a:noFill/>
                <a:ln>
                  <a:noFill/>
                </a:ln>
                <a:effectLst/>
              </c:spPr>
              <c:txPr>
                <a:bodyPr wrap="square" lIns="38100" tIns="19050" rIns="38100" bIns="19050" anchor="ctr">
                  <a:noAutofit/>
                </a:bodyPr>
                <a:lstStyle/>
                <a:p>
                  <a:pPr>
                    <a:defRPr/>
                  </a:pPr>
                  <a:endParaRPr lang="sk-SK"/>
                </a:p>
              </c:txPr>
              <c:showLegendKey val="0"/>
              <c:showVal val="0"/>
              <c:showCatName val="1"/>
              <c:showSerName val="0"/>
              <c:showPercent val="1"/>
              <c:showBubbleSize val="0"/>
              <c:extLst>
                <c:ext xmlns:c15="http://schemas.microsoft.com/office/drawing/2012/chart" uri="{CE6537A1-D6FC-4f65-9D91-7224C49458BB}">
                  <c15:layout>
                    <c:manualLayout>
                      <c:w val="0.19233170039218936"/>
                      <c:h val="0.12460846988721003"/>
                    </c:manualLayout>
                  </c15:layout>
                </c:ext>
                <c:ext xmlns:c16="http://schemas.microsoft.com/office/drawing/2014/chart" uri="{C3380CC4-5D6E-409C-BE32-E72D297353CC}">
                  <c16:uniqueId val="{0000000D-12D4-47A7-8D12-B9CFF26B0C29}"/>
                </c:ext>
              </c:extLst>
            </c:dLbl>
            <c:dLbl>
              <c:idx val="7"/>
              <c:layout>
                <c:manualLayout>
                  <c:x val="0.3384702627727158"/>
                  <c:y val="-0.2432924452011066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12D4-47A7-8D12-B9CFF26B0C29}"/>
                </c:ext>
              </c:extLst>
            </c:dLbl>
            <c:dLbl>
              <c:idx val="8"/>
              <c:layout>
                <c:manualLayout>
                  <c:x val="0.39166469673063908"/>
                  <c:y val="-0.1856412046432340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8-12D4-47A7-8D12-B9CFF26B0C29}"/>
                </c:ext>
              </c:extLst>
            </c:dLbl>
            <c:dLbl>
              <c:idx val="9"/>
              <c:layout>
                <c:manualLayout>
                  <c:x val="0.40271218959763816"/>
                  <c:y val="-6.379917201071515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12D4-47A7-8D12-B9CFF26B0C29}"/>
                </c:ext>
              </c:extLst>
            </c:dLbl>
            <c:dLbl>
              <c:idx val="10"/>
              <c:layout>
                <c:manualLayout>
                  <c:x val="0.22786372211272002"/>
                  <c:y val="9.837820812938914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12D4-47A7-8D12-B9CFF26B0C29}"/>
                </c:ext>
              </c:extLst>
            </c:dLbl>
            <c:dLbl>
              <c:idx val="11"/>
              <c:layout>
                <c:manualLayout>
                  <c:x val="0.37590956069510323"/>
                  <c:y val="0.1137136131179478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12D4-47A7-8D12-B9CFF26B0C29}"/>
                </c:ext>
              </c:extLst>
            </c:dLbl>
            <c:dLbl>
              <c:idx val="12"/>
              <c:layout>
                <c:manualLayout>
                  <c:x val="0.23313436979455857"/>
                  <c:y val="0.13220659144411073"/>
                </c:manualLayout>
              </c:layout>
              <c:numFmt formatCode="0.0%" sourceLinked="0"/>
              <c:spPr>
                <a:noFill/>
                <a:ln>
                  <a:noFill/>
                </a:ln>
                <a:effectLst/>
              </c:spPr>
              <c:txPr>
                <a:bodyPr wrap="square" lIns="38100" tIns="19050" rIns="38100" bIns="19050" anchor="ctr">
                  <a:noAutofit/>
                </a:bodyPr>
                <a:lstStyle/>
                <a:p>
                  <a:pPr>
                    <a:defRPr/>
                  </a:pPr>
                  <a:endParaRPr lang="sk-SK"/>
                </a:p>
              </c:txPr>
              <c:showLegendKey val="0"/>
              <c:showVal val="0"/>
              <c:showCatName val="1"/>
              <c:showSerName val="0"/>
              <c:showPercent val="1"/>
              <c:showBubbleSize val="0"/>
              <c:extLst>
                <c:ext xmlns:c15="http://schemas.microsoft.com/office/drawing/2012/chart" uri="{CE6537A1-D6FC-4f65-9D91-7224C49458BB}">
                  <c15:layout>
                    <c:manualLayout>
                      <c:w val="0.14658839148767736"/>
                      <c:h val="6.942996131350633E-2"/>
                    </c:manualLayout>
                  </c15:layout>
                </c:ext>
                <c:ext xmlns:c16="http://schemas.microsoft.com/office/drawing/2014/chart" uri="{C3380CC4-5D6E-409C-BE32-E72D297353CC}">
                  <c16:uniqueId val="{00000017-12D4-47A7-8D12-B9CFF26B0C29}"/>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'K2.2.4 BOZP'!$P$26:$P$38</c:f>
              <c:strCache>
                <c:ptCount val="13"/>
                <c:pt idx="0">
                  <c:v>Poľnohospo-dárstvo, lesníctvo a  rybolov</c:v>
                </c:pt>
                <c:pt idx="1">
                  <c:v>Ťažba a dobývanie</c:v>
                </c:pt>
                <c:pt idx="2">
                  <c:v>Priemyselná výroba</c:v>
                </c:pt>
                <c:pt idx="3">
                  <c:v>Dodávka elektriny, plynu, pary a studeného vzduchu</c:v>
                </c:pt>
                <c:pt idx="4">
                  <c:v>Dodávka vody; čistenie a odvod odpadových vôd, odpady a služby odstraňovania odpadov</c:v>
                </c:pt>
                <c:pt idx="5">
                  <c:v>Stavebníctvo</c:v>
                </c:pt>
                <c:pt idx="6">
                  <c:v>Veľkoobchod a maloobchod; oprava motorových vozidiel a motocyklov</c:v>
                </c:pt>
                <c:pt idx="7">
                  <c:v>Doprava a skladovanie</c:v>
                </c:pt>
                <c:pt idx="8">
                  <c:v>Ubytovacie a stravovacie služby</c:v>
                </c:pt>
                <c:pt idx="9">
                  <c:v>Administratívne a podporné služby</c:v>
                </c:pt>
                <c:pt idx="10">
                  <c:v>Verejná správa a obrana; povinné sociálne zabezepčenie</c:v>
                </c:pt>
                <c:pt idx="11">
                  <c:v>Zdravotníctvo a sociálna pomoc</c:v>
                </c:pt>
                <c:pt idx="12">
                  <c:v>Ostatné činnosti</c:v>
                </c:pt>
              </c:strCache>
            </c:strRef>
          </c:cat>
          <c:val>
            <c:numRef>
              <c:f>'K2.2.4 BOZP'!$Q$26:$Q$38</c:f>
              <c:numCache>
                <c:formatCode>General</c:formatCode>
                <c:ptCount val="13"/>
                <c:pt idx="0">
                  <c:v>19</c:v>
                </c:pt>
                <c:pt idx="1">
                  <c:v>25</c:v>
                </c:pt>
                <c:pt idx="2">
                  <c:v>158</c:v>
                </c:pt>
                <c:pt idx="3">
                  <c:v>2</c:v>
                </c:pt>
                <c:pt idx="4">
                  <c:v>3</c:v>
                </c:pt>
                <c:pt idx="5">
                  <c:v>9</c:v>
                </c:pt>
                <c:pt idx="6">
                  <c:v>4</c:v>
                </c:pt>
                <c:pt idx="7">
                  <c:v>2</c:v>
                </c:pt>
                <c:pt idx="8">
                  <c:v>1</c:v>
                </c:pt>
                <c:pt idx="9">
                  <c:v>2</c:v>
                </c:pt>
                <c:pt idx="10">
                  <c:v>1</c:v>
                </c:pt>
                <c:pt idx="11">
                  <c:v>27</c:v>
                </c:pt>
                <c:pt idx="12">
                  <c:v>1</c:v>
                </c:pt>
              </c:numCache>
            </c:numRef>
          </c:val>
          <c:extLst>
            <c:ext xmlns:c16="http://schemas.microsoft.com/office/drawing/2014/chart" uri="{C3380CC4-5D6E-409C-BE32-E72D297353CC}">
              <c16:uniqueId val="{00000019-12D4-47A7-8D12-B9CFF26B0C29}"/>
            </c:ext>
          </c:extLst>
        </c:ser>
        <c:dLbls>
          <c:showLegendKey val="0"/>
          <c:showVal val="0"/>
          <c:showCatName val="0"/>
          <c:showSerName val="0"/>
          <c:showPercent val="0"/>
          <c:showBubbleSize val="0"/>
          <c:showLeaderLines val="1"/>
        </c:dLbls>
        <c:firstSliceAng val="85"/>
      </c:pieChart>
    </c:plotArea>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118831873049799"/>
          <c:y val="0.11203169385099289"/>
          <c:w val="0.58549306336707907"/>
          <c:h val="0.88244169837621977"/>
        </c:manualLayout>
      </c:layout>
      <c:doughnutChart>
        <c:varyColors val="1"/>
        <c:ser>
          <c:idx val="0"/>
          <c:order val="0"/>
          <c:dPt>
            <c:idx val="0"/>
            <c:bubble3D val="0"/>
            <c:spPr>
              <a:solidFill>
                <a:srgbClr val="B7194A"/>
              </a:solidFill>
            </c:spPr>
            <c:extLst>
              <c:ext xmlns:c16="http://schemas.microsoft.com/office/drawing/2014/chart" uri="{C3380CC4-5D6E-409C-BE32-E72D297353CC}">
                <c16:uniqueId val="{00000001-BA51-4205-B323-6FF9C3E965AE}"/>
              </c:ext>
            </c:extLst>
          </c:dPt>
          <c:dPt>
            <c:idx val="1"/>
            <c:bubble3D val="0"/>
            <c:spPr>
              <a:solidFill>
                <a:sysClr val="window" lastClr="FFFFFF">
                  <a:lumMod val="50000"/>
                </a:sysClr>
              </a:solidFill>
            </c:spPr>
            <c:extLst>
              <c:ext xmlns:c16="http://schemas.microsoft.com/office/drawing/2014/chart" uri="{C3380CC4-5D6E-409C-BE32-E72D297353CC}">
                <c16:uniqueId val="{00000003-BA51-4205-B323-6FF9C3E965AE}"/>
              </c:ext>
            </c:extLst>
          </c:dPt>
          <c:dPt>
            <c:idx val="2"/>
            <c:bubble3D val="0"/>
            <c:spPr>
              <a:solidFill>
                <a:srgbClr val="E85E86"/>
              </a:solidFill>
            </c:spPr>
            <c:extLst>
              <c:ext xmlns:c16="http://schemas.microsoft.com/office/drawing/2014/chart" uri="{C3380CC4-5D6E-409C-BE32-E72D297353CC}">
                <c16:uniqueId val="{00000005-BA51-4205-B323-6FF9C3E965AE}"/>
              </c:ext>
            </c:extLst>
          </c:dPt>
          <c:dPt>
            <c:idx val="3"/>
            <c:bubble3D val="0"/>
            <c:spPr>
              <a:solidFill>
                <a:sysClr val="window" lastClr="FFFFFF">
                  <a:lumMod val="75000"/>
                </a:sysClr>
              </a:solidFill>
            </c:spPr>
            <c:extLst>
              <c:ext xmlns:c16="http://schemas.microsoft.com/office/drawing/2014/chart" uri="{C3380CC4-5D6E-409C-BE32-E72D297353CC}">
                <c16:uniqueId val="{00000007-BA51-4205-B323-6FF9C3E965AE}"/>
              </c:ext>
            </c:extLst>
          </c:dPt>
          <c:dPt>
            <c:idx val="4"/>
            <c:bubble3D val="0"/>
            <c:spPr>
              <a:solidFill>
                <a:srgbClr val="FAACBF"/>
              </a:solidFill>
            </c:spPr>
            <c:extLst>
              <c:ext xmlns:c16="http://schemas.microsoft.com/office/drawing/2014/chart" uri="{C3380CC4-5D6E-409C-BE32-E72D297353CC}">
                <c16:uniqueId val="{00000009-BA51-4205-B323-6FF9C3E965AE}"/>
              </c:ext>
            </c:extLst>
          </c:dPt>
          <c:dLbls>
            <c:dLbl>
              <c:idx val="0"/>
              <c:layout>
                <c:manualLayout>
                  <c:x val="0"/>
                  <c:y val="5.6980056980056912E-2"/>
                </c:manualLayout>
              </c:layout>
              <c:tx>
                <c:rich>
                  <a:bodyPr/>
                  <a:lstStyle/>
                  <a:p>
                    <a:fld id="{DBCC56EE-44BF-41D2-B95E-AF64B64BF365}" type="VALUE">
                      <a:rPr lang="en-US"/>
                      <a:pPr/>
                      <a:t>[HODNOTA]</a:t>
                    </a:fld>
                    <a:r>
                      <a:rPr lang="en-US"/>
                      <a:t> tis.</a:t>
                    </a:r>
                    <a:endParaRPr lang="en-US" baseline="0"/>
                  </a:p>
                  <a:p>
                    <a:fld id="{D4C6E1F3-0E67-4C54-8DA9-5CDD226DC476}"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BA51-4205-B323-6FF9C3E965AE}"/>
                </c:ext>
              </c:extLst>
            </c:dLbl>
            <c:dLbl>
              <c:idx val="1"/>
              <c:layout>
                <c:manualLayout>
                  <c:x val="7.1684587813620072E-3"/>
                  <c:y val="2.3923444976076555E-2"/>
                </c:manualLayout>
              </c:layout>
              <c:tx>
                <c:rich>
                  <a:bodyPr/>
                  <a:lstStyle/>
                  <a:p>
                    <a:fld id="{51367937-32A8-4E16-93FE-8D5920BE8075}" type="VALUE">
                      <a:rPr lang="en-US"/>
                      <a:pPr/>
                      <a:t>[HODNOTA]</a:t>
                    </a:fld>
                    <a:r>
                      <a:rPr lang="en-US"/>
                      <a:t> tis. </a:t>
                    </a:r>
                    <a:endParaRPr lang="en-US" baseline="0"/>
                  </a:p>
                  <a:p>
                    <a:fld id="{9C7C1B75-420D-4084-B85B-3B19F15D6155}"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BA51-4205-B323-6FF9C3E965AE}"/>
                </c:ext>
              </c:extLst>
            </c:dLbl>
            <c:dLbl>
              <c:idx val="2"/>
              <c:layout>
                <c:manualLayout>
                  <c:x val="-2.8673835125448029E-2"/>
                  <c:y val="-1.9936204146730464E-2"/>
                </c:manualLayout>
              </c:layout>
              <c:tx>
                <c:rich>
                  <a:bodyPr/>
                  <a:lstStyle/>
                  <a:p>
                    <a:fld id="{CC25A295-00B1-4665-BF4E-4B47CBEC21CD}" type="VALUE">
                      <a:rPr lang="en-US"/>
                      <a:pPr/>
                      <a:t>[HODNOTA]</a:t>
                    </a:fld>
                    <a:r>
                      <a:rPr lang="en-US"/>
                      <a:t> tis.</a:t>
                    </a:r>
                    <a:endParaRPr lang="en-US" baseline="0"/>
                  </a:p>
                  <a:p>
                    <a:fld id="{FFE0BBAC-549D-4479-B6F3-CF60C47CF3D9}"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BA51-4205-B323-6FF9C3E965AE}"/>
                </c:ext>
              </c:extLst>
            </c:dLbl>
            <c:dLbl>
              <c:idx val="3"/>
              <c:layout/>
              <c:tx>
                <c:rich>
                  <a:bodyPr/>
                  <a:lstStyle/>
                  <a:p>
                    <a:fld id="{FBF2C986-EC48-4D2F-AFC6-48E0F4900370}" type="VALUE">
                      <a:rPr lang="en-US"/>
                      <a:pPr/>
                      <a:t>[HODNOTA]</a:t>
                    </a:fld>
                    <a:r>
                      <a:rPr lang="en-US"/>
                      <a:t> tis.</a:t>
                    </a:r>
                    <a:endParaRPr lang="en-US" baseline="0"/>
                  </a:p>
                  <a:p>
                    <a:fld id="{BDC5BDFA-E69B-4E03-950D-67B207788E8D}"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BA51-4205-B323-6FF9C3E965AE}"/>
                </c:ext>
              </c:extLst>
            </c:dLbl>
            <c:dLbl>
              <c:idx val="4"/>
              <c:layout/>
              <c:tx>
                <c:rich>
                  <a:bodyPr/>
                  <a:lstStyle/>
                  <a:p>
                    <a:fld id="{4B55614E-B111-42D6-A980-CB9954A07C63}" type="VALUE">
                      <a:rPr lang="en-US"/>
                      <a:pPr/>
                      <a:t>[HODNOTA]</a:t>
                    </a:fld>
                    <a:r>
                      <a:rPr lang="en-US"/>
                      <a:t> tis.</a:t>
                    </a:r>
                    <a:endParaRPr lang="en-US" baseline="0"/>
                  </a:p>
                  <a:p>
                    <a:fld id="{040E55AB-C634-44AE-B681-0C8D4AC63116}"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BA51-4205-B323-6FF9C3E965AE}"/>
                </c:ext>
              </c:extLst>
            </c:dLbl>
            <c:numFmt formatCode="0.0%" sourceLinked="0"/>
            <c:spPr>
              <a:noFill/>
              <a:ln>
                <a:noFill/>
              </a:ln>
              <a:effectLst/>
            </c:spPr>
            <c:txPr>
              <a:bodyPr/>
              <a:lstStyle/>
              <a:p>
                <a:pPr>
                  <a:defRPr>
                    <a:solidFill>
                      <a:schemeClr val="bg1"/>
                    </a:solidFill>
                  </a:defRPr>
                </a:pPr>
                <a:endParaRPr lang="sk-SK"/>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strRef>
              <c:f>'K2.1.1 Ekon.aktiv.obyvateľstva'!$N$10:$N$14</c:f>
              <c:strCache>
                <c:ptCount val="5"/>
                <c:pt idx="0">
                  <c:v>pracujúci</c:v>
                </c:pt>
                <c:pt idx="1">
                  <c:v>nezamestnaní</c:v>
                </c:pt>
                <c:pt idx="2">
                  <c:v>študenti, učni</c:v>
                </c:pt>
                <c:pt idx="3">
                  <c:v>dôchodcovia</c:v>
                </c:pt>
                <c:pt idx="4">
                  <c:v>ostatní</c:v>
                </c:pt>
              </c:strCache>
            </c:strRef>
          </c:cat>
          <c:val>
            <c:numRef>
              <c:f>'K2.1.1 Ekon.aktiv.obyvateľstva'!$O$10:$O$14</c:f>
              <c:numCache>
                <c:formatCode>#\ ##0.0</c:formatCode>
                <c:ptCount val="5"/>
                <c:pt idx="0">
                  <c:v>2531.3000000000002</c:v>
                </c:pt>
                <c:pt idx="1">
                  <c:v>181.4</c:v>
                </c:pt>
                <c:pt idx="2">
                  <c:v>384.5</c:v>
                </c:pt>
                <c:pt idx="3">
                  <c:v>1183.7</c:v>
                </c:pt>
                <c:pt idx="4">
                  <c:v>313.20000000000005</c:v>
                </c:pt>
              </c:numCache>
            </c:numRef>
          </c:val>
          <c:extLst>
            <c:ext xmlns:c16="http://schemas.microsoft.com/office/drawing/2014/chart" uri="{C3380CC4-5D6E-409C-BE32-E72D297353CC}">
              <c16:uniqueId val="{0000000A-BA51-4205-B323-6FF9C3E965AE}"/>
            </c:ext>
          </c:extLst>
        </c:ser>
        <c:ser>
          <c:idx val="1"/>
          <c:order val="1"/>
          <c:dPt>
            <c:idx val="0"/>
            <c:bubble3D val="0"/>
            <c:spPr>
              <a:solidFill>
                <a:srgbClr val="EAEAEA"/>
              </a:solidFill>
            </c:spPr>
            <c:extLst>
              <c:ext xmlns:c16="http://schemas.microsoft.com/office/drawing/2014/chart" uri="{C3380CC4-5D6E-409C-BE32-E72D297353CC}">
                <c16:uniqueId val="{0000000C-BA51-4205-B323-6FF9C3E965AE}"/>
              </c:ext>
            </c:extLst>
          </c:dPt>
          <c:dPt>
            <c:idx val="2"/>
            <c:bubble3D val="0"/>
            <c:spPr>
              <a:solidFill>
                <a:srgbClr val="E593AA"/>
              </a:solidFill>
            </c:spPr>
            <c:extLst>
              <c:ext xmlns:c16="http://schemas.microsoft.com/office/drawing/2014/chart" uri="{C3380CC4-5D6E-409C-BE32-E72D297353CC}">
                <c16:uniqueId val="{0000000E-BA51-4205-B323-6FF9C3E965AE}"/>
              </c:ext>
            </c:extLst>
          </c:dPt>
          <c:dLbls>
            <c:dLbl>
              <c:idx val="0"/>
              <c:layout>
                <c:manualLayout>
                  <c:x val="7.2484573789509649E-2"/>
                  <c:y val="3.7986704653371322E-3"/>
                </c:manualLayout>
              </c:layout>
              <c:tx>
                <c:rich>
                  <a:bodyPr/>
                  <a:lstStyle/>
                  <a:p>
                    <a:fld id="{D91E058B-C53D-43CC-A851-33FFCC1428ED}" type="VALUE">
                      <a:rPr lang="en-US"/>
                      <a:pPr/>
                      <a:t>[HODNOTA]</a:t>
                    </a:fld>
                    <a:r>
                      <a:rPr lang="en-US"/>
                      <a:t> tis.</a:t>
                    </a:r>
                    <a:endParaRPr lang="en-US" baseline="0"/>
                  </a:p>
                  <a:p>
                    <a:fld id="{91D7FD7D-33DD-42D2-B1F7-F403EA3B8870}"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C-BA51-4205-B323-6FF9C3E965AE}"/>
                </c:ext>
              </c:extLst>
            </c:dLbl>
            <c:dLbl>
              <c:idx val="1"/>
              <c:delete val="1"/>
              <c:extLst>
                <c:ext xmlns:c15="http://schemas.microsoft.com/office/drawing/2012/chart" uri="{CE6537A1-D6FC-4f65-9D91-7224C49458BB}"/>
                <c:ext xmlns:c16="http://schemas.microsoft.com/office/drawing/2014/chart" uri="{C3380CC4-5D6E-409C-BE32-E72D297353CC}">
                  <c16:uniqueId val="{0000000F-BA51-4205-B323-6FF9C3E965AE}"/>
                </c:ext>
              </c:extLst>
            </c:dLbl>
            <c:dLbl>
              <c:idx val="2"/>
              <c:layout/>
              <c:tx>
                <c:rich>
                  <a:bodyPr/>
                  <a:lstStyle/>
                  <a:p>
                    <a:fld id="{6A00BFDF-ED69-41D5-A202-036BA134435B}" type="VALUE">
                      <a:rPr lang="en-US"/>
                      <a:pPr/>
                      <a:t>[HODNOTA]</a:t>
                    </a:fld>
                    <a:r>
                      <a:rPr lang="en-US"/>
                      <a:t> tis.</a:t>
                    </a:r>
                    <a:endParaRPr lang="en-US" baseline="0"/>
                  </a:p>
                  <a:p>
                    <a:fld id="{D71B8E22-E99A-4FB8-BC7C-08FBAB740FCA}"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E-BA51-4205-B323-6FF9C3E965AE}"/>
                </c:ext>
              </c:extLst>
            </c:dLbl>
            <c:dLbl>
              <c:idx val="3"/>
              <c:delete val="1"/>
              <c:extLst>
                <c:ext xmlns:c15="http://schemas.microsoft.com/office/drawing/2012/chart" uri="{CE6537A1-D6FC-4f65-9D91-7224C49458BB}"/>
                <c:ext xmlns:c16="http://schemas.microsoft.com/office/drawing/2014/chart" uri="{C3380CC4-5D6E-409C-BE32-E72D297353CC}">
                  <c16:uniqueId val="{00000010-BA51-4205-B323-6FF9C3E965AE}"/>
                </c:ext>
              </c:extLst>
            </c:dLbl>
            <c:dLbl>
              <c:idx val="4"/>
              <c:delete val="1"/>
              <c:extLst>
                <c:ext xmlns:c15="http://schemas.microsoft.com/office/drawing/2012/chart" uri="{CE6537A1-D6FC-4f65-9D91-7224C49458BB}"/>
                <c:ext xmlns:c16="http://schemas.microsoft.com/office/drawing/2014/chart" uri="{C3380CC4-5D6E-409C-BE32-E72D297353CC}">
                  <c16:uniqueId val="{00000011-BA51-4205-B323-6FF9C3E965AE}"/>
                </c:ext>
              </c:extLst>
            </c:dLbl>
            <c:numFmt formatCode="0.0%" sourceLinked="0"/>
            <c:spPr>
              <a:noFill/>
              <a:ln>
                <a:noFill/>
              </a:ln>
              <a:effectLst/>
            </c:spPr>
            <c:txPr>
              <a:bodyPr/>
              <a:lstStyle/>
              <a:p>
                <a:pPr>
                  <a:defRPr>
                    <a:latin typeface="Arial Narrow" panose="020B0606020202030204" pitchFamily="34" charset="0"/>
                  </a:defRPr>
                </a:pPr>
                <a:endParaRPr lang="sk-SK"/>
              </a:p>
            </c:txPr>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'K2.1.1 Ekon.aktiv.obyvateľstva'!$N$10:$N$14</c:f>
              <c:strCache>
                <c:ptCount val="5"/>
                <c:pt idx="0">
                  <c:v>pracujúci</c:v>
                </c:pt>
                <c:pt idx="1">
                  <c:v>nezamestnaní</c:v>
                </c:pt>
                <c:pt idx="2">
                  <c:v>študenti, učni</c:v>
                </c:pt>
                <c:pt idx="3">
                  <c:v>dôchodcovia</c:v>
                </c:pt>
                <c:pt idx="4">
                  <c:v>ostatní</c:v>
                </c:pt>
              </c:strCache>
            </c:strRef>
          </c:cat>
          <c:val>
            <c:numRef>
              <c:f>'K2.1.1 Ekon.aktiv.obyvateľstva'!$P$10:$P$14</c:f>
              <c:numCache>
                <c:formatCode>#\ ##0.0</c:formatCode>
                <c:ptCount val="5"/>
                <c:pt idx="0">
                  <c:v>2712.7000000000003</c:v>
                </c:pt>
                <c:pt idx="2">
                  <c:v>1881.4</c:v>
                </c:pt>
              </c:numCache>
            </c:numRef>
          </c:val>
          <c:extLst>
            <c:ext xmlns:c16="http://schemas.microsoft.com/office/drawing/2014/chart" uri="{C3380CC4-5D6E-409C-BE32-E72D297353CC}">
              <c16:uniqueId val="{00000012-BA51-4205-B323-6FF9C3E965AE}"/>
            </c:ext>
          </c:extLst>
        </c:ser>
        <c:dLbls>
          <c:showLegendKey val="0"/>
          <c:showVal val="0"/>
          <c:showCatName val="0"/>
          <c:showSerName val="0"/>
          <c:showPercent val="1"/>
          <c:showBubbleSize val="0"/>
          <c:showLeaderLines val="1"/>
        </c:dLbls>
        <c:firstSliceAng val="0"/>
        <c:holeSize val="23"/>
      </c:doughnutChart>
    </c:plotArea>
    <c:legend>
      <c:legendPos val="t"/>
      <c:layout>
        <c:manualLayout>
          <c:xMode val="edge"/>
          <c:yMode val="edge"/>
          <c:x val="1.1087989001374829E-2"/>
          <c:y val="2.3923444976076555E-2"/>
          <c:w val="0.97517851935174771"/>
          <c:h val="9.3234598505303343E-2"/>
        </c:manualLayout>
      </c:layout>
      <c:overlay val="0"/>
      <c:txPr>
        <a:bodyPr/>
        <a:lstStyle/>
        <a:p>
          <a:pPr rtl="0">
            <a:defRPr/>
          </a:pPr>
          <a:endParaRPr lang="sk-SK"/>
        </a:p>
      </c:txPr>
    </c:legend>
    <c:plotVisOnly val="1"/>
    <c:dispBlanksAs val="zero"/>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'K2.1.1 Ekon.aktiv.obyvateľstva'!$P$38</c:f>
              <c:strCache>
                <c:ptCount val="1"/>
                <c:pt idx="0">
                  <c:v>2019</c:v>
                </c:pt>
              </c:strCache>
            </c:strRef>
          </c:tx>
          <c:spPr>
            <a:solidFill>
              <a:srgbClr val="BFBFBF"/>
            </a:solidFill>
            <a:ln>
              <a:noFill/>
            </a:ln>
            <a:effectLst/>
          </c:spPr>
          <c:invertIfNegative val="0"/>
          <c:dLbls>
            <c:dLbl>
              <c:idx val="0"/>
              <c:layout/>
              <c:tx>
                <c:rich>
                  <a:bodyPr/>
                  <a:lstStyle/>
                  <a:p>
                    <a:endParaRPr lang="en-US" baseline="0"/>
                  </a:p>
                  <a:p>
                    <a:fld id="{46077667-60B8-49D9-BBD0-4A58C9519A28}" type="VALUE">
                      <a:rPr lang="en-US"/>
                      <a:pPr/>
                      <a:t>[HODNOTA]</a:t>
                    </a:fld>
                    <a:endParaRPr lang="sk-SK"/>
                  </a:p>
                </c:rich>
              </c:tx>
              <c:dLblPos val="outEnd"/>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D622-4DE5-95CA-B2FDC7DEF74E}"/>
                </c:ext>
              </c:extLst>
            </c:dLbl>
            <c:dLbl>
              <c:idx val="1"/>
              <c:layout/>
              <c:tx>
                <c:rich>
                  <a:bodyPr/>
                  <a:lstStyle/>
                  <a:p>
                    <a:endParaRPr lang="en-US" baseline="0"/>
                  </a:p>
                  <a:p>
                    <a:fld id="{7B462185-2E36-4AFB-8335-22DAFD346EA4}" type="VALUE">
                      <a:rPr lang="en-US"/>
                      <a:pPr/>
                      <a:t>[HODNOTA]</a:t>
                    </a:fld>
                    <a:endParaRPr lang="sk-SK"/>
                  </a:p>
                </c:rich>
              </c:tx>
              <c:dLblPos val="outEnd"/>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D622-4DE5-95CA-B2FDC7DEF74E}"/>
                </c:ext>
              </c:extLst>
            </c:dLbl>
            <c:dLbl>
              <c:idx val="2"/>
              <c:layout>
                <c:manualLayout>
                  <c:x val="-7.4234060613454561E-3"/>
                  <c:y val="-5.8200397503858925E-18"/>
                </c:manualLayout>
              </c:layout>
              <c:tx>
                <c:rich>
                  <a:bodyPr/>
                  <a:lstStyle/>
                  <a:p>
                    <a:fld id="{BFB242F4-A0EB-4BA4-A9A5-656D46E76FC5}" type="VALUE">
                      <a:rPr lang="en-US"/>
                      <a:pPr/>
                      <a:t>[HODNOTA]</a:t>
                    </a:fld>
                    <a:endParaRPr lang="sk-SK"/>
                  </a:p>
                </c:rich>
              </c:tx>
              <c:dLblPos val="outEnd"/>
              <c:showLegendKey val="0"/>
              <c:showVal val="0"/>
              <c:showCatName val="0"/>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622-4DE5-95CA-B2FDC7DEF74E}"/>
                </c:ext>
              </c:extLst>
            </c:dLbl>
            <c:dLbl>
              <c:idx val="3"/>
              <c:layout>
                <c:manualLayout>
                  <c:x val="-2.0194145848217195E-3"/>
                  <c:y val="0"/>
                </c:manualLayout>
              </c:layout>
              <c:tx>
                <c:rich>
                  <a:bodyPr/>
                  <a:lstStyle/>
                  <a:p>
                    <a:endParaRPr lang="en-US" baseline="0"/>
                  </a:p>
                  <a:p>
                    <a:fld id="{07A59577-C68A-4306-A29C-A29CCD618ACB}" type="VALUE">
                      <a:rPr lang="en-US"/>
                      <a:pPr/>
                      <a:t>[HODNOTA]</a:t>
                    </a:fld>
                    <a:endParaRPr lang="sk-SK"/>
                  </a:p>
                </c:rich>
              </c:tx>
              <c:dLblPos val="outEnd"/>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D622-4DE5-95CA-B2FDC7DEF74E}"/>
                </c:ext>
              </c:extLst>
            </c:dLbl>
            <c:numFmt formatCode="0.0%"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'K2.1.1 Ekon.aktiv.obyvateľstva'!$K$39:$K$42</c:f>
              <c:strCache>
                <c:ptCount val="4"/>
                <c:pt idx="0">
                  <c:v>základné a bez vzdelania</c:v>
                </c:pt>
                <c:pt idx="1">
                  <c:v>nižšie stredné</c:v>
                </c:pt>
                <c:pt idx="2">
                  <c:v>úplné stredné</c:v>
                </c:pt>
                <c:pt idx="3">
                  <c:v>vysokoškolské</c:v>
                </c:pt>
              </c:strCache>
            </c:strRef>
          </c:cat>
          <c:val>
            <c:numRef>
              <c:f>'K2.1.1 Ekon.aktiv.obyvateľstva'!$P$39:$P$42</c:f>
              <c:numCache>
                <c:formatCode>0.0%</c:formatCode>
                <c:ptCount val="4"/>
                <c:pt idx="0">
                  <c:v>5.7124097176625081E-2</c:v>
                </c:pt>
                <c:pt idx="1">
                  <c:v>0.23612023053914055</c:v>
                </c:pt>
                <c:pt idx="2">
                  <c:v>0.44305829138396435</c:v>
                </c:pt>
                <c:pt idx="3">
                  <c:v>0.26373385861238779</c:v>
                </c:pt>
              </c:numCache>
            </c:numRef>
          </c:val>
          <c:extLst>
            <c:ext xmlns:c16="http://schemas.microsoft.com/office/drawing/2014/chart" uri="{C3380CC4-5D6E-409C-BE32-E72D297353CC}">
              <c16:uniqueId val="{00000004-D622-4DE5-95CA-B2FDC7DEF74E}"/>
            </c:ext>
          </c:extLst>
        </c:ser>
        <c:ser>
          <c:idx val="1"/>
          <c:order val="1"/>
          <c:tx>
            <c:strRef>
              <c:f>'K2.1.1 Ekon.aktiv.obyvateľstva'!$Q$38</c:f>
              <c:strCache>
                <c:ptCount val="1"/>
                <c:pt idx="0">
                  <c:v>2020</c:v>
                </c:pt>
              </c:strCache>
            </c:strRef>
          </c:tx>
          <c:spPr>
            <a:solidFill>
              <a:srgbClr val="E593AA"/>
            </a:solidFill>
            <a:ln>
              <a:noFill/>
            </a:ln>
            <a:effectLst/>
          </c:spPr>
          <c:invertIfNegative val="0"/>
          <c:dLbls>
            <c:dLbl>
              <c:idx val="1"/>
              <c:layout>
                <c:manualLayout>
                  <c:x val="1.3130537183716845E-2"/>
                  <c:y val="0"/>
                </c:manualLayout>
              </c:layout>
              <c:dLblPos val="outEnd"/>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D622-4DE5-95CA-B2FDC7DEF74E}"/>
                </c:ext>
              </c:extLst>
            </c:dLbl>
            <c:dLbl>
              <c:idx val="3"/>
              <c:layout>
                <c:manualLayout>
                  <c:x val="1.3130537183716894E-2"/>
                  <c:y val="0"/>
                </c:manualLayout>
              </c:layout>
              <c:dLblPos val="outEnd"/>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D622-4DE5-95CA-B2FDC7DEF74E}"/>
                </c:ext>
              </c:extLst>
            </c:dLbl>
            <c:numFmt formatCode="0.0%"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0"/>
              </c:ext>
            </c:extLst>
          </c:dLbls>
          <c:cat>
            <c:strRef>
              <c:f>'K2.1.1 Ekon.aktiv.obyvateľstva'!$K$39:$K$42</c:f>
              <c:strCache>
                <c:ptCount val="4"/>
                <c:pt idx="0">
                  <c:v>základné a bez vzdelania</c:v>
                </c:pt>
                <c:pt idx="1">
                  <c:v>nižšie stredné</c:v>
                </c:pt>
                <c:pt idx="2">
                  <c:v>úplné stredné</c:v>
                </c:pt>
                <c:pt idx="3">
                  <c:v>vysokoškolské</c:v>
                </c:pt>
              </c:strCache>
            </c:strRef>
          </c:cat>
          <c:val>
            <c:numRef>
              <c:f>'K2.1.1 Ekon.aktiv.obyvateľstva'!$Q$39:$Q$42</c:f>
              <c:numCache>
                <c:formatCode>0.0%</c:formatCode>
                <c:ptCount val="4"/>
                <c:pt idx="0">
                  <c:v>4.6706233641759139E-2</c:v>
                </c:pt>
                <c:pt idx="1">
                  <c:v>0.2269694400412873</c:v>
                </c:pt>
                <c:pt idx="2">
                  <c:v>0.45231687986139274</c:v>
                </c:pt>
                <c:pt idx="3">
                  <c:v>0.27397058281417042</c:v>
                </c:pt>
              </c:numCache>
            </c:numRef>
          </c:val>
          <c:extLst>
            <c:ext xmlns:c16="http://schemas.microsoft.com/office/drawing/2014/chart" uri="{C3380CC4-5D6E-409C-BE32-E72D297353CC}">
              <c16:uniqueId val="{00000007-D622-4DE5-95CA-B2FDC7DEF74E}"/>
            </c:ext>
          </c:extLst>
        </c:ser>
        <c:dLbls>
          <c:dLblPos val="outEnd"/>
          <c:showLegendKey val="0"/>
          <c:showVal val="1"/>
          <c:showCatName val="0"/>
          <c:showSerName val="0"/>
          <c:showPercent val="0"/>
          <c:showBubbleSize val="0"/>
        </c:dLbls>
        <c:gapWidth val="219"/>
        <c:overlap val="-27"/>
        <c:axId val="340969784"/>
        <c:axId val="340970176"/>
      </c:barChart>
      <c:catAx>
        <c:axId val="3409697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40970176"/>
        <c:crosses val="autoZero"/>
        <c:auto val="1"/>
        <c:lblAlgn val="ctr"/>
        <c:lblOffset val="100"/>
        <c:noMultiLvlLbl val="0"/>
      </c:catAx>
      <c:valAx>
        <c:axId val="340970176"/>
        <c:scaling>
          <c:orientation val="minMax"/>
        </c:scaling>
        <c:delete val="1"/>
        <c:axPos val="l"/>
        <c:numFmt formatCode="0.0%" sourceLinked="1"/>
        <c:majorTickMark val="out"/>
        <c:minorTickMark val="none"/>
        <c:tickLblPos val="nextTo"/>
        <c:crossAx val="3409697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legend>
    <c:plotVisOnly val="1"/>
    <c:dispBlanksAs val="gap"/>
    <c:showDLblsOverMax val="0"/>
  </c:chart>
  <c:spPr>
    <a:solidFill>
      <a:schemeClr val="bg1"/>
    </a:solidFill>
    <a:ln w="9525" cap="flat" cmpd="sng" algn="ctr">
      <a:solidFill>
        <a:schemeClr val="bg1"/>
      </a:solidFill>
      <a:round/>
    </a:ln>
    <a:effectLst/>
  </c:spPr>
  <c:txPr>
    <a:bodyPr/>
    <a:lstStyle/>
    <a:p>
      <a:pPr>
        <a:defRPr sz="1000">
          <a:solidFill>
            <a:sysClr val="windowText" lastClr="000000"/>
          </a:solidFill>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63839607610519"/>
          <c:y val="6.837770200445599E-2"/>
          <c:w val="0.77540263503544993"/>
          <c:h val="0.72776084225715065"/>
        </c:manualLayout>
      </c:layout>
      <c:lineChart>
        <c:grouping val="standard"/>
        <c:varyColors val="0"/>
        <c:ser>
          <c:idx val="2"/>
          <c:order val="0"/>
          <c:tx>
            <c:strRef>
              <c:f>'K2.1.2.1 Zamestnanosť - SP'!$Q$5</c:f>
              <c:strCache>
                <c:ptCount val="1"/>
                <c:pt idx="0">
                  <c:v>2019</c:v>
                </c:pt>
              </c:strCache>
            </c:strRef>
          </c:tx>
          <c:spPr>
            <a:ln w="25400">
              <a:solidFill>
                <a:srgbClr val="E85E86"/>
              </a:solidFill>
            </a:ln>
          </c:spPr>
          <c:marker>
            <c:symbol val="none"/>
          </c:marker>
          <c:cat>
            <c:strRef>
              <c:f>'K2.1.2.1 Zamestnanosť -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SP'!$Q$6:$Q$17</c:f>
              <c:numCache>
                <c:formatCode>#,##0</c:formatCode>
                <c:ptCount val="12"/>
                <c:pt idx="0">
                  <c:v>182904</c:v>
                </c:pt>
                <c:pt idx="1">
                  <c:v>183163</c:v>
                </c:pt>
                <c:pt idx="2">
                  <c:v>183635</c:v>
                </c:pt>
                <c:pt idx="3">
                  <c:v>184768</c:v>
                </c:pt>
                <c:pt idx="4">
                  <c:v>185586</c:v>
                </c:pt>
                <c:pt idx="5">
                  <c:v>186535</c:v>
                </c:pt>
                <c:pt idx="6">
                  <c:v>187383</c:v>
                </c:pt>
                <c:pt idx="7">
                  <c:v>187661</c:v>
                </c:pt>
                <c:pt idx="8">
                  <c:v>187962</c:v>
                </c:pt>
                <c:pt idx="9">
                  <c:v>188283</c:v>
                </c:pt>
                <c:pt idx="10">
                  <c:v>188472</c:v>
                </c:pt>
                <c:pt idx="11">
                  <c:v>188389</c:v>
                </c:pt>
              </c:numCache>
            </c:numRef>
          </c:val>
          <c:smooth val="0"/>
          <c:extLst>
            <c:ext xmlns:c16="http://schemas.microsoft.com/office/drawing/2014/chart" uri="{C3380CC4-5D6E-409C-BE32-E72D297353CC}">
              <c16:uniqueId val="{00000001-A028-454A-8D1C-3C1A7871BCEB}"/>
            </c:ext>
          </c:extLst>
        </c:ser>
        <c:ser>
          <c:idx val="0"/>
          <c:order val="1"/>
          <c:tx>
            <c:strRef>
              <c:f>'K2.1.2.1 Zamestnanosť - SP'!$R$5</c:f>
              <c:strCache>
                <c:ptCount val="1"/>
                <c:pt idx="0">
                  <c:v>2020</c:v>
                </c:pt>
              </c:strCache>
            </c:strRef>
          </c:tx>
          <c:spPr>
            <a:ln w="25400">
              <a:solidFill>
                <a:srgbClr val="B7194A"/>
              </a:solidFill>
            </a:ln>
          </c:spPr>
          <c:marker>
            <c:symbol val="none"/>
          </c:marker>
          <c:val>
            <c:numRef>
              <c:f>'K2.1.2.1 Zamestnanosť - SP'!$R$6:$R$17</c:f>
              <c:numCache>
                <c:formatCode>#,##0</c:formatCode>
                <c:ptCount val="12"/>
                <c:pt idx="0">
                  <c:v>187290</c:v>
                </c:pt>
                <c:pt idx="1">
                  <c:v>186907</c:v>
                </c:pt>
                <c:pt idx="2">
                  <c:v>187136</c:v>
                </c:pt>
                <c:pt idx="3">
                  <c:v>186054</c:v>
                </c:pt>
                <c:pt idx="4">
                  <c:v>186292</c:v>
                </c:pt>
                <c:pt idx="5">
                  <c:v>187171</c:v>
                </c:pt>
                <c:pt idx="6">
                  <c:v>188286</c:v>
                </c:pt>
                <c:pt idx="7">
                  <c:v>188957</c:v>
                </c:pt>
                <c:pt idx="8">
                  <c:v>189534</c:v>
                </c:pt>
                <c:pt idx="9">
                  <c:v>189644</c:v>
                </c:pt>
                <c:pt idx="10">
                  <c:v>189249</c:v>
                </c:pt>
                <c:pt idx="11">
                  <c:v>188829</c:v>
                </c:pt>
              </c:numCache>
            </c:numRef>
          </c:val>
          <c:smooth val="0"/>
          <c:extLst>
            <c:ext xmlns:c16="http://schemas.microsoft.com/office/drawing/2014/chart" uri="{C3380CC4-5D6E-409C-BE32-E72D297353CC}">
              <c16:uniqueId val="{00000000-7164-49BE-9F21-0E699AE805F5}"/>
            </c:ext>
          </c:extLst>
        </c:ser>
        <c:dLbls>
          <c:showLegendKey val="0"/>
          <c:showVal val="0"/>
          <c:showCatName val="0"/>
          <c:showSerName val="0"/>
          <c:showPercent val="0"/>
          <c:showBubbleSize val="0"/>
        </c:dLbls>
        <c:smooth val="0"/>
        <c:axId val="340443872"/>
        <c:axId val="340447792"/>
      </c:lineChart>
      <c:catAx>
        <c:axId val="340443872"/>
        <c:scaling>
          <c:orientation val="minMax"/>
        </c:scaling>
        <c:delete val="0"/>
        <c:axPos val="b"/>
        <c:numFmt formatCode="General" sourceLinked="0"/>
        <c:majorTickMark val="out"/>
        <c:minorTickMark val="none"/>
        <c:tickLblPos val="nextTo"/>
        <c:crossAx val="340447792"/>
        <c:crosses val="autoZero"/>
        <c:auto val="1"/>
        <c:lblAlgn val="ctr"/>
        <c:lblOffset val="100"/>
        <c:noMultiLvlLbl val="0"/>
      </c:catAx>
      <c:valAx>
        <c:axId val="340447792"/>
        <c:scaling>
          <c:orientation val="minMax"/>
          <c:max val="190000"/>
          <c:min val="182000"/>
        </c:scaling>
        <c:delete val="0"/>
        <c:axPos val="l"/>
        <c:majorGridlines/>
        <c:numFmt formatCode="#,##0" sourceLinked="1"/>
        <c:majorTickMark val="out"/>
        <c:minorTickMark val="none"/>
        <c:tickLblPos val="nextTo"/>
        <c:spPr>
          <a:ln w="12700"/>
        </c:spPr>
        <c:crossAx val="340443872"/>
        <c:crosses val="autoZero"/>
        <c:crossBetween val="between"/>
      </c:valAx>
    </c:plotArea>
    <c:legend>
      <c:legendPos val="r"/>
      <c:layout>
        <c:manualLayout>
          <c:xMode val="edge"/>
          <c:yMode val="edge"/>
          <c:x val="0.17776447574817522"/>
          <c:y val="6.0324814274787503E-2"/>
          <c:w val="0.25027458851888962"/>
          <c:h val="0.10176997272814066"/>
        </c:manualLayout>
      </c:layout>
      <c:overlay val="0"/>
    </c:legend>
    <c:plotVisOnly val="1"/>
    <c:dispBlanksAs val="zero"/>
    <c:showDLblsOverMax val="0"/>
  </c:chart>
  <c:spPr>
    <a:ln w="34925">
      <a:noFill/>
    </a:ln>
  </c:spPr>
  <c:txPr>
    <a:bodyPr/>
    <a:lstStyle/>
    <a:p>
      <a:pPr>
        <a:defRPr sz="105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99058823389456"/>
          <c:y val="4.336713922255641E-2"/>
          <c:w val="0.76695643673061165"/>
          <c:h val="0.75748223327562425"/>
        </c:manualLayout>
      </c:layout>
      <c:lineChart>
        <c:grouping val="standard"/>
        <c:varyColors val="0"/>
        <c:ser>
          <c:idx val="2"/>
          <c:order val="0"/>
          <c:tx>
            <c:strRef>
              <c:f>'K2.1.2.1 Zamestnanosť - SP'!$S$5</c:f>
              <c:strCache>
                <c:ptCount val="1"/>
                <c:pt idx="0">
                  <c:v>2019</c:v>
                </c:pt>
              </c:strCache>
            </c:strRef>
          </c:tx>
          <c:spPr>
            <a:ln w="25400">
              <a:solidFill>
                <a:srgbClr val="B7194A"/>
              </a:solidFill>
            </a:ln>
          </c:spPr>
          <c:marker>
            <c:symbol val="none"/>
          </c:marker>
          <c:cat>
            <c:strRef>
              <c:f>'K2.1.2.1 Zamestnanosť -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SP'!$S$6:$S$17</c:f>
              <c:numCache>
                <c:formatCode>#,##0</c:formatCode>
                <c:ptCount val="12"/>
                <c:pt idx="0">
                  <c:v>1955020</c:v>
                </c:pt>
                <c:pt idx="1">
                  <c:v>1958405</c:v>
                </c:pt>
                <c:pt idx="2">
                  <c:v>1965205</c:v>
                </c:pt>
                <c:pt idx="3">
                  <c:v>1964922</c:v>
                </c:pt>
                <c:pt idx="4">
                  <c:v>1966825</c:v>
                </c:pt>
                <c:pt idx="5">
                  <c:v>1968476</c:v>
                </c:pt>
                <c:pt idx="6">
                  <c:v>1960113</c:v>
                </c:pt>
                <c:pt idx="7">
                  <c:v>1959256</c:v>
                </c:pt>
                <c:pt idx="8">
                  <c:v>1974142</c:v>
                </c:pt>
                <c:pt idx="9">
                  <c:v>1975902</c:v>
                </c:pt>
                <c:pt idx="10">
                  <c:v>1972549</c:v>
                </c:pt>
                <c:pt idx="11">
                  <c:v>1959059</c:v>
                </c:pt>
              </c:numCache>
            </c:numRef>
          </c:val>
          <c:smooth val="0"/>
          <c:extLst>
            <c:ext xmlns:c16="http://schemas.microsoft.com/office/drawing/2014/chart" uri="{C3380CC4-5D6E-409C-BE32-E72D297353CC}">
              <c16:uniqueId val="{00000001-B607-470D-9565-316E13187792}"/>
            </c:ext>
          </c:extLst>
        </c:ser>
        <c:ser>
          <c:idx val="0"/>
          <c:order val="1"/>
          <c:tx>
            <c:strRef>
              <c:f>'K2.1.2.1 Zamestnanosť - SP'!$T$5</c:f>
              <c:strCache>
                <c:ptCount val="1"/>
                <c:pt idx="0">
                  <c:v>2020</c:v>
                </c:pt>
              </c:strCache>
            </c:strRef>
          </c:tx>
          <c:spPr>
            <a:ln w="25400">
              <a:solidFill>
                <a:srgbClr val="E85E86"/>
              </a:solidFill>
            </a:ln>
          </c:spPr>
          <c:marker>
            <c:symbol val="none"/>
          </c:marker>
          <c:val>
            <c:numRef>
              <c:f>'K2.1.2.1 Zamestnanosť - SP'!$T$6:$T$17</c:f>
              <c:numCache>
                <c:formatCode>#,##0</c:formatCode>
                <c:ptCount val="12"/>
                <c:pt idx="0">
                  <c:v>1954457</c:v>
                </c:pt>
                <c:pt idx="1">
                  <c:v>1957801</c:v>
                </c:pt>
                <c:pt idx="2">
                  <c:v>1958039</c:v>
                </c:pt>
                <c:pt idx="3">
                  <c:v>1914964</c:v>
                </c:pt>
                <c:pt idx="4">
                  <c:v>1898673</c:v>
                </c:pt>
                <c:pt idx="5">
                  <c:v>1903389</c:v>
                </c:pt>
                <c:pt idx="6">
                  <c:v>1899746</c:v>
                </c:pt>
                <c:pt idx="7">
                  <c:v>1902740</c:v>
                </c:pt>
                <c:pt idx="8">
                  <c:v>1921341</c:v>
                </c:pt>
                <c:pt idx="9">
                  <c:v>1925865</c:v>
                </c:pt>
                <c:pt idx="10">
                  <c:v>1918362</c:v>
                </c:pt>
                <c:pt idx="11">
                  <c:v>1907062</c:v>
                </c:pt>
              </c:numCache>
            </c:numRef>
          </c:val>
          <c:smooth val="0"/>
          <c:extLst>
            <c:ext xmlns:c16="http://schemas.microsoft.com/office/drawing/2014/chart" uri="{C3380CC4-5D6E-409C-BE32-E72D297353CC}">
              <c16:uniqueId val="{00000000-AA4E-454E-A057-B48C89EBCA62}"/>
            </c:ext>
          </c:extLst>
        </c:ser>
        <c:dLbls>
          <c:showLegendKey val="0"/>
          <c:showVal val="0"/>
          <c:showCatName val="0"/>
          <c:showSerName val="0"/>
          <c:showPercent val="0"/>
          <c:showBubbleSize val="0"/>
        </c:dLbls>
        <c:smooth val="0"/>
        <c:axId val="340447400"/>
        <c:axId val="340445048"/>
      </c:lineChart>
      <c:catAx>
        <c:axId val="340447400"/>
        <c:scaling>
          <c:orientation val="minMax"/>
        </c:scaling>
        <c:delete val="0"/>
        <c:axPos val="b"/>
        <c:numFmt formatCode="General" sourceLinked="0"/>
        <c:majorTickMark val="out"/>
        <c:minorTickMark val="none"/>
        <c:tickLblPos val="nextTo"/>
        <c:crossAx val="340445048"/>
        <c:crosses val="autoZero"/>
        <c:auto val="1"/>
        <c:lblAlgn val="ctr"/>
        <c:lblOffset val="100"/>
        <c:noMultiLvlLbl val="0"/>
      </c:catAx>
      <c:valAx>
        <c:axId val="340445048"/>
        <c:scaling>
          <c:orientation val="minMax"/>
          <c:max val="1980000"/>
          <c:min val="1890000"/>
        </c:scaling>
        <c:delete val="0"/>
        <c:axPos val="l"/>
        <c:majorGridlines/>
        <c:numFmt formatCode="#,##0" sourceLinked="1"/>
        <c:majorTickMark val="out"/>
        <c:minorTickMark val="none"/>
        <c:tickLblPos val="nextTo"/>
        <c:crossAx val="340447400"/>
        <c:crosses val="autoZero"/>
        <c:crossBetween val="between"/>
        <c:majorUnit val="10000"/>
      </c:valAx>
      <c:spPr>
        <a:ln w="47625">
          <a:noFill/>
        </a:ln>
      </c:spPr>
    </c:plotArea>
    <c:legend>
      <c:legendPos val="r"/>
      <c:layout>
        <c:manualLayout>
          <c:xMode val="edge"/>
          <c:yMode val="edge"/>
          <c:x val="0.1773156986390918"/>
          <c:y val="6.1921649339895753E-2"/>
          <c:w val="0.23049972076581346"/>
          <c:h val="6.531330367801895E-2"/>
        </c:manualLayout>
      </c:layout>
      <c:overlay val="0"/>
      <c:txPr>
        <a:bodyPr/>
        <a:lstStyle/>
        <a:p>
          <a:pPr>
            <a:defRPr sz="1050"/>
          </a:pPr>
          <a:endParaRPr lang="sk-SK"/>
        </a:p>
      </c:txPr>
    </c:legend>
    <c:plotVisOnly val="1"/>
    <c:dispBlanksAs val="gap"/>
    <c:showDLblsOverMax val="0"/>
  </c:chart>
  <c:spPr>
    <a:ln>
      <a:noFill/>
    </a:ln>
  </c:spPr>
  <c:txPr>
    <a:bodyPr/>
    <a:lstStyle/>
    <a:p>
      <a:pPr>
        <a:defRPr sz="100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649020352502"/>
          <c:y val="3.9307401890469378E-2"/>
          <c:w val="0.78476719256124439"/>
          <c:h val="0.78018524281394852"/>
        </c:manualLayout>
      </c:layout>
      <c:lineChart>
        <c:grouping val="standard"/>
        <c:varyColors val="0"/>
        <c:ser>
          <c:idx val="2"/>
          <c:order val="0"/>
          <c:tx>
            <c:strRef>
              <c:f>'K2.1.2.1 Zamestnanosť - SP'!$W$5</c:f>
              <c:strCache>
                <c:ptCount val="1"/>
                <c:pt idx="0">
                  <c:v>2019</c:v>
                </c:pt>
              </c:strCache>
            </c:strRef>
          </c:tx>
          <c:spPr>
            <a:ln w="25400">
              <a:solidFill>
                <a:srgbClr val="E85E86"/>
              </a:solidFill>
            </a:ln>
          </c:spPr>
          <c:marker>
            <c:symbol val="none"/>
          </c:marker>
          <c:cat>
            <c:strRef>
              <c:f>'K2.1.2.1 Zamestnanosť -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SP'!$W$6:$W$17</c:f>
              <c:numCache>
                <c:formatCode>#,##0</c:formatCode>
                <c:ptCount val="12"/>
                <c:pt idx="0">
                  <c:v>213715</c:v>
                </c:pt>
                <c:pt idx="1">
                  <c:v>212199</c:v>
                </c:pt>
                <c:pt idx="2">
                  <c:v>211336</c:v>
                </c:pt>
                <c:pt idx="3">
                  <c:v>209991</c:v>
                </c:pt>
                <c:pt idx="4">
                  <c:v>208943</c:v>
                </c:pt>
                <c:pt idx="5">
                  <c:v>207856</c:v>
                </c:pt>
                <c:pt idx="6">
                  <c:v>221490</c:v>
                </c:pt>
                <c:pt idx="7">
                  <c:v>219410</c:v>
                </c:pt>
                <c:pt idx="8">
                  <c:v>218255</c:v>
                </c:pt>
                <c:pt idx="9">
                  <c:v>223790</c:v>
                </c:pt>
                <c:pt idx="10">
                  <c:v>222063</c:v>
                </c:pt>
                <c:pt idx="11">
                  <c:v>220961</c:v>
                </c:pt>
              </c:numCache>
            </c:numRef>
          </c:val>
          <c:smooth val="0"/>
          <c:extLst>
            <c:ext xmlns:c16="http://schemas.microsoft.com/office/drawing/2014/chart" uri="{C3380CC4-5D6E-409C-BE32-E72D297353CC}">
              <c16:uniqueId val="{00000001-5320-45DE-B5A9-39743C20BD8E}"/>
            </c:ext>
          </c:extLst>
        </c:ser>
        <c:ser>
          <c:idx val="0"/>
          <c:order val="1"/>
          <c:tx>
            <c:strRef>
              <c:f>'K2.1.2.1 Zamestnanosť - SP'!$X$5</c:f>
              <c:strCache>
                <c:ptCount val="1"/>
                <c:pt idx="0">
                  <c:v>2020</c:v>
                </c:pt>
              </c:strCache>
            </c:strRef>
          </c:tx>
          <c:spPr>
            <a:ln w="25400">
              <a:solidFill>
                <a:srgbClr val="B7194A"/>
              </a:solidFill>
            </a:ln>
          </c:spPr>
          <c:marker>
            <c:symbol val="none"/>
          </c:marker>
          <c:val>
            <c:numRef>
              <c:f>'K2.1.2.1 Zamestnanosť - SP'!$X$6:$X$17</c:f>
              <c:numCache>
                <c:formatCode>#,##0</c:formatCode>
                <c:ptCount val="12"/>
                <c:pt idx="0">
                  <c:v>218708</c:v>
                </c:pt>
                <c:pt idx="1">
                  <c:v>217227</c:v>
                </c:pt>
                <c:pt idx="2">
                  <c:v>216169</c:v>
                </c:pt>
                <c:pt idx="3">
                  <c:v>214672</c:v>
                </c:pt>
                <c:pt idx="4">
                  <c:v>213704</c:v>
                </c:pt>
                <c:pt idx="5">
                  <c:v>213020</c:v>
                </c:pt>
                <c:pt idx="6">
                  <c:v>219973</c:v>
                </c:pt>
                <c:pt idx="7">
                  <c:v>218670</c:v>
                </c:pt>
                <c:pt idx="8">
                  <c:v>217653</c:v>
                </c:pt>
                <c:pt idx="9">
                  <c:v>216594</c:v>
                </c:pt>
                <c:pt idx="10">
                  <c:v>215897</c:v>
                </c:pt>
                <c:pt idx="11">
                  <c:v>214899</c:v>
                </c:pt>
              </c:numCache>
            </c:numRef>
          </c:val>
          <c:smooth val="0"/>
          <c:extLst>
            <c:ext xmlns:c16="http://schemas.microsoft.com/office/drawing/2014/chart" uri="{C3380CC4-5D6E-409C-BE32-E72D297353CC}">
              <c16:uniqueId val="{00000000-682C-4FEB-86BC-DD3BBDB9C0BB}"/>
            </c:ext>
          </c:extLst>
        </c:ser>
        <c:dLbls>
          <c:showLegendKey val="0"/>
          <c:showVal val="0"/>
          <c:showCatName val="0"/>
          <c:showSerName val="0"/>
          <c:showPercent val="0"/>
          <c:showBubbleSize val="0"/>
        </c:dLbls>
        <c:smooth val="0"/>
        <c:axId val="340445440"/>
        <c:axId val="340445832"/>
      </c:lineChart>
      <c:catAx>
        <c:axId val="340445440"/>
        <c:scaling>
          <c:orientation val="minMax"/>
        </c:scaling>
        <c:delete val="0"/>
        <c:axPos val="b"/>
        <c:numFmt formatCode="General" sourceLinked="0"/>
        <c:majorTickMark val="out"/>
        <c:minorTickMark val="none"/>
        <c:tickLblPos val="nextTo"/>
        <c:spPr>
          <a:ln/>
        </c:spPr>
        <c:crossAx val="340445832"/>
        <c:crosses val="autoZero"/>
        <c:auto val="1"/>
        <c:lblAlgn val="ctr"/>
        <c:lblOffset val="100"/>
        <c:noMultiLvlLbl val="0"/>
      </c:catAx>
      <c:valAx>
        <c:axId val="340445832"/>
        <c:scaling>
          <c:orientation val="minMax"/>
          <c:min val="205000"/>
        </c:scaling>
        <c:delete val="0"/>
        <c:axPos val="l"/>
        <c:majorGridlines/>
        <c:numFmt formatCode="#,##0" sourceLinked="1"/>
        <c:majorTickMark val="out"/>
        <c:minorTickMark val="none"/>
        <c:tickLblPos val="nextTo"/>
        <c:crossAx val="340445440"/>
        <c:crossesAt val="1"/>
        <c:crossBetween val="between"/>
        <c:majorUnit val="5000"/>
      </c:valAx>
    </c:plotArea>
    <c:legend>
      <c:legendPos val="r"/>
      <c:layout>
        <c:manualLayout>
          <c:xMode val="edge"/>
          <c:yMode val="edge"/>
          <c:x val="0.14456224488421282"/>
          <c:y val="7.480766849712045E-2"/>
          <c:w val="0.2167108979626661"/>
          <c:h val="7.1242689618170235E-2"/>
        </c:manualLayout>
      </c:layout>
      <c:overlay val="0"/>
    </c:legend>
    <c:plotVisOnly val="1"/>
    <c:dispBlanksAs val="gap"/>
    <c:showDLblsOverMax val="0"/>
  </c:chart>
  <c:spPr>
    <a:ln>
      <a:noFill/>
    </a:ln>
  </c:spPr>
  <c:txPr>
    <a:bodyPr/>
    <a:lstStyle/>
    <a:p>
      <a:pPr>
        <a:defRPr sz="100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97250251165225"/>
          <c:y val="5.5877737749874527E-2"/>
          <c:w val="0.78329529967118294"/>
          <c:h val="0.75448051146043604"/>
        </c:manualLayout>
      </c:layout>
      <c:lineChart>
        <c:grouping val="standard"/>
        <c:varyColors val="0"/>
        <c:ser>
          <c:idx val="2"/>
          <c:order val="0"/>
          <c:tx>
            <c:strRef>
              <c:f>'K2.1.2.1 Zamestnanosť - SP'!$U$5</c:f>
              <c:strCache>
                <c:ptCount val="1"/>
                <c:pt idx="0">
                  <c:v>2019</c:v>
                </c:pt>
              </c:strCache>
            </c:strRef>
          </c:tx>
          <c:spPr>
            <a:ln w="25400">
              <a:solidFill>
                <a:srgbClr val="B7194A"/>
              </a:solidFill>
            </a:ln>
          </c:spPr>
          <c:marker>
            <c:symbol val="none"/>
          </c:marker>
          <c:cat>
            <c:strRef>
              <c:f>'K2.1.2.1 Zamestnanosť -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SP'!$U$6:$U$17</c:f>
              <c:numCache>
                <c:formatCode>#,##0</c:formatCode>
                <c:ptCount val="12"/>
                <c:pt idx="0">
                  <c:v>355902</c:v>
                </c:pt>
                <c:pt idx="1">
                  <c:v>370828</c:v>
                </c:pt>
                <c:pt idx="2">
                  <c:v>392361</c:v>
                </c:pt>
                <c:pt idx="3">
                  <c:v>398688</c:v>
                </c:pt>
                <c:pt idx="4">
                  <c:v>415091</c:v>
                </c:pt>
                <c:pt idx="5">
                  <c:v>426167</c:v>
                </c:pt>
                <c:pt idx="6">
                  <c:v>429457</c:v>
                </c:pt>
                <c:pt idx="7">
                  <c:v>427167</c:v>
                </c:pt>
                <c:pt idx="8">
                  <c:v>420093</c:v>
                </c:pt>
                <c:pt idx="9">
                  <c:v>419917</c:v>
                </c:pt>
                <c:pt idx="10">
                  <c:v>422654</c:v>
                </c:pt>
                <c:pt idx="11">
                  <c:v>411028</c:v>
                </c:pt>
              </c:numCache>
            </c:numRef>
          </c:val>
          <c:smooth val="0"/>
          <c:extLst>
            <c:ext xmlns:c16="http://schemas.microsoft.com/office/drawing/2014/chart" uri="{C3380CC4-5D6E-409C-BE32-E72D297353CC}">
              <c16:uniqueId val="{00000001-CC6B-43A3-ACE2-38C1BF057E99}"/>
            </c:ext>
          </c:extLst>
        </c:ser>
        <c:ser>
          <c:idx val="0"/>
          <c:order val="1"/>
          <c:tx>
            <c:strRef>
              <c:f>'K2.1.2.1 Zamestnanosť - SP'!$V$5</c:f>
              <c:strCache>
                <c:ptCount val="1"/>
                <c:pt idx="0">
                  <c:v>2020</c:v>
                </c:pt>
              </c:strCache>
            </c:strRef>
          </c:tx>
          <c:spPr>
            <a:ln w="25400">
              <a:solidFill>
                <a:srgbClr val="E85E86"/>
              </a:solidFill>
            </a:ln>
          </c:spPr>
          <c:marker>
            <c:symbol val="none"/>
          </c:marker>
          <c:val>
            <c:numRef>
              <c:f>'K2.1.2.1 Zamestnanosť - SP'!$V$6:$V$17</c:f>
              <c:numCache>
                <c:formatCode>#,##0</c:formatCode>
                <c:ptCount val="12"/>
                <c:pt idx="0">
                  <c:v>360121</c:v>
                </c:pt>
                <c:pt idx="1">
                  <c:v>374494</c:v>
                </c:pt>
                <c:pt idx="2">
                  <c:v>374260</c:v>
                </c:pt>
                <c:pt idx="3">
                  <c:v>345163</c:v>
                </c:pt>
                <c:pt idx="4">
                  <c:v>352413</c:v>
                </c:pt>
                <c:pt idx="5">
                  <c:v>375536</c:v>
                </c:pt>
                <c:pt idx="6">
                  <c:v>386121</c:v>
                </c:pt>
                <c:pt idx="7">
                  <c:v>392751</c:v>
                </c:pt>
                <c:pt idx="8">
                  <c:v>391816</c:v>
                </c:pt>
                <c:pt idx="9">
                  <c:v>388810</c:v>
                </c:pt>
                <c:pt idx="10">
                  <c:v>380475</c:v>
                </c:pt>
                <c:pt idx="11">
                  <c:v>369771</c:v>
                </c:pt>
              </c:numCache>
            </c:numRef>
          </c:val>
          <c:smooth val="0"/>
          <c:extLst>
            <c:ext xmlns:c16="http://schemas.microsoft.com/office/drawing/2014/chart" uri="{C3380CC4-5D6E-409C-BE32-E72D297353CC}">
              <c16:uniqueId val="{00000000-570F-4738-AC04-E36003518F46}"/>
            </c:ext>
          </c:extLst>
        </c:ser>
        <c:dLbls>
          <c:showLegendKey val="0"/>
          <c:showVal val="0"/>
          <c:showCatName val="0"/>
          <c:showSerName val="0"/>
          <c:showPercent val="0"/>
          <c:showBubbleSize val="0"/>
        </c:dLbls>
        <c:smooth val="0"/>
        <c:axId val="340444656"/>
        <c:axId val="340448184"/>
      </c:lineChart>
      <c:catAx>
        <c:axId val="340444656"/>
        <c:scaling>
          <c:orientation val="minMax"/>
        </c:scaling>
        <c:delete val="0"/>
        <c:axPos val="b"/>
        <c:numFmt formatCode="General" sourceLinked="0"/>
        <c:majorTickMark val="out"/>
        <c:minorTickMark val="none"/>
        <c:tickLblPos val="nextTo"/>
        <c:crossAx val="340448184"/>
        <c:crosses val="autoZero"/>
        <c:auto val="1"/>
        <c:lblAlgn val="ctr"/>
        <c:lblOffset val="100"/>
        <c:noMultiLvlLbl val="0"/>
      </c:catAx>
      <c:valAx>
        <c:axId val="340448184"/>
        <c:scaling>
          <c:orientation val="minMax"/>
          <c:min val="340000"/>
        </c:scaling>
        <c:delete val="0"/>
        <c:axPos val="l"/>
        <c:majorGridlines/>
        <c:numFmt formatCode="#,##0" sourceLinked="1"/>
        <c:majorTickMark val="out"/>
        <c:minorTickMark val="none"/>
        <c:tickLblPos val="nextTo"/>
        <c:crossAx val="340444656"/>
        <c:crosses val="autoZero"/>
        <c:crossBetween val="between"/>
        <c:majorUnit val="20000"/>
      </c:valAx>
    </c:plotArea>
    <c:legend>
      <c:legendPos val="r"/>
      <c:layout>
        <c:manualLayout>
          <c:xMode val="edge"/>
          <c:yMode val="edge"/>
          <c:x val="9.5767407883651554E-2"/>
          <c:y val="6.9866532206211807E-2"/>
          <c:w val="0.27371478557360918"/>
          <c:h val="9.0965881787602121E-2"/>
        </c:manualLayout>
      </c:layout>
      <c:overlay val="0"/>
    </c:legend>
    <c:plotVisOnly val="1"/>
    <c:dispBlanksAs val="gap"/>
    <c:showDLblsOverMax val="0"/>
  </c:chart>
  <c:spPr>
    <a:ln>
      <a:noFill/>
    </a:ln>
  </c:spPr>
  <c:txPr>
    <a:bodyPr/>
    <a:lstStyle/>
    <a:p>
      <a:pPr>
        <a:defRPr sz="100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89129483814501"/>
          <c:y val="6.8276465441819784E-2"/>
          <c:w val="0.70885629921259896"/>
          <c:h val="0.73929877044939274"/>
        </c:manualLayout>
      </c:layout>
      <c:lineChart>
        <c:grouping val="standard"/>
        <c:varyColors val="0"/>
        <c:ser>
          <c:idx val="1"/>
          <c:order val="1"/>
          <c:tx>
            <c:strRef>
              <c:f>'K2.1.2.2 Zamestnanosť - ŠÚSR'!$K$7</c:f>
              <c:strCache>
                <c:ptCount val="1"/>
                <c:pt idx="0">
                  <c:v>Pracujúci v SR</c:v>
                </c:pt>
              </c:strCache>
            </c:strRef>
          </c:tx>
          <c:spPr>
            <a:ln>
              <a:solidFill>
                <a:srgbClr val="BFBFBF"/>
              </a:solidFill>
            </a:ln>
          </c:spPr>
          <c:marker>
            <c:spPr>
              <a:solidFill>
                <a:srgbClr val="BFBFBF"/>
              </a:solidFill>
              <a:ln>
                <a:solidFill>
                  <a:srgbClr val="BFBFBF"/>
                </a:solidFill>
              </a:ln>
            </c:spPr>
          </c:marker>
          <c:cat>
            <c:strRef>
              <c:f>'K2.1.2.2 Zamestnanosť - ŠÚSR'!$L$5:$T$5</c:f>
              <c:strCache>
                <c:ptCount val="9"/>
                <c:pt idx="0">
                  <c:v>2012</c:v>
                </c:pt>
                <c:pt idx="1">
                  <c:v>2013</c:v>
                </c:pt>
                <c:pt idx="2">
                  <c:v>2014</c:v>
                </c:pt>
                <c:pt idx="3">
                  <c:v>2015</c:v>
                </c:pt>
                <c:pt idx="4">
                  <c:v>2016</c:v>
                </c:pt>
                <c:pt idx="5">
                  <c:v>2017</c:v>
                </c:pt>
                <c:pt idx="6">
                  <c:v>2018</c:v>
                </c:pt>
                <c:pt idx="7">
                  <c:v>2019</c:v>
                </c:pt>
                <c:pt idx="8">
                  <c:v>2020</c:v>
                </c:pt>
              </c:strCache>
            </c:strRef>
          </c:cat>
          <c:val>
            <c:numRef>
              <c:f>'K2.1.2.2 Zamestnanosť - ŠÚSR'!$L$7:$T$7</c:f>
              <c:numCache>
                <c:formatCode>General</c:formatCode>
                <c:ptCount val="9"/>
                <c:pt idx="0">
                  <c:v>2208.3000000000002</c:v>
                </c:pt>
                <c:pt idx="1">
                  <c:v>2192.9</c:v>
                </c:pt>
                <c:pt idx="2">
                  <c:v>2229</c:v>
                </c:pt>
                <c:pt idx="3">
                  <c:v>2276</c:v>
                </c:pt>
                <c:pt idx="4">
                  <c:v>2332.4</c:v>
                </c:pt>
                <c:pt idx="5">
                  <c:v>2381.3999999999996</c:v>
                </c:pt>
                <c:pt idx="6">
                  <c:v>2427.1</c:v>
                </c:pt>
                <c:pt idx="7">
                  <c:v>2455.1</c:v>
                </c:pt>
                <c:pt idx="8">
                  <c:v>2409.4</c:v>
                </c:pt>
              </c:numCache>
            </c:numRef>
          </c:val>
          <c:smooth val="0"/>
          <c:extLst>
            <c:ext xmlns:c16="http://schemas.microsoft.com/office/drawing/2014/chart" uri="{C3380CC4-5D6E-409C-BE32-E72D297353CC}">
              <c16:uniqueId val="{00000000-1D17-4C99-BC18-56FC163DC614}"/>
            </c:ext>
          </c:extLst>
        </c:ser>
        <c:dLbls>
          <c:showLegendKey val="0"/>
          <c:showVal val="0"/>
          <c:showCatName val="0"/>
          <c:showSerName val="0"/>
          <c:showPercent val="0"/>
          <c:showBubbleSize val="0"/>
        </c:dLbls>
        <c:marker val="1"/>
        <c:smooth val="0"/>
        <c:axId val="340441912"/>
        <c:axId val="340442304"/>
      </c:lineChart>
      <c:lineChart>
        <c:grouping val="standard"/>
        <c:varyColors val="0"/>
        <c:ser>
          <c:idx val="0"/>
          <c:order val="0"/>
          <c:tx>
            <c:strRef>
              <c:f>'K2.1.2.2 Zamestnanosť - ŠÚSR'!$K$6</c:f>
              <c:strCache>
                <c:ptCount val="1"/>
                <c:pt idx="0">
                  <c:v>Pracujúci v zahraničí </c:v>
                </c:pt>
              </c:strCache>
            </c:strRef>
          </c:tx>
          <c:spPr>
            <a:ln>
              <a:solidFill>
                <a:srgbClr val="E593AA"/>
              </a:solidFill>
            </a:ln>
          </c:spPr>
          <c:marker>
            <c:spPr>
              <a:solidFill>
                <a:srgbClr val="E593AA"/>
              </a:solidFill>
              <a:ln>
                <a:solidFill>
                  <a:srgbClr val="E593AA"/>
                </a:solidFill>
              </a:ln>
            </c:spPr>
          </c:marker>
          <c:cat>
            <c:strRef>
              <c:f>'K2.1.2.2 Zamestnanosť - ŠÚSR'!$L$5:$T$5</c:f>
              <c:strCache>
                <c:ptCount val="9"/>
                <c:pt idx="0">
                  <c:v>2012</c:v>
                </c:pt>
                <c:pt idx="1">
                  <c:v>2013</c:v>
                </c:pt>
                <c:pt idx="2">
                  <c:v>2014</c:v>
                </c:pt>
                <c:pt idx="3">
                  <c:v>2015</c:v>
                </c:pt>
                <c:pt idx="4">
                  <c:v>2016</c:v>
                </c:pt>
                <c:pt idx="5">
                  <c:v>2017</c:v>
                </c:pt>
                <c:pt idx="6">
                  <c:v>2018</c:v>
                </c:pt>
                <c:pt idx="7">
                  <c:v>2019</c:v>
                </c:pt>
                <c:pt idx="8">
                  <c:v>2020</c:v>
                </c:pt>
              </c:strCache>
            </c:strRef>
          </c:cat>
          <c:val>
            <c:numRef>
              <c:f>'K2.1.2.2 Zamestnanosť - ŠÚSR'!$L$6:$T$6</c:f>
              <c:numCache>
                <c:formatCode>0.0</c:formatCode>
                <c:ptCount val="9"/>
                <c:pt idx="0">
                  <c:v>120.7</c:v>
                </c:pt>
                <c:pt idx="1">
                  <c:v>136.4</c:v>
                </c:pt>
                <c:pt idx="2">
                  <c:v>134</c:v>
                </c:pt>
                <c:pt idx="3">
                  <c:v>148</c:v>
                </c:pt>
                <c:pt idx="4">
                  <c:v>159.69999999999999</c:v>
                </c:pt>
                <c:pt idx="5">
                  <c:v>149.30000000000001</c:v>
                </c:pt>
                <c:pt idx="6">
                  <c:v>139.6</c:v>
                </c:pt>
                <c:pt idx="7">
                  <c:v>128.6</c:v>
                </c:pt>
                <c:pt idx="8" formatCode="General">
                  <c:v>121.9</c:v>
                </c:pt>
              </c:numCache>
            </c:numRef>
          </c:val>
          <c:smooth val="0"/>
          <c:extLst>
            <c:ext xmlns:c16="http://schemas.microsoft.com/office/drawing/2014/chart" uri="{C3380CC4-5D6E-409C-BE32-E72D297353CC}">
              <c16:uniqueId val="{00000001-1D17-4C99-BC18-56FC163DC614}"/>
            </c:ext>
          </c:extLst>
        </c:ser>
        <c:dLbls>
          <c:showLegendKey val="0"/>
          <c:showVal val="0"/>
          <c:showCatName val="0"/>
          <c:showSerName val="0"/>
          <c:showPercent val="0"/>
          <c:showBubbleSize val="0"/>
        </c:dLbls>
        <c:marker val="1"/>
        <c:smooth val="0"/>
        <c:axId val="340447008"/>
        <c:axId val="340442696"/>
      </c:lineChart>
      <c:catAx>
        <c:axId val="340441912"/>
        <c:scaling>
          <c:orientation val="minMax"/>
        </c:scaling>
        <c:delete val="0"/>
        <c:axPos val="b"/>
        <c:numFmt formatCode="General" sourceLinked="0"/>
        <c:majorTickMark val="none"/>
        <c:minorTickMark val="none"/>
        <c:tickLblPos val="nextTo"/>
        <c:crossAx val="340442304"/>
        <c:crosses val="autoZero"/>
        <c:auto val="1"/>
        <c:lblAlgn val="ctr"/>
        <c:lblOffset val="100"/>
        <c:noMultiLvlLbl val="0"/>
      </c:catAx>
      <c:valAx>
        <c:axId val="340442304"/>
        <c:scaling>
          <c:orientation val="minMax"/>
        </c:scaling>
        <c:delete val="0"/>
        <c:axPos val="l"/>
        <c:majorGridlines/>
        <c:title>
          <c:tx>
            <c:rich>
              <a:bodyPr/>
              <a:lstStyle/>
              <a:p>
                <a:pPr>
                  <a:defRPr/>
                </a:pPr>
                <a:r>
                  <a:rPr lang="en-US"/>
                  <a:t>Pracujúci v SR v tis. osob.</a:t>
                </a:r>
              </a:p>
            </c:rich>
          </c:tx>
          <c:layout>
            <c:manualLayout>
              <c:xMode val="edge"/>
              <c:yMode val="edge"/>
              <c:x val="3.1553913263245338E-2"/>
              <c:y val="0.25467596120377428"/>
            </c:manualLayout>
          </c:layout>
          <c:overlay val="0"/>
        </c:title>
        <c:numFmt formatCode="General" sourceLinked="1"/>
        <c:majorTickMark val="none"/>
        <c:minorTickMark val="none"/>
        <c:tickLblPos val="nextTo"/>
        <c:crossAx val="340441912"/>
        <c:crosses val="autoZero"/>
        <c:crossBetween val="between"/>
      </c:valAx>
      <c:valAx>
        <c:axId val="340442696"/>
        <c:scaling>
          <c:orientation val="minMax"/>
        </c:scaling>
        <c:delete val="0"/>
        <c:axPos val="r"/>
        <c:numFmt formatCode="0.0" sourceLinked="1"/>
        <c:majorTickMark val="out"/>
        <c:minorTickMark val="none"/>
        <c:tickLblPos val="nextTo"/>
        <c:crossAx val="340447008"/>
        <c:crosses val="max"/>
        <c:crossBetween val="between"/>
      </c:valAx>
      <c:catAx>
        <c:axId val="340447008"/>
        <c:scaling>
          <c:orientation val="minMax"/>
        </c:scaling>
        <c:delete val="1"/>
        <c:axPos val="b"/>
        <c:numFmt formatCode="General" sourceLinked="0"/>
        <c:majorTickMark val="out"/>
        <c:minorTickMark val="none"/>
        <c:tickLblPos val="nextTo"/>
        <c:crossAx val="340442696"/>
        <c:crosses val="autoZero"/>
        <c:auto val="1"/>
        <c:lblAlgn val="ctr"/>
        <c:lblOffset val="100"/>
        <c:noMultiLvlLbl val="0"/>
      </c:catAx>
    </c:plotArea>
    <c:legend>
      <c:legendPos val="b"/>
      <c:layout>
        <c:manualLayout>
          <c:xMode val="edge"/>
          <c:yMode val="edge"/>
          <c:x val="0.229031631221811"/>
          <c:y val="0.91029379392092113"/>
          <c:w val="0.54193673755637795"/>
          <c:h val="8.492723355817082E-2"/>
        </c:manualLayout>
      </c:layout>
      <c:overlay val="0"/>
    </c:legend>
    <c:plotVisOnly val="1"/>
    <c:dispBlanksAs val="gap"/>
    <c:showDLblsOverMax val="0"/>
  </c:chart>
  <c:spPr>
    <a:ln>
      <a:noFill/>
    </a:ln>
  </c:spPr>
  <c:txPr>
    <a:bodyPr/>
    <a:lstStyle/>
    <a:p>
      <a:pPr>
        <a:defRPr sz="1050">
          <a:latin typeface="Arial Narrow" panose="020B0606020202030204" pitchFamily="34" charset="0"/>
        </a:defRPr>
      </a:pPr>
      <a:endParaRPr lang="sk-SK"/>
    </a:p>
  </c:txPr>
  <c:printSettings>
    <c:headerFooter/>
    <c:pageMargins b="0.78740157499999996" l="0.7" r="0.7" t="0.78740157499999996"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28575</xdr:rowOff>
    </xdr:from>
    <xdr:to>
      <xdr:col>7</xdr:col>
      <xdr:colOff>0</xdr:colOff>
      <xdr:row>15</xdr:row>
      <xdr:rowOff>140970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22225</xdr:colOff>
      <xdr:row>2</xdr:row>
      <xdr:rowOff>9524</xdr:rowOff>
    </xdr:from>
    <xdr:to>
      <xdr:col>11</xdr:col>
      <xdr:colOff>95250</xdr:colOff>
      <xdr:row>15</xdr:row>
      <xdr:rowOff>190499</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35718</xdr:colOff>
      <xdr:row>35</xdr:row>
      <xdr:rowOff>16668</xdr:rowOff>
    </xdr:from>
    <xdr:to>
      <xdr:col>10</xdr:col>
      <xdr:colOff>438150</xdr:colOff>
      <xdr:row>50</xdr:row>
      <xdr:rowOff>150018</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19049</xdr:colOff>
      <xdr:row>54</xdr:row>
      <xdr:rowOff>38100</xdr:rowOff>
    </xdr:from>
    <xdr:to>
      <xdr:col>10</xdr:col>
      <xdr:colOff>416717</xdr:colOff>
      <xdr:row>67</xdr:row>
      <xdr:rowOff>27940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16668</xdr:colOff>
      <xdr:row>88</xdr:row>
      <xdr:rowOff>200026</xdr:rowOff>
    </xdr:from>
    <xdr:to>
      <xdr:col>10</xdr:col>
      <xdr:colOff>273843</xdr:colOff>
      <xdr:row>102</xdr:row>
      <xdr:rowOff>138112</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9524</xdr:colOff>
      <xdr:row>106</xdr:row>
      <xdr:rowOff>44450</xdr:rowOff>
    </xdr:from>
    <xdr:to>
      <xdr:col>10</xdr:col>
      <xdr:colOff>571499</xdr:colOff>
      <xdr:row>124</xdr:row>
      <xdr:rowOff>0</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38100</xdr:colOff>
      <xdr:row>2</xdr:row>
      <xdr:rowOff>19050</xdr:rowOff>
    </xdr:from>
    <xdr:to>
      <xdr:col>10</xdr:col>
      <xdr:colOff>399415</xdr:colOff>
      <xdr:row>16</xdr:row>
      <xdr:rowOff>-1</xdr:rowOff>
    </xdr:to>
    <xdr:graphicFrame macro="">
      <xdr:nvGraphicFramePr>
        <xdr:cNvPr id="7" name="Graf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40480</xdr:colOff>
      <xdr:row>19</xdr:row>
      <xdr:rowOff>34131</xdr:rowOff>
    </xdr:from>
    <xdr:to>
      <xdr:col>11</xdr:col>
      <xdr:colOff>59530</xdr:colOff>
      <xdr:row>31</xdr:row>
      <xdr:rowOff>191823</xdr:rowOff>
    </xdr:to>
    <xdr:graphicFrame macro="">
      <xdr:nvGraphicFramePr>
        <xdr:cNvPr id="8" name="Graf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23814</xdr:colOff>
      <xdr:row>71</xdr:row>
      <xdr:rowOff>1</xdr:rowOff>
    </xdr:from>
    <xdr:to>
      <xdr:col>9</xdr:col>
      <xdr:colOff>583407</xdr:colOff>
      <xdr:row>86</xdr:row>
      <xdr:rowOff>11906</xdr:rowOff>
    </xdr:to>
    <xdr:graphicFrame macro="">
      <xdr:nvGraphicFramePr>
        <xdr:cNvPr id="9" name="Graf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602456</xdr:colOff>
      <xdr:row>1</xdr:row>
      <xdr:rowOff>201005</xdr:rowOff>
    </xdr:from>
    <xdr:to>
      <xdr:col>11</xdr:col>
      <xdr:colOff>56729</xdr:colOff>
      <xdr:row>20</xdr:row>
      <xdr:rowOff>165987</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8483</xdr:colOff>
      <xdr:row>37</xdr:row>
      <xdr:rowOff>22413</xdr:rowOff>
    </xdr:from>
    <xdr:to>
      <xdr:col>9</xdr:col>
      <xdr:colOff>309562</xdr:colOff>
      <xdr:row>57</xdr:row>
      <xdr:rowOff>1</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19049</xdr:colOff>
      <xdr:row>16</xdr:row>
      <xdr:rowOff>57149</xdr:rowOff>
    </xdr:from>
    <xdr:to>
      <xdr:col>10</xdr:col>
      <xdr:colOff>74084</xdr:colOff>
      <xdr:row>34</xdr:row>
      <xdr:rowOff>10582</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371475</xdr:colOff>
      <xdr:row>48</xdr:row>
      <xdr:rowOff>0</xdr:rowOff>
    </xdr:from>
    <xdr:ext cx="63500" cy="160655"/>
    <xdr:sp macro="" textlink="">
      <xdr:nvSpPr>
        <xdr:cNvPr id="3" name="Obdĺžnik 2"/>
        <xdr:cNvSpPr>
          <a:spLocks noChangeArrowheads="1"/>
        </xdr:cNvSpPr>
      </xdr:nvSpPr>
      <xdr:spPr bwMode="auto">
        <a:xfrm>
          <a:off x="4757420" y="10445750"/>
          <a:ext cx="63500" cy="160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none" lIns="0" tIns="0" rIns="0" bIns="0" anchor="t" anchorCtr="0" upright="1">
          <a:spAutoFit/>
        </a:bodyPr>
        <a:lstStyle/>
        <a:p>
          <a:pPr algn="just">
            <a:spcAft>
              <a:spcPts val="0"/>
            </a:spcAft>
          </a:pPr>
          <a:r>
            <a:rPr lang="sk-SK" sz="1100">
              <a:effectLst/>
              <a:latin typeface="Times New Roman" panose="02020603050405020304" pitchFamily="18" charset="0"/>
              <a:ea typeface="Times New Roman" panose="02020603050405020304" pitchFamily="18" charset="0"/>
            </a:rPr>
            <a:t> </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0</xdr:col>
      <xdr:colOff>559594</xdr:colOff>
      <xdr:row>37</xdr:row>
      <xdr:rowOff>47625</xdr:rowOff>
    </xdr:from>
    <xdr:to>
      <xdr:col>6</xdr:col>
      <xdr:colOff>654843</xdr:colOff>
      <xdr:row>50</xdr:row>
      <xdr:rowOff>202406</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12965</xdr:colOff>
      <xdr:row>22</xdr:row>
      <xdr:rowOff>107157</xdr:rowOff>
    </xdr:from>
    <xdr:to>
      <xdr:col>7</xdr:col>
      <xdr:colOff>377032</xdr:colOff>
      <xdr:row>37</xdr:row>
      <xdr:rowOff>142875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566209</xdr:colOff>
      <xdr:row>2</xdr:row>
      <xdr:rowOff>21167</xdr:rowOff>
    </xdr:from>
    <xdr:to>
      <xdr:col>5</xdr:col>
      <xdr:colOff>195792</xdr:colOff>
      <xdr:row>14</xdr:row>
      <xdr:rowOff>207434</xdr:rowOff>
    </xdr:to>
    <xdr:graphicFrame macro="">
      <xdr:nvGraphicFramePr>
        <xdr:cNvPr id="4" name="Graf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0.12785</cdr:x>
      <cdr:y>0.49716</cdr:y>
    </cdr:from>
    <cdr:to>
      <cdr:x>0.96855</cdr:x>
      <cdr:y>0.49716</cdr:y>
    </cdr:to>
    <cdr:sp macro="" textlink="">
      <cdr:nvSpPr>
        <cdr:cNvPr id="3073" name="Line 1"/>
        <cdr:cNvSpPr>
          <a:spLocks xmlns:a="http://schemas.openxmlformats.org/drawingml/2006/main" noChangeShapeType="1"/>
        </cdr:cNvSpPr>
      </cdr:nvSpPr>
      <cdr:spPr bwMode="auto">
        <a:xfrm xmlns:a="http://schemas.openxmlformats.org/drawingml/2006/main">
          <a:off x="737781" y="1445248"/>
          <a:ext cx="4851579" cy="0"/>
        </a:xfrm>
        <a:prstGeom xmlns:a="http://schemas.openxmlformats.org/drawingml/2006/main" prst="line">
          <a:avLst/>
        </a:prstGeom>
        <a:noFill xmlns:a="http://schemas.openxmlformats.org/drawingml/2006/main"/>
        <a:ln xmlns:a="http://schemas.openxmlformats.org/drawingml/2006/main" w="1587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sk-SK"/>
        </a:p>
      </cdr:txBody>
    </cdr:sp>
  </cdr:relSizeAnchor>
</c:userShapes>
</file>

<file path=xl/drawings/drawing17.xml><?xml version="1.0" encoding="utf-8"?>
<xdr:wsDr xmlns:xdr="http://schemas.openxmlformats.org/drawingml/2006/spreadsheetDrawing" xmlns:a="http://schemas.openxmlformats.org/drawingml/2006/main">
  <xdr:twoCellAnchor>
    <xdr:from>
      <xdr:col>1</xdr:col>
      <xdr:colOff>13608</xdr:colOff>
      <xdr:row>1</xdr:row>
      <xdr:rowOff>202405</xdr:rowOff>
    </xdr:from>
    <xdr:to>
      <xdr:col>11</xdr:col>
      <xdr:colOff>83344</xdr:colOff>
      <xdr:row>21</xdr:row>
      <xdr:rowOff>13606</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4537</xdr:colOff>
      <xdr:row>24</xdr:row>
      <xdr:rowOff>45357</xdr:rowOff>
    </xdr:from>
    <xdr:to>
      <xdr:col>13</xdr:col>
      <xdr:colOff>225274</xdr:colOff>
      <xdr:row>53</xdr:row>
      <xdr:rowOff>-1</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128</xdr:row>
      <xdr:rowOff>0</xdr:rowOff>
    </xdr:from>
    <xdr:to>
      <xdr:col>5</xdr:col>
      <xdr:colOff>236220</xdr:colOff>
      <xdr:row>144</xdr:row>
      <xdr:rowOff>95250</xdr:rowOff>
    </xdr:to>
    <xdr:pic>
      <xdr:nvPicPr>
        <xdr:cNvPr id="5" name="Obrázok 4"/>
        <xdr:cNvPicPr/>
      </xdr:nvPicPr>
      <xdr:blipFill>
        <a:blip xmlns:r="http://schemas.openxmlformats.org/officeDocument/2006/relationships" r:embed="rId1"/>
        <a:stretch>
          <a:fillRect/>
        </a:stretch>
      </xdr:blipFill>
      <xdr:spPr>
        <a:xfrm>
          <a:off x="809625" y="29015531"/>
          <a:ext cx="5760720" cy="3524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1854</xdr:colOff>
      <xdr:row>7</xdr:row>
      <xdr:rowOff>198968</xdr:rowOff>
    </xdr:from>
    <xdr:to>
      <xdr:col>10</xdr:col>
      <xdr:colOff>265643</xdr:colOff>
      <xdr:row>43</xdr:row>
      <xdr:rowOff>202406</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93</xdr:row>
      <xdr:rowOff>-1</xdr:rowOff>
    </xdr:from>
    <xdr:to>
      <xdr:col>4</xdr:col>
      <xdr:colOff>664845</xdr:colOff>
      <xdr:row>108</xdr:row>
      <xdr:rowOff>119061</xdr:rowOff>
    </xdr:to>
    <xdr:pic>
      <xdr:nvPicPr>
        <xdr:cNvPr id="5" name="Obrázok 4"/>
        <xdr:cNvPicPr/>
      </xdr:nvPicPr>
      <xdr:blipFill>
        <a:blip xmlns:r="http://schemas.openxmlformats.org/officeDocument/2006/relationships" r:embed="rId1"/>
        <a:stretch>
          <a:fillRect/>
        </a:stretch>
      </xdr:blipFill>
      <xdr:spPr>
        <a:xfrm>
          <a:off x="1023938" y="23979187"/>
          <a:ext cx="5760720" cy="33337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1485900</xdr:colOff>
      <xdr:row>21</xdr:row>
      <xdr:rowOff>0</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700617</xdr:colOff>
      <xdr:row>37</xdr:row>
      <xdr:rowOff>10584</xdr:rowOff>
    </xdr:from>
    <xdr:to>
      <xdr:col>5</xdr:col>
      <xdr:colOff>416719</xdr:colOff>
      <xdr:row>52</xdr:row>
      <xdr:rowOff>10584</xdr:rowOff>
    </xdr:to>
    <xdr:graphicFrame macro="">
      <xdr:nvGraphicFramePr>
        <xdr:cNvPr id="3" name="Graf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0.69878</cdr:x>
      <cdr:y>0.70722</cdr:y>
    </cdr:from>
    <cdr:to>
      <cdr:x>0.82904</cdr:x>
      <cdr:y>0.88973</cdr:y>
    </cdr:to>
    <cdr:sp macro="" textlink="">
      <cdr:nvSpPr>
        <cdr:cNvPr id="2" name="BlokTextu 1"/>
        <cdr:cNvSpPr txBox="1"/>
      </cdr:nvSpPr>
      <cdr:spPr>
        <a:xfrm xmlns:a="http://schemas.openxmlformats.org/drawingml/2006/main">
          <a:off x="4905375" y="35433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k-SK" sz="1100"/>
        </a:p>
      </cdr:txBody>
    </cdr:sp>
  </cdr:relSizeAnchor>
  <cdr:relSizeAnchor xmlns:cdr="http://schemas.openxmlformats.org/drawingml/2006/chartDrawing">
    <cdr:from>
      <cdr:x>0.67403</cdr:x>
      <cdr:y>0.44804</cdr:y>
    </cdr:from>
    <cdr:to>
      <cdr:x>0.8666</cdr:x>
      <cdr:y>0.62485</cdr:y>
    </cdr:to>
    <cdr:sp macro="" textlink="">
      <cdr:nvSpPr>
        <cdr:cNvPr id="3" name="BlokTextu 2"/>
        <cdr:cNvSpPr txBox="1"/>
      </cdr:nvSpPr>
      <cdr:spPr>
        <a:xfrm xmlns:a="http://schemas.openxmlformats.org/drawingml/2006/main">
          <a:off x="3417093" y="1418971"/>
          <a:ext cx="976313" cy="55996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sk-SK" sz="1000">
              <a:latin typeface="Arial Narrow" panose="020B0606020202030204" pitchFamily="34" charset="0"/>
              <a:cs typeface="Times New Roman" panose="02020603050405020304" pitchFamily="18" charset="0"/>
            </a:rPr>
            <a:t>Ekonomicky </a:t>
          </a:r>
        </a:p>
        <a:p xmlns:a="http://schemas.openxmlformats.org/drawingml/2006/main">
          <a:pPr algn="ctr"/>
          <a:r>
            <a:rPr lang="sk-SK" sz="1000">
              <a:latin typeface="Arial Narrow" panose="020B0606020202030204" pitchFamily="34" charset="0"/>
              <a:cs typeface="Times New Roman" panose="02020603050405020304" pitchFamily="18" charset="0"/>
            </a:rPr>
            <a:t>aktívne obyvateľstvo </a:t>
          </a:r>
        </a:p>
        <a:p xmlns:a="http://schemas.openxmlformats.org/drawingml/2006/main">
          <a:pPr algn="ctr"/>
          <a:r>
            <a:rPr lang="sk-SK" sz="1000">
              <a:latin typeface="Arial Narrow" panose="020B0606020202030204" pitchFamily="34" charset="0"/>
              <a:cs typeface="Times New Roman" panose="02020603050405020304" pitchFamily="18" charset="0"/>
            </a:rPr>
            <a:t>vo veku</a:t>
          </a:r>
          <a:r>
            <a:rPr lang="sk-SK" sz="1000">
              <a:latin typeface="Arial Narrow" panose="020B0606020202030204" pitchFamily="34" charset="0"/>
              <a:ea typeface="+mn-ea"/>
              <a:cs typeface="Times New Roman" panose="02020603050405020304" pitchFamily="18" charset="0"/>
            </a:rPr>
            <a:t> </a:t>
          </a:r>
          <a:r>
            <a:rPr lang="sk-SK" sz="1000">
              <a:latin typeface="Arial Narrow" panose="020B0606020202030204" pitchFamily="34" charset="0"/>
              <a:cs typeface="Times New Roman" panose="02020603050405020304" pitchFamily="18" charset="0"/>
            </a:rPr>
            <a:t>15+ </a:t>
          </a:r>
        </a:p>
      </cdr:txBody>
    </cdr:sp>
  </cdr:relSizeAnchor>
  <cdr:relSizeAnchor xmlns:cdr="http://schemas.openxmlformats.org/drawingml/2006/chartDrawing">
    <cdr:from>
      <cdr:x>0.23314</cdr:x>
      <cdr:y>0.23118</cdr:y>
    </cdr:from>
    <cdr:to>
      <cdr:x>0.3634</cdr:x>
      <cdr:y>0.4289</cdr:y>
    </cdr:to>
    <cdr:sp macro="" textlink="">
      <cdr:nvSpPr>
        <cdr:cNvPr id="4" name="BlokTextu 3"/>
        <cdr:cNvSpPr txBox="1"/>
      </cdr:nvSpPr>
      <cdr:spPr>
        <a:xfrm xmlns:a="http://schemas.openxmlformats.org/drawingml/2006/main">
          <a:off x="1512272" y="772893"/>
          <a:ext cx="844935" cy="66103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sk-SK" sz="1000">
              <a:latin typeface="Arial Narrow" panose="020B0606020202030204" pitchFamily="34" charset="0"/>
              <a:cs typeface="Times New Roman" panose="02020603050405020304" pitchFamily="18" charset="0"/>
            </a:rPr>
            <a:t>Ekonomicky</a:t>
          </a:r>
        </a:p>
        <a:p xmlns:a="http://schemas.openxmlformats.org/drawingml/2006/main">
          <a:pPr algn="ctr"/>
          <a:r>
            <a:rPr lang="sk-SK" sz="1000">
              <a:latin typeface="Arial Narrow" panose="020B0606020202030204" pitchFamily="34" charset="0"/>
              <a:cs typeface="Times New Roman" panose="02020603050405020304" pitchFamily="18" charset="0"/>
            </a:rPr>
            <a:t>neaktívne obyvateľstvo</a:t>
          </a:r>
        </a:p>
        <a:p xmlns:a="http://schemas.openxmlformats.org/drawingml/2006/main">
          <a:pPr algn="ctr"/>
          <a:r>
            <a:rPr lang="sk-SK" sz="1000">
              <a:latin typeface="Arial Narrow" panose="020B0606020202030204" pitchFamily="34" charset="0"/>
              <a:cs typeface="Times New Roman" panose="02020603050405020304" pitchFamily="18" charset="0"/>
            </a:rPr>
            <a:t>vo veku 15+ </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28248</xdr:colOff>
      <xdr:row>2</xdr:row>
      <xdr:rowOff>37914</xdr:rowOff>
    </xdr:from>
    <xdr:to>
      <xdr:col>11</xdr:col>
      <xdr:colOff>498809</xdr:colOff>
      <xdr:row>17</xdr:row>
      <xdr:rowOff>1749</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30456</xdr:colOff>
      <xdr:row>20</xdr:row>
      <xdr:rowOff>35719</xdr:rowOff>
    </xdr:from>
    <xdr:to>
      <xdr:col>11</xdr:col>
      <xdr:colOff>238125</xdr:colOff>
      <xdr:row>35</xdr:row>
      <xdr:rowOff>156660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22428</xdr:colOff>
      <xdr:row>58</xdr:row>
      <xdr:rowOff>33504</xdr:rowOff>
    </xdr:from>
    <xdr:to>
      <xdr:col>12</xdr:col>
      <xdr:colOff>23812</xdr:colOff>
      <xdr:row>75</xdr:row>
      <xdr:rowOff>178594</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57041</xdr:colOff>
      <xdr:row>39</xdr:row>
      <xdr:rowOff>16448</xdr:rowOff>
    </xdr:from>
    <xdr:to>
      <xdr:col>12</xdr:col>
      <xdr:colOff>12533</xdr:colOff>
      <xdr:row>54</xdr:row>
      <xdr:rowOff>190500</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23812</xdr:rowOff>
    </xdr:from>
    <xdr:to>
      <xdr:col>5</xdr:col>
      <xdr:colOff>369092</xdr:colOff>
      <xdr:row>14</xdr:row>
      <xdr:rowOff>109537</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0.93915</cdr:x>
      <cdr:y>0.2509</cdr:y>
    </cdr:from>
    <cdr:to>
      <cdr:x>1</cdr:x>
      <cdr:y>0.84879</cdr:y>
    </cdr:to>
    <cdr:sp macro="" textlink="">
      <cdr:nvSpPr>
        <cdr:cNvPr id="2" name="TextovéPole 1"/>
        <cdr:cNvSpPr txBox="1"/>
      </cdr:nvSpPr>
      <cdr:spPr>
        <a:xfrm xmlns:a="http://schemas.openxmlformats.org/drawingml/2006/main">
          <a:off x="4438650" y="666752"/>
          <a:ext cx="285749" cy="1588888"/>
        </a:xfrm>
        <a:prstGeom xmlns:a="http://schemas.openxmlformats.org/drawingml/2006/main" prst="rect">
          <a:avLst/>
        </a:prstGeom>
      </cdr:spPr>
      <cdr:txBody>
        <a:bodyPr xmlns:a="http://schemas.openxmlformats.org/drawingml/2006/main" vert="vert270" wrap="none" rtlCol="0"/>
        <a:lstStyle xmlns:a="http://schemas.openxmlformats.org/drawingml/2006/main"/>
        <a:p xmlns:a="http://schemas.openxmlformats.org/drawingml/2006/main">
          <a:r>
            <a:rPr lang="sk-SK" sz="1100" b="1">
              <a:latin typeface="Arial Narrow" panose="020B0606020202030204" pitchFamily="34" charset="0"/>
            </a:rPr>
            <a:t>Pracujúci v </a:t>
          </a:r>
          <a:r>
            <a:rPr lang="sk-SK" sz="1050" b="1">
              <a:latin typeface="Arial Narrow" panose="020B0606020202030204" pitchFamily="34" charset="0"/>
            </a:rPr>
            <a:t>zahrničí</a:t>
          </a:r>
          <a:r>
            <a:rPr lang="sk-SK" sz="1100" b="1">
              <a:latin typeface="Arial Narrow" panose="020B0606020202030204" pitchFamily="34" charset="0"/>
            </a:rPr>
            <a:t> v</a:t>
          </a:r>
          <a:r>
            <a:rPr lang="sk-SK" sz="1100" b="1" baseline="0">
              <a:latin typeface="Arial Narrow" panose="020B0606020202030204" pitchFamily="34" charset="0"/>
            </a:rPr>
            <a:t> tis. osob</a:t>
          </a:r>
          <a:r>
            <a:rPr lang="sk-SK" sz="1100" b="0" baseline="0"/>
            <a:t>.</a:t>
          </a:r>
        </a:p>
        <a:p xmlns:a="http://schemas.openxmlformats.org/drawingml/2006/main">
          <a:endParaRPr lang="sk-SK" sz="1100" b="1"/>
        </a:p>
        <a:p xmlns:a="http://schemas.openxmlformats.org/drawingml/2006/main">
          <a:r>
            <a:rPr lang="sk-SK" sz="1100"/>
            <a:t>í</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35719</xdr:colOff>
      <xdr:row>2</xdr:row>
      <xdr:rowOff>35719</xdr:rowOff>
    </xdr:from>
    <xdr:to>
      <xdr:col>8</xdr:col>
      <xdr:colOff>107155</xdr:colOff>
      <xdr:row>23</xdr:row>
      <xdr:rowOff>130968</xdr:rowOff>
    </xdr:to>
    <xdr:graphicFrame macro="">
      <xdr:nvGraphicFramePr>
        <xdr:cNvPr id="4" name="Graf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Motív Office">
  <a:themeElements>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D7E0"/>
  </sheetPr>
  <dimension ref="A2:F171"/>
  <sheetViews>
    <sheetView zoomScale="80" zoomScaleNormal="80" workbookViewId="0">
      <pane ySplit="3" topLeftCell="A22" activePane="bottomLeft" state="frozen"/>
      <selection activeCell="B1" sqref="B1"/>
      <selection pane="bottomLeft" activeCell="A69" sqref="A69:XFD69"/>
    </sheetView>
  </sheetViews>
  <sheetFormatPr defaultRowHeight="16.5" x14ac:dyDescent="0.3"/>
  <cols>
    <col min="1" max="1" width="26.5703125" style="1" customWidth="1"/>
    <col min="2" max="2" width="15.28515625" style="1" customWidth="1"/>
    <col min="3" max="3" width="102.28515625" style="137" customWidth="1"/>
    <col min="4" max="4" width="21.28515625" style="1" customWidth="1"/>
    <col min="5" max="5" width="21" style="1" customWidth="1"/>
    <col min="6" max="6" width="14.28515625" style="1" customWidth="1"/>
    <col min="7" max="16384" width="9.140625" style="1"/>
  </cols>
  <sheetData>
    <row r="2" spans="1:6" ht="17.25" thickBot="1" x14ac:dyDescent="0.35">
      <c r="A2" s="281" t="s">
        <v>1173</v>
      </c>
      <c r="B2" s="399"/>
      <c r="C2" s="399"/>
    </row>
    <row r="3" spans="1:6" s="27" customFormat="1" ht="50.25" thickBot="1" x14ac:dyDescent="0.35">
      <c r="A3" s="24" t="s">
        <v>606</v>
      </c>
      <c r="B3" s="24" t="s">
        <v>608</v>
      </c>
      <c r="C3" s="24" t="s">
        <v>609</v>
      </c>
      <c r="D3" s="24" t="s">
        <v>940</v>
      </c>
      <c r="E3" s="24" t="s">
        <v>610</v>
      </c>
      <c r="F3" s="24" t="s">
        <v>706</v>
      </c>
    </row>
    <row r="4" spans="1:6" x14ac:dyDescent="0.3">
      <c r="A4" s="1" t="s">
        <v>729</v>
      </c>
      <c r="B4" s="1" t="s">
        <v>0</v>
      </c>
      <c r="C4" s="212" t="s">
        <v>216</v>
      </c>
      <c r="D4" s="1" t="s">
        <v>737</v>
      </c>
      <c r="E4" s="1" t="s">
        <v>941</v>
      </c>
      <c r="F4" s="1" t="s">
        <v>707</v>
      </c>
    </row>
    <row r="5" spans="1:6" x14ac:dyDescent="0.3">
      <c r="A5" s="1" t="s">
        <v>886</v>
      </c>
      <c r="B5" s="1" t="s">
        <v>1</v>
      </c>
      <c r="C5" s="212" t="s">
        <v>1436</v>
      </c>
      <c r="D5" s="1" t="s">
        <v>738</v>
      </c>
      <c r="E5" s="1" t="s">
        <v>941</v>
      </c>
      <c r="F5" s="137" t="s">
        <v>707</v>
      </c>
    </row>
    <row r="6" spans="1:6" x14ac:dyDescent="0.3">
      <c r="A6" s="1" t="s">
        <v>886</v>
      </c>
      <c r="B6" s="1" t="s">
        <v>9</v>
      </c>
      <c r="C6" s="212" t="s">
        <v>1437</v>
      </c>
      <c r="D6" s="1" t="s">
        <v>738</v>
      </c>
      <c r="E6" s="1" t="s">
        <v>941</v>
      </c>
      <c r="F6" s="1" t="s">
        <v>707</v>
      </c>
    </row>
    <row r="7" spans="1:6" s="210" customFormat="1" x14ac:dyDescent="0.3">
      <c r="A7" s="210" t="s">
        <v>217</v>
      </c>
      <c r="B7" s="210" t="s">
        <v>887</v>
      </c>
      <c r="C7" s="593" t="s">
        <v>888</v>
      </c>
      <c r="D7" s="210" t="s">
        <v>217</v>
      </c>
      <c r="E7" s="464" t="s">
        <v>217</v>
      </c>
      <c r="F7" s="210" t="s">
        <v>707</v>
      </c>
    </row>
    <row r="8" spans="1:6" s="210" customFormat="1" x14ac:dyDescent="0.3">
      <c r="A8" s="210" t="s">
        <v>217</v>
      </c>
      <c r="B8" s="210" t="s">
        <v>889</v>
      </c>
      <c r="C8" s="593" t="s">
        <v>211</v>
      </c>
      <c r="D8" s="210" t="s">
        <v>217</v>
      </c>
      <c r="E8" s="464" t="s">
        <v>217</v>
      </c>
      <c r="F8" s="107" t="s">
        <v>707</v>
      </c>
    </row>
    <row r="9" spans="1:6" s="210" customFormat="1" x14ac:dyDescent="0.3">
      <c r="A9" s="210" t="s">
        <v>217</v>
      </c>
      <c r="B9" s="210" t="s">
        <v>890</v>
      </c>
      <c r="C9" s="593" t="s">
        <v>891</v>
      </c>
      <c r="D9" s="210" t="s">
        <v>217</v>
      </c>
      <c r="E9" s="464" t="s">
        <v>217</v>
      </c>
      <c r="F9" s="210" t="s">
        <v>707</v>
      </c>
    </row>
    <row r="10" spans="1:6" s="210" customFormat="1" x14ac:dyDescent="0.3">
      <c r="A10" s="210" t="s">
        <v>217</v>
      </c>
      <c r="B10" s="210" t="s">
        <v>892</v>
      </c>
      <c r="C10" s="593" t="s">
        <v>214</v>
      </c>
      <c r="D10" s="210" t="s">
        <v>217</v>
      </c>
      <c r="E10" s="464" t="s">
        <v>217</v>
      </c>
      <c r="F10" s="210" t="s">
        <v>707</v>
      </c>
    </row>
    <row r="11" spans="1:6" s="210" customFormat="1" x14ac:dyDescent="0.3">
      <c r="A11" s="210" t="s">
        <v>217</v>
      </c>
      <c r="B11" s="210" t="s">
        <v>893</v>
      </c>
      <c r="C11" s="593" t="s">
        <v>1438</v>
      </c>
      <c r="D11" s="210" t="s">
        <v>217</v>
      </c>
      <c r="E11" s="464" t="s">
        <v>217</v>
      </c>
      <c r="F11" s="210" t="s">
        <v>707</v>
      </c>
    </row>
    <row r="12" spans="1:6" s="210" customFormat="1" x14ac:dyDescent="0.3">
      <c r="A12" s="210" t="s">
        <v>894</v>
      </c>
      <c r="B12" s="210" t="s">
        <v>10</v>
      </c>
      <c r="C12" s="593" t="s">
        <v>1439</v>
      </c>
      <c r="D12" s="210" t="s">
        <v>739</v>
      </c>
      <c r="E12" s="210" t="s">
        <v>942</v>
      </c>
      <c r="F12" s="210" t="s">
        <v>707</v>
      </c>
    </row>
    <row r="13" spans="1:6" x14ac:dyDescent="0.3">
      <c r="A13" s="1" t="s">
        <v>894</v>
      </c>
      <c r="B13" s="210" t="s">
        <v>11</v>
      </c>
      <c r="C13" s="212" t="s">
        <v>1440</v>
      </c>
      <c r="D13" s="1" t="s">
        <v>739</v>
      </c>
      <c r="E13" s="1" t="s">
        <v>942</v>
      </c>
      <c r="F13" s="1" t="s">
        <v>708</v>
      </c>
    </row>
    <row r="14" spans="1:6" x14ac:dyDescent="0.3">
      <c r="A14" s="1" t="s">
        <v>894</v>
      </c>
      <c r="B14" s="210" t="s">
        <v>30</v>
      </c>
      <c r="C14" s="212" t="s">
        <v>778</v>
      </c>
      <c r="D14" s="1" t="s">
        <v>739</v>
      </c>
      <c r="E14" s="1" t="s">
        <v>942</v>
      </c>
      <c r="F14" s="1" t="s">
        <v>707</v>
      </c>
    </row>
    <row r="15" spans="1:6" x14ac:dyDescent="0.3">
      <c r="A15" s="1" t="s">
        <v>894</v>
      </c>
      <c r="B15" s="210" t="s">
        <v>12</v>
      </c>
      <c r="C15" s="212" t="s">
        <v>898</v>
      </c>
      <c r="D15" s="1" t="s">
        <v>739</v>
      </c>
      <c r="E15" s="1" t="s">
        <v>942</v>
      </c>
      <c r="F15" s="1" t="s">
        <v>708</v>
      </c>
    </row>
    <row r="16" spans="1:6" x14ac:dyDescent="0.3">
      <c r="A16" s="1" t="s">
        <v>894</v>
      </c>
      <c r="B16" s="210" t="s">
        <v>895</v>
      </c>
      <c r="C16" s="212" t="s">
        <v>896</v>
      </c>
      <c r="D16" s="1" t="s">
        <v>739</v>
      </c>
      <c r="E16" s="1" t="s">
        <v>942</v>
      </c>
      <c r="F16" s="1" t="s">
        <v>708</v>
      </c>
    </row>
    <row r="17" spans="1:6" x14ac:dyDescent="0.3">
      <c r="A17" s="1" t="s">
        <v>894</v>
      </c>
      <c r="B17" s="210" t="s">
        <v>29</v>
      </c>
      <c r="C17" s="212" t="s">
        <v>1441</v>
      </c>
      <c r="D17" s="1" t="s">
        <v>739</v>
      </c>
      <c r="E17" s="1" t="s">
        <v>942</v>
      </c>
      <c r="F17" s="1" t="s">
        <v>708</v>
      </c>
    </row>
    <row r="18" spans="1:6" x14ac:dyDescent="0.3">
      <c r="A18" s="1" t="s">
        <v>894</v>
      </c>
      <c r="B18" s="210" t="s">
        <v>897</v>
      </c>
      <c r="C18" s="212" t="s">
        <v>1464</v>
      </c>
      <c r="D18" s="1" t="s">
        <v>739</v>
      </c>
      <c r="E18" s="1" t="s">
        <v>942</v>
      </c>
      <c r="F18" s="1" t="s">
        <v>708</v>
      </c>
    </row>
    <row r="19" spans="1:6" x14ac:dyDescent="0.3">
      <c r="A19" s="1" t="s">
        <v>906</v>
      </c>
      <c r="B19" s="210" t="s">
        <v>899</v>
      </c>
      <c r="C19" s="212" t="s">
        <v>1465</v>
      </c>
      <c r="D19" s="1" t="s">
        <v>740</v>
      </c>
      <c r="E19" s="1" t="s">
        <v>942</v>
      </c>
      <c r="F19" s="1" t="s">
        <v>709</v>
      </c>
    </row>
    <row r="20" spans="1:6" x14ac:dyDescent="0.3">
      <c r="A20" s="1" t="s">
        <v>906</v>
      </c>
      <c r="B20" s="210" t="s">
        <v>900</v>
      </c>
      <c r="C20" s="212" t="s">
        <v>1466</v>
      </c>
      <c r="D20" s="1" t="s">
        <v>740</v>
      </c>
      <c r="E20" s="1" t="s">
        <v>942</v>
      </c>
      <c r="F20" s="1" t="s">
        <v>709</v>
      </c>
    </row>
    <row r="21" spans="1:6" x14ac:dyDescent="0.3">
      <c r="A21" s="1" t="s">
        <v>906</v>
      </c>
      <c r="B21" s="210" t="s">
        <v>31</v>
      </c>
      <c r="C21" s="212" t="s">
        <v>1467</v>
      </c>
      <c r="D21" s="1" t="s">
        <v>740</v>
      </c>
      <c r="E21" s="1" t="s">
        <v>942</v>
      </c>
      <c r="F21" s="1" t="s">
        <v>709</v>
      </c>
    </row>
    <row r="22" spans="1:6" x14ac:dyDescent="0.3">
      <c r="A22" s="1" t="s">
        <v>906</v>
      </c>
      <c r="B22" s="210" t="s">
        <v>901</v>
      </c>
      <c r="C22" s="212" t="s">
        <v>1468</v>
      </c>
      <c r="D22" s="1" t="s">
        <v>740</v>
      </c>
      <c r="E22" s="1" t="s">
        <v>942</v>
      </c>
      <c r="F22" s="1" t="s">
        <v>709</v>
      </c>
    </row>
    <row r="23" spans="1:6" x14ac:dyDescent="0.3">
      <c r="A23" s="1" t="s">
        <v>907</v>
      </c>
      <c r="B23" s="210" t="s">
        <v>908</v>
      </c>
      <c r="C23" s="212" t="s">
        <v>1058</v>
      </c>
      <c r="D23" s="1" t="s">
        <v>741</v>
      </c>
      <c r="E23" s="1" t="s">
        <v>942</v>
      </c>
      <c r="F23" s="1" t="s">
        <v>708</v>
      </c>
    </row>
    <row r="24" spans="1:6" x14ac:dyDescent="0.3">
      <c r="A24" s="1" t="s">
        <v>907</v>
      </c>
      <c r="B24" s="210" t="s">
        <v>32</v>
      </c>
      <c r="C24" s="212" t="s">
        <v>1442</v>
      </c>
      <c r="D24" s="1" t="s">
        <v>741</v>
      </c>
      <c r="E24" s="1" t="s">
        <v>942</v>
      </c>
      <c r="F24" s="1" t="s">
        <v>708</v>
      </c>
    </row>
    <row r="25" spans="1:6" x14ac:dyDescent="0.3">
      <c r="A25" s="1" t="s">
        <v>907</v>
      </c>
      <c r="B25" s="210" t="s">
        <v>902</v>
      </c>
      <c r="C25" s="212" t="s">
        <v>1443</v>
      </c>
      <c r="D25" s="1" t="s">
        <v>741</v>
      </c>
      <c r="E25" s="1" t="s">
        <v>942</v>
      </c>
      <c r="F25" s="1" t="s">
        <v>708</v>
      </c>
    </row>
    <row r="26" spans="1:6" x14ac:dyDescent="0.3">
      <c r="A26" s="1" t="s">
        <v>907</v>
      </c>
      <c r="B26" s="210" t="s">
        <v>33</v>
      </c>
      <c r="C26" s="212" t="s">
        <v>1444</v>
      </c>
      <c r="D26" s="1" t="s">
        <v>741</v>
      </c>
      <c r="E26" s="1" t="s">
        <v>942</v>
      </c>
      <c r="F26" s="1" t="s">
        <v>708</v>
      </c>
    </row>
    <row r="27" spans="1:6" x14ac:dyDescent="0.3">
      <c r="A27" s="1" t="s">
        <v>907</v>
      </c>
      <c r="B27" s="210" t="s">
        <v>903</v>
      </c>
      <c r="C27" s="212" t="s">
        <v>1445</v>
      </c>
      <c r="D27" s="1" t="s">
        <v>741</v>
      </c>
      <c r="E27" s="1" t="s">
        <v>942</v>
      </c>
      <c r="F27" s="1" t="s">
        <v>708</v>
      </c>
    </row>
    <row r="28" spans="1:6" x14ac:dyDescent="0.3">
      <c r="A28" s="1" t="s">
        <v>907</v>
      </c>
      <c r="B28" s="210" t="s">
        <v>904</v>
      </c>
      <c r="C28" s="212" t="s">
        <v>905</v>
      </c>
      <c r="D28" s="1" t="s">
        <v>741</v>
      </c>
      <c r="E28" s="1" t="s">
        <v>942</v>
      </c>
      <c r="F28" s="1" t="s">
        <v>708</v>
      </c>
    </row>
    <row r="29" spans="1:6" x14ac:dyDescent="0.3">
      <c r="A29" s="1" t="s">
        <v>907</v>
      </c>
      <c r="B29" s="210" t="s">
        <v>35</v>
      </c>
      <c r="C29" s="212" t="s">
        <v>34</v>
      </c>
      <c r="D29" s="1" t="s">
        <v>742</v>
      </c>
      <c r="E29" s="1" t="s">
        <v>942</v>
      </c>
      <c r="F29" s="1" t="s">
        <v>707</v>
      </c>
    </row>
    <row r="30" spans="1:6" x14ac:dyDescent="0.3">
      <c r="A30" s="1" t="s">
        <v>910</v>
      </c>
      <c r="B30" s="210" t="s">
        <v>911</v>
      </c>
      <c r="C30" s="212" t="s">
        <v>1446</v>
      </c>
      <c r="D30" s="1" t="s">
        <v>743</v>
      </c>
      <c r="E30" s="1" t="s">
        <v>942</v>
      </c>
      <c r="F30" s="1" t="s">
        <v>707</v>
      </c>
    </row>
    <row r="31" spans="1:6" x14ac:dyDescent="0.3">
      <c r="A31" s="1" t="s">
        <v>910</v>
      </c>
      <c r="B31" s="210" t="s">
        <v>909</v>
      </c>
      <c r="C31" s="212" t="s">
        <v>1447</v>
      </c>
      <c r="D31" s="1" t="s">
        <v>743</v>
      </c>
      <c r="E31" s="1" t="s">
        <v>942</v>
      </c>
      <c r="F31" s="1" t="s">
        <v>707</v>
      </c>
    </row>
    <row r="32" spans="1:6" x14ac:dyDescent="0.3">
      <c r="A32" s="1" t="s">
        <v>730</v>
      </c>
      <c r="B32" s="210" t="s">
        <v>913</v>
      </c>
      <c r="C32" s="212" t="s">
        <v>36</v>
      </c>
      <c r="D32" s="1" t="s">
        <v>744</v>
      </c>
      <c r="E32" s="1" t="s">
        <v>942</v>
      </c>
      <c r="F32" s="1" t="s">
        <v>710</v>
      </c>
    </row>
    <row r="33" spans="1:6" x14ac:dyDescent="0.3">
      <c r="A33" s="1" t="s">
        <v>912</v>
      </c>
      <c r="B33" s="210" t="s">
        <v>914</v>
      </c>
      <c r="C33" s="212" t="s">
        <v>1469</v>
      </c>
      <c r="D33" s="1" t="s">
        <v>745</v>
      </c>
      <c r="E33" s="1" t="s">
        <v>942</v>
      </c>
      <c r="F33" s="1" t="s">
        <v>711</v>
      </c>
    </row>
    <row r="34" spans="1:6" s="137" customFormat="1" x14ac:dyDescent="0.3">
      <c r="A34" s="1" t="s">
        <v>912</v>
      </c>
      <c r="B34" s="464" t="s">
        <v>915</v>
      </c>
      <c r="C34" s="213" t="s">
        <v>1470</v>
      </c>
      <c r="D34" s="137" t="s">
        <v>745</v>
      </c>
      <c r="E34" s="1" t="s">
        <v>942</v>
      </c>
      <c r="F34" s="137" t="s">
        <v>711</v>
      </c>
    </row>
    <row r="35" spans="1:6" x14ac:dyDescent="0.3">
      <c r="A35" s="1" t="s">
        <v>912</v>
      </c>
      <c r="B35" s="210" t="s">
        <v>916</v>
      </c>
      <c r="C35" s="212" t="s">
        <v>1471</v>
      </c>
      <c r="D35" s="1" t="s">
        <v>745</v>
      </c>
      <c r="E35" s="1" t="s">
        <v>942</v>
      </c>
      <c r="F35" s="1" t="s">
        <v>711</v>
      </c>
    </row>
    <row r="36" spans="1:6" s="137" customFormat="1" x14ac:dyDescent="0.3">
      <c r="A36" s="1" t="s">
        <v>912</v>
      </c>
      <c r="B36" s="464" t="s">
        <v>917</v>
      </c>
      <c r="C36" s="213" t="s">
        <v>1472</v>
      </c>
      <c r="D36" s="137" t="s">
        <v>745</v>
      </c>
      <c r="E36" s="1" t="s">
        <v>942</v>
      </c>
      <c r="F36" s="137" t="s">
        <v>711</v>
      </c>
    </row>
    <row r="37" spans="1:6" x14ac:dyDescent="0.3">
      <c r="A37" s="1" t="s">
        <v>912</v>
      </c>
      <c r="B37" s="464" t="s">
        <v>1059</v>
      </c>
      <c r="C37" s="212" t="s">
        <v>1448</v>
      </c>
      <c r="D37" s="1" t="s">
        <v>745</v>
      </c>
      <c r="E37" s="1" t="s">
        <v>942</v>
      </c>
      <c r="F37" s="1" t="s">
        <v>711</v>
      </c>
    </row>
    <row r="38" spans="1:6" x14ac:dyDescent="0.3">
      <c r="A38" s="1" t="s">
        <v>912</v>
      </c>
      <c r="B38" s="210" t="s">
        <v>1060</v>
      </c>
      <c r="C38" s="212" t="s">
        <v>1473</v>
      </c>
      <c r="D38" s="1" t="s">
        <v>745</v>
      </c>
      <c r="E38" s="1" t="s">
        <v>942</v>
      </c>
      <c r="F38" s="1" t="s">
        <v>711</v>
      </c>
    </row>
    <row r="39" spans="1:6" x14ac:dyDescent="0.3">
      <c r="A39" s="1" t="s">
        <v>912</v>
      </c>
      <c r="B39" s="464" t="s">
        <v>1061</v>
      </c>
      <c r="C39" s="212" t="s">
        <v>1449</v>
      </c>
      <c r="D39" s="1" t="s">
        <v>745</v>
      </c>
      <c r="E39" s="1" t="s">
        <v>942</v>
      </c>
      <c r="F39" s="1" t="s">
        <v>711</v>
      </c>
    </row>
    <row r="40" spans="1:6" x14ac:dyDescent="0.3">
      <c r="A40" s="1" t="s">
        <v>912</v>
      </c>
      <c r="B40" s="210" t="s">
        <v>1062</v>
      </c>
      <c r="C40" s="212" t="s">
        <v>1450</v>
      </c>
      <c r="D40" s="1" t="s">
        <v>745</v>
      </c>
      <c r="E40" s="1" t="s">
        <v>942</v>
      </c>
      <c r="F40" s="1" t="s">
        <v>711</v>
      </c>
    </row>
    <row r="41" spans="1:6" x14ac:dyDescent="0.3">
      <c r="A41" s="1" t="s">
        <v>912</v>
      </c>
      <c r="B41" s="210" t="s">
        <v>918</v>
      </c>
      <c r="C41" s="212" t="s">
        <v>1451</v>
      </c>
      <c r="D41" s="1" t="s">
        <v>745</v>
      </c>
      <c r="E41" s="1" t="s">
        <v>942</v>
      </c>
      <c r="F41" s="1" t="s">
        <v>711</v>
      </c>
    </row>
    <row r="42" spans="1:6" x14ac:dyDescent="0.3">
      <c r="A42" s="1" t="s">
        <v>731</v>
      </c>
      <c r="B42" s="464" t="s">
        <v>919</v>
      </c>
      <c r="C42" s="212" t="s">
        <v>1452</v>
      </c>
      <c r="D42" s="1" t="s">
        <v>745</v>
      </c>
      <c r="E42" s="1" t="s">
        <v>942</v>
      </c>
      <c r="F42" s="1" t="s">
        <v>711</v>
      </c>
    </row>
    <row r="43" spans="1:6" x14ac:dyDescent="0.3">
      <c r="A43" s="1" t="s">
        <v>731</v>
      </c>
      <c r="B43" s="210" t="s">
        <v>920</v>
      </c>
      <c r="C43" s="212" t="s">
        <v>1453</v>
      </c>
      <c r="D43" s="1" t="s">
        <v>745</v>
      </c>
      <c r="E43" s="1" t="s">
        <v>942</v>
      </c>
      <c r="F43" s="1" t="s">
        <v>711</v>
      </c>
    </row>
    <row r="44" spans="1:6" x14ac:dyDescent="0.3">
      <c r="A44" s="1" t="s">
        <v>732</v>
      </c>
      <c r="B44" s="464" t="s">
        <v>1063</v>
      </c>
      <c r="C44" s="212" t="s">
        <v>1474</v>
      </c>
      <c r="D44" s="1" t="s">
        <v>745</v>
      </c>
      <c r="E44" s="1" t="s">
        <v>942</v>
      </c>
      <c r="F44" s="1" t="s">
        <v>711</v>
      </c>
    </row>
    <row r="45" spans="1:6" x14ac:dyDescent="0.3">
      <c r="A45" s="1" t="s">
        <v>732</v>
      </c>
      <c r="B45" s="226" t="s">
        <v>921</v>
      </c>
      <c r="C45" s="212" t="s">
        <v>1454</v>
      </c>
      <c r="D45" s="1" t="s">
        <v>745</v>
      </c>
      <c r="E45" s="1" t="s">
        <v>942</v>
      </c>
      <c r="F45" s="1" t="s">
        <v>711</v>
      </c>
    </row>
    <row r="46" spans="1:6" x14ac:dyDescent="0.3">
      <c r="A46" s="1" t="s">
        <v>732</v>
      </c>
      <c r="B46" s="210" t="s">
        <v>922</v>
      </c>
      <c r="C46" s="212" t="s">
        <v>923</v>
      </c>
      <c r="D46" s="1" t="s">
        <v>745</v>
      </c>
      <c r="E46" s="1" t="s">
        <v>942</v>
      </c>
      <c r="F46" s="1" t="s">
        <v>711</v>
      </c>
    </row>
    <row r="47" spans="1:6" x14ac:dyDescent="0.3">
      <c r="A47" s="210" t="s">
        <v>733</v>
      </c>
      <c r="B47" s="464" t="s">
        <v>924</v>
      </c>
      <c r="C47" s="212" t="s">
        <v>1455</v>
      </c>
      <c r="D47" s="1" t="s">
        <v>746</v>
      </c>
      <c r="E47" s="1" t="s">
        <v>942</v>
      </c>
      <c r="F47" s="1" t="s">
        <v>708</v>
      </c>
    </row>
    <row r="48" spans="1:6" x14ac:dyDescent="0.3">
      <c r="A48" s="210" t="s">
        <v>733</v>
      </c>
      <c r="B48" s="210" t="s">
        <v>925</v>
      </c>
      <c r="C48" s="212" t="s">
        <v>1456</v>
      </c>
      <c r="D48" s="1" t="s">
        <v>746</v>
      </c>
      <c r="E48" s="1" t="s">
        <v>942</v>
      </c>
      <c r="F48" s="1" t="s">
        <v>708</v>
      </c>
    </row>
    <row r="49" spans="1:6" x14ac:dyDescent="0.3">
      <c r="A49" s="210" t="s">
        <v>733</v>
      </c>
      <c r="B49" s="210" t="s">
        <v>926</v>
      </c>
      <c r="C49" s="212" t="s">
        <v>1457</v>
      </c>
      <c r="D49" s="1" t="s">
        <v>746</v>
      </c>
      <c r="E49" s="1" t="s">
        <v>942</v>
      </c>
      <c r="F49" s="1" t="s">
        <v>708</v>
      </c>
    </row>
    <row r="50" spans="1:6" x14ac:dyDescent="0.3">
      <c r="A50" s="210" t="s">
        <v>733</v>
      </c>
      <c r="B50" s="210" t="s">
        <v>928</v>
      </c>
      <c r="C50" s="212" t="s">
        <v>1064</v>
      </c>
      <c r="D50" s="1" t="s">
        <v>746</v>
      </c>
      <c r="E50" s="1" t="s">
        <v>942</v>
      </c>
      <c r="F50" s="1" t="s">
        <v>708</v>
      </c>
    </row>
    <row r="51" spans="1:6" x14ac:dyDescent="0.3">
      <c r="A51" s="210" t="s">
        <v>1504</v>
      </c>
      <c r="B51" s="210" t="s">
        <v>1068</v>
      </c>
      <c r="C51" s="212" t="s">
        <v>1505</v>
      </c>
      <c r="D51" s="1" t="s">
        <v>1506</v>
      </c>
      <c r="E51" s="1" t="s">
        <v>942</v>
      </c>
      <c r="F51" s="1" t="s">
        <v>841</v>
      </c>
    </row>
    <row r="52" spans="1:6" x14ac:dyDescent="0.3">
      <c r="A52" s="1" t="s">
        <v>734</v>
      </c>
      <c r="B52" s="210" t="s">
        <v>1066</v>
      </c>
      <c r="C52" s="212" t="s">
        <v>1067</v>
      </c>
      <c r="D52" s="1" t="s">
        <v>747</v>
      </c>
      <c r="E52" s="1" t="s">
        <v>942</v>
      </c>
      <c r="F52" s="1" t="s">
        <v>707</v>
      </c>
    </row>
    <row r="53" spans="1:6" x14ac:dyDescent="0.3">
      <c r="A53" s="1" t="s">
        <v>734</v>
      </c>
      <c r="B53" s="210" t="s">
        <v>1065</v>
      </c>
      <c r="C53" s="212" t="s">
        <v>37</v>
      </c>
      <c r="D53" s="1" t="s">
        <v>747</v>
      </c>
      <c r="E53" s="1" t="s">
        <v>942</v>
      </c>
      <c r="F53" s="1" t="s">
        <v>707</v>
      </c>
    </row>
    <row r="54" spans="1:6" x14ac:dyDescent="0.3">
      <c r="A54" s="1" t="s">
        <v>734</v>
      </c>
      <c r="B54" s="210" t="s">
        <v>1069</v>
      </c>
      <c r="C54" s="212" t="s">
        <v>1070</v>
      </c>
      <c r="D54" s="1" t="s">
        <v>747</v>
      </c>
      <c r="E54" s="1" t="s">
        <v>942</v>
      </c>
      <c r="F54" s="1" t="s">
        <v>707</v>
      </c>
    </row>
    <row r="55" spans="1:6" s="137" customFormat="1" x14ac:dyDescent="0.3">
      <c r="A55" s="137" t="s">
        <v>734</v>
      </c>
      <c r="B55" s="464" t="s">
        <v>1071</v>
      </c>
      <c r="C55" s="213" t="s">
        <v>1475</v>
      </c>
      <c r="D55" s="137" t="s">
        <v>747</v>
      </c>
      <c r="E55" s="1" t="s">
        <v>942</v>
      </c>
      <c r="F55" s="137" t="s">
        <v>707</v>
      </c>
    </row>
    <row r="56" spans="1:6" x14ac:dyDescent="0.3">
      <c r="A56" s="1" t="s">
        <v>734</v>
      </c>
      <c r="B56" s="464" t="s">
        <v>1072</v>
      </c>
      <c r="C56" s="212" t="s">
        <v>38</v>
      </c>
      <c r="D56" s="1" t="s">
        <v>747</v>
      </c>
      <c r="E56" s="1" t="s">
        <v>942</v>
      </c>
      <c r="F56" s="1" t="s">
        <v>707</v>
      </c>
    </row>
    <row r="57" spans="1:6" x14ac:dyDescent="0.3">
      <c r="A57" s="1" t="s">
        <v>735</v>
      </c>
      <c r="B57" s="464" t="s">
        <v>1073</v>
      </c>
      <c r="C57" s="212" t="s">
        <v>927</v>
      </c>
      <c r="D57" s="1" t="s">
        <v>748</v>
      </c>
      <c r="E57" s="1" t="s">
        <v>942</v>
      </c>
      <c r="F57" s="1" t="s">
        <v>707</v>
      </c>
    </row>
    <row r="58" spans="1:6" x14ac:dyDescent="0.3">
      <c r="A58" s="1" t="s">
        <v>735</v>
      </c>
      <c r="B58" s="464" t="s">
        <v>1074</v>
      </c>
      <c r="C58" s="212" t="s">
        <v>1476</v>
      </c>
      <c r="D58" s="1" t="s">
        <v>748</v>
      </c>
      <c r="E58" s="1" t="s">
        <v>942</v>
      </c>
      <c r="F58" s="1" t="s">
        <v>707</v>
      </c>
    </row>
    <row r="59" spans="1:6" x14ac:dyDescent="0.3">
      <c r="A59" s="1" t="s">
        <v>735</v>
      </c>
      <c r="B59" s="464" t="s">
        <v>1508</v>
      </c>
      <c r="C59" s="212" t="s">
        <v>1477</v>
      </c>
      <c r="D59" s="1" t="s">
        <v>748</v>
      </c>
      <c r="E59" s="1" t="s">
        <v>942</v>
      </c>
      <c r="F59" s="1" t="s">
        <v>707</v>
      </c>
    </row>
    <row r="60" spans="1:6" x14ac:dyDescent="0.3">
      <c r="A60" s="1" t="s">
        <v>736</v>
      </c>
      <c r="B60" s="210" t="s">
        <v>1075</v>
      </c>
      <c r="C60" s="212" t="s">
        <v>39</v>
      </c>
      <c r="D60" s="1" t="s">
        <v>749</v>
      </c>
      <c r="E60" s="1" t="s">
        <v>942</v>
      </c>
      <c r="F60" s="1" t="s">
        <v>712</v>
      </c>
    </row>
    <row r="61" spans="1:6" x14ac:dyDescent="0.3">
      <c r="A61" s="1" t="s">
        <v>736</v>
      </c>
      <c r="B61" s="210" t="s">
        <v>1076</v>
      </c>
      <c r="C61" s="212" t="s">
        <v>929</v>
      </c>
      <c r="D61" s="1" t="s">
        <v>749</v>
      </c>
      <c r="E61" s="1" t="s">
        <v>942</v>
      </c>
      <c r="F61" s="1" t="s">
        <v>1525</v>
      </c>
    </row>
    <row r="62" spans="1:6" s="210" customFormat="1" x14ac:dyDescent="0.3">
      <c r="A62" s="210" t="s">
        <v>931</v>
      </c>
      <c r="B62" s="210" t="s">
        <v>209</v>
      </c>
      <c r="C62" s="593" t="s">
        <v>1458</v>
      </c>
      <c r="D62" s="210" t="s">
        <v>604</v>
      </c>
      <c r="E62" s="210" t="s">
        <v>605</v>
      </c>
      <c r="F62" s="210" t="s">
        <v>708</v>
      </c>
    </row>
    <row r="63" spans="1:6" s="210" customFormat="1" x14ac:dyDescent="0.3">
      <c r="A63" s="210" t="s">
        <v>931</v>
      </c>
      <c r="B63" s="210" t="s">
        <v>210</v>
      </c>
      <c r="C63" s="593" t="s">
        <v>1526</v>
      </c>
      <c r="D63" s="210" t="s">
        <v>604</v>
      </c>
      <c r="E63" s="210" t="s">
        <v>605</v>
      </c>
      <c r="F63" s="210" t="s">
        <v>708</v>
      </c>
    </row>
    <row r="64" spans="1:6" s="210" customFormat="1" x14ac:dyDescent="0.3">
      <c r="A64" s="210" t="s">
        <v>931</v>
      </c>
      <c r="B64" s="210" t="s">
        <v>212</v>
      </c>
      <c r="C64" s="593" t="s">
        <v>1527</v>
      </c>
      <c r="D64" s="210" t="s">
        <v>604</v>
      </c>
      <c r="E64" s="210" t="s">
        <v>605</v>
      </c>
      <c r="F64" s="210" t="s">
        <v>708</v>
      </c>
    </row>
    <row r="65" spans="1:6" s="210" customFormat="1" x14ac:dyDescent="0.3">
      <c r="A65" s="210" t="s">
        <v>931</v>
      </c>
      <c r="B65" s="210" t="s">
        <v>213</v>
      </c>
      <c r="C65" s="593" t="s">
        <v>525</v>
      </c>
      <c r="D65" s="210" t="s">
        <v>604</v>
      </c>
      <c r="E65" s="210" t="s">
        <v>605</v>
      </c>
      <c r="F65" s="210" t="s">
        <v>707</v>
      </c>
    </row>
    <row r="66" spans="1:6" s="210" customFormat="1" x14ac:dyDescent="0.3">
      <c r="A66" s="210" t="s">
        <v>931</v>
      </c>
      <c r="B66" s="210" t="s">
        <v>526</v>
      </c>
      <c r="C66" s="593" t="s">
        <v>1486</v>
      </c>
      <c r="D66" s="210" t="s">
        <v>1523</v>
      </c>
      <c r="E66" s="210" t="s">
        <v>1524</v>
      </c>
      <c r="F66" s="210" t="s">
        <v>707</v>
      </c>
    </row>
    <row r="67" spans="1:6" x14ac:dyDescent="0.3">
      <c r="A67" s="1" t="s">
        <v>931</v>
      </c>
      <c r="B67" s="210" t="s">
        <v>527</v>
      </c>
      <c r="C67" s="212" t="s">
        <v>1459</v>
      </c>
      <c r="D67" s="1" t="s">
        <v>604</v>
      </c>
      <c r="E67" s="1" t="s">
        <v>605</v>
      </c>
      <c r="F67" s="1" t="s">
        <v>708</v>
      </c>
    </row>
    <row r="68" spans="1:6" x14ac:dyDescent="0.3">
      <c r="A68" s="1" t="s">
        <v>931</v>
      </c>
      <c r="B68" s="210" t="s">
        <v>215</v>
      </c>
      <c r="C68" s="212" t="s">
        <v>1460</v>
      </c>
      <c r="D68" s="1" t="s">
        <v>604</v>
      </c>
      <c r="E68" s="1" t="s">
        <v>605</v>
      </c>
      <c r="F68" s="1" t="s">
        <v>711</v>
      </c>
    </row>
    <row r="69" spans="1:6" x14ac:dyDescent="0.3">
      <c r="A69" s="1" t="s">
        <v>931</v>
      </c>
      <c r="B69" s="210" t="s">
        <v>528</v>
      </c>
      <c r="C69" s="212" t="s">
        <v>1461</v>
      </c>
      <c r="D69" s="1" t="s">
        <v>604</v>
      </c>
      <c r="E69" s="1" t="s">
        <v>605</v>
      </c>
      <c r="F69" s="1" t="s">
        <v>711</v>
      </c>
    </row>
    <row r="70" spans="1:6" x14ac:dyDescent="0.3">
      <c r="A70" s="1" t="s">
        <v>931</v>
      </c>
      <c r="B70" s="210" t="s">
        <v>529</v>
      </c>
      <c r="C70" s="212" t="s">
        <v>930</v>
      </c>
      <c r="D70" s="1" t="s">
        <v>604</v>
      </c>
      <c r="E70" s="1" t="s">
        <v>605</v>
      </c>
      <c r="F70" s="1" t="s">
        <v>711</v>
      </c>
    </row>
    <row r="71" spans="1:6" x14ac:dyDescent="0.3">
      <c r="A71" s="1" t="s">
        <v>931</v>
      </c>
      <c r="B71" s="1" t="s">
        <v>530</v>
      </c>
      <c r="C71" s="212" t="s">
        <v>1518</v>
      </c>
      <c r="D71" s="1" t="s">
        <v>604</v>
      </c>
      <c r="E71" s="1" t="s">
        <v>605</v>
      </c>
      <c r="F71" s="1" t="s">
        <v>707</v>
      </c>
    </row>
    <row r="72" spans="1:6" x14ac:dyDescent="0.3">
      <c r="A72" s="1" t="s">
        <v>1488</v>
      </c>
      <c r="B72" s="1" t="s">
        <v>531</v>
      </c>
      <c r="C72" s="212" t="s">
        <v>1522</v>
      </c>
      <c r="D72" s="1" t="s">
        <v>604</v>
      </c>
      <c r="E72" s="1" t="s">
        <v>605</v>
      </c>
      <c r="F72" s="1" t="s">
        <v>841</v>
      </c>
    </row>
    <row r="73" spans="1:6" x14ac:dyDescent="0.3">
      <c r="A73" s="1" t="s">
        <v>1488</v>
      </c>
      <c r="B73" s="1" t="s">
        <v>532</v>
      </c>
      <c r="C73" s="212" t="s">
        <v>1462</v>
      </c>
      <c r="D73" s="1" t="s">
        <v>604</v>
      </c>
      <c r="E73" s="1" t="s">
        <v>605</v>
      </c>
      <c r="F73" s="1" t="s">
        <v>841</v>
      </c>
    </row>
    <row r="74" spans="1:6" x14ac:dyDescent="0.3">
      <c r="A74" s="1" t="s">
        <v>1488</v>
      </c>
      <c r="B74" s="1" t="s">
        <v>533</v>
      </c>
      <c r="C74" s="212" t="s">
        <v>1463</v>
      </c>
      <c r="D74" s="1" t="s">
        <v>604</v>
      </c>
      <c r="E74" s="1" t="s">
        <v>605</v>
      </c>
      <c r="F74" s="1" t="s">
        <v>841</v>
      </c>
    </row>
    <row r="76" spans="1:6" x14ac:dyDescent="0.3">
      <c r="A76" s="214" t="s">
        <v>628</v>
      </c>
    </row>
    <row r="77" spans="1:6" x14ac:dyDescent="0.3">
      <c r="A77" s="218" t="s">
        <v>1487</v>
      </c>
      <c r="B77" s="137"/>
    </row>
    <row r="78" spans="1:6" x14ac:dyDescent="0.3">
      <c r="A78" s="458" t="s">
        <v>1077</v>
      </c>
    </row>
    <row r="79" spans="1:6" x14ac:dyDescent="0.3">
      <c r="A79" s="458" t="s">
        <v>629</v>
      </c>
    </row>
    <row r="80" spans="1:6" x14ac:dyDescent="0.3">
      <c r="A80" s="458" t="s">
        <v>1078</v>
      </c>
    </row>
    <row r="81" spans="1:1" x14ac:dyDescent="0.3">
      <c r="A81" s="458" t="s">
        <v>630</v>
      </c>
    </row>
    <row r="82" spans="1:1" x14ac:dyDescent="0.3">
      <c r="A82" s="458" t="s">
        <v>631</v>
      </c>
    </row>
    <row r="83" spans="1:1" x14ac:dyDescent="0.3">
      <c r="A83" s="458" t="s">
        <v>632</v>
      </c>
    </row>
    <row r="84" spans="1:1" x14ac:dyDescent="0.3">
      <c r="A84" s="458" t="s">
        <v>633</v>
      </c>
    </row>
    <row r="85" spans="1:1" x14ac:dyDescent="0.3">
      <c r="A85" s="458" t="s">
        <v>634</v>
      </c>
    </row>
    <row r="86" spans="1:1" x14ac:dyDescent="0.3">
      <c r="A86" s="458" t="s">
        <v>932</v>
      </c>
    </row>
    <row r="87" spans="1:1" x14ac:dyDescent="0.3">
      <c r="A87" s="458" t="s">
        <v>635</v>
      </c>
    </row>
    <row r="88" spans="1:1" x14ac:dyDescent="0.3">
      <c r="A88" s="458" t="s">
        <v>636</v>
      </c>
    </row>
    <row r="89" spans="1:1" x14ac:dyDescent="0.3">
      <c r="A89" s="458" t="s">
        <v>637</v>
      </c>
    </row>
    <row r="90" spans="1:1" x14ac:dyDescent="0.3">
      <c r="A90" s="458" t="s">
        <v>638</v>
      </c>
    </row>
    <row r="91" spans="1:1" x14ac:dyDescent="0.3">
      <c r="A91" s="458" t="s">
        <v>1079</v>
      </c>
    </row>
    <row r="92" spans="1:1" x14ac:dyDescent="0.3">
      <c r="A92" s="458" t="s">
        <v>639</v>
      </c>
    </row>
    <row r="93" spans="1:1" x14ac:dyDescent="0.3">
      <c r="A93" s="458" t="s">
        <v>640</v>
      </c>
    </row>
    <row r="94" spans="1:1" x14ac:dyDescent="0.3">
      <c r="A94" s="458" t="s">
        <v>641</v>
      </c>
    </row>
    <row r="95" spans="1:1" x14ac:dyDescent="0.3">
      <c r="A95" s="458" t="s">
        <v>642</v>
      </c>
    </row>
    <row r="96" spans="1:1" x14ac:dyDescent="0.3">
      <c r="A96" s="458" t="s">
        <v>1080</v>
      </c>
    </row>
    <row r="97" spans="1:1" x14ac:dyDescent="0.3">
      <c r="A97" s="458" t="s">
        <v>643</v>
      </c>
    </row>
    <row r="98" spans="1:1" x14ac:dyDescent="0.3">
      <c r="A98" s="458" t="s">
        <v>644</v>
      </c>
    </row>
    <row r="99" spans="1:1" x14ac:dyDescent="0.3">
      <c r="A99" s="458" t="s">
        <v>645</v>
      </c>
    </row>
    <row r="100" spans="1:1" x14ac:dyDescent="0.3">
      <c r="A100" s="458" t="s">
        <v>933</v>
      </c>
    </row>
    <row r="101" spans="1:1" x14ac:dyDescent="0.3">
      <c r="A101" s="458" t="s">
        <v>646</v>
      </c>
    </row>
    <row r="102" spans="1:1" x14ac:dyDescent="0.3">
      <c r="A102" s="458" t="s">
        <v>647</v>
      </c>
    </row>
    <row r="103" spans="1:1" x14ac:dyDescent="0.3">
      <c r="A103" s="458" t="s">
        <v>648</v>
      </c>
    </row>
    <row r="104" spans="1:1" x14ac:dyDescent="0.3">
      <c r="A104" s="458" t="s">
        <v>649</v>
      </c>
    </row>
    <row r="105" spans="1:1" x14ac:dyDescent="0.3">
      <c r="A105" s="458" t="s">
        <v>650</v>
      </c>
    </row>
    <row r="106" spans="1:1" x14ac:dyDescent="0.3">
      <c r="A106" s="458" t="s">
        <v>1081</v>
      </c>
    </row>
    <row r="107" spans="1:1" x14ac:dyDescent="0.3">
      <c r="A107" s="458" t="s">
        <v>1082</v>
      </c>
    </row>
    <row r="108" spans="1:1" x14ac:dyDescent="0.3">
      <c r="A108" s="458" t="s">
        <v>1083</v>
      </c>
    </row>
    <row r="109" spans="1:1" x14ac:dyDescent="0.3">
      <c r="A109" s="458" t="s">
        <v>651</v>
      </c>
    </row>
    <row r="110" spans="1:1" x14ac:dyDescent="0.3">
      <c r="A110" s="458" t="s">
        <v>1084</v>
      </c>
    </row>
    <row r="111" spans="1:1" x14ac:dyDescent="0.3">
      <c r="A111" s="458" t="s">
        <v>1085</v>
      </c>
    </row>
    <row r="112" spans="1:1" x14ac:dyDescent="0.3">
      <c r="A112" s="458" t="s">
        <v>652</v>
      </c>
    </row>
    <row r="113" spans="1:1" x14ac:dyDescent="0.3">
      <c r="A113" s="458" t="s">
        <v>1086</v>
      </c>
    </row>
    <row r="114" spans="1:1" x14ac:dyDescent="0.3">
      <c r="A114" s="458" t="s">
        <v>1087</v>
      </c>
    </row>
    <row r="115" spans="1:1" x14ac:dyDescent="0.3">
      <c r="A115" s="458" t="s">
        <v>653</v>
      </c>
    </row>
    <row r="116" spans="1:1" x14ac:dyDescent="0.3">
      <c r="A116" s="458" t="s">
        <v>654</v>
      </c>
    </row>
    <row r="117" spans="1:1" x14ac:dyDescent="0.3">
      <c r="A117" s="458" t="s">
        <v>655</v>
      </c>
    </row>
    <row r="118" spans="1:1" x14ac:dyDescent="0.3">
      <c r="A118" s="458" t="s">
        <v>656</v>
      </c>
    </row>
    <row r="119" spans="1:1" x14ac:dyDescent="0.3">
      <c r="A119" s="458" t="s">
        <v>657</v>
      </c>
    </row>
    <row r="120" spans="1:1" x14ac:dyDescent="0.3">
      <c r="A120" s="458" t="s">
        <v>1088</v>
      </c>
    </row>
    <row r="121" spans="1:1" x14ac:dyDescent="0.3">
      <c r="A121" s="458" t="s">
        <v>658</v>
      </c>
    </row>
    <row r="122" spans="1:1" x14ac:dyDescent="0.3">
      <c r="A122" s="458" t="s">
        <v>1089</v>
      </c>
    </row>
    <row r="123" spans="1:1" x14ac:dyDescent="0.3">
      <c r="A123" s="458" t="s">
        <v>659</v>
      </c>
    </row>
    <row r="124" spans="1:1" x14ac:dyDescent="0.3">
      <c r="A124" s="458" t="s">
        <v>660</v>
      </c>
    </row>
    <row r="125" spans="1:1" x14ac:dyDescent="0.3">
      <c r="A125" s="458" t="s">
        <v>1507</v>
      </c>
    </row>
    <row r="126" spans="1:1" x14ac:dyDescent="0.3">
      <c r="A126" s="458" t="s">
        <v>934</v>
      </c>
    </row>
    <row r="127" spans="1:1" x14ac:dyDescent="0.3">
      <c r="A127" s="458" t="s">
        <v>661</v>
      </c>
    </row>
    <row r="128" spans="1:1" x14ac:dyDescent="0.3">
      <c r="A128" s="458" t="s">
        <v>662</v>
      </c>
    </row>
    <row r="129" spans="1:1" x14ac:dyDescent="0.3">
      <c r="A129" s="458" t="s">
        <v>663</v>
      </c>
    </row>
    <row r="130" spans="1:1" x14ac:dyDescent="0.3">
      <c r="A130" s="458" t="s">
        <v>664</v>
      </c>
    </row>
    <row r="131" spans="1:1" x14ac:dyDescent="0.3">
      <c r="A131" s="458" t="s">
        <v>665</v>
      </c>
    </row>
    <row r="132" spans="1:1" x14ac:dyDescent="0.3">
      <c r="A132" s="458" t="s">
        <v>666</v>
      </c>
    </row>
    <row r="133" spans="1:1" x14ac:dyDescent="0.3">
      <c r="A133" s="458" t="s">
        <v>667</v>
      </c>
    </row>
    <row r="134" spans="1:1" x14ac:dyDescent="0.3">
      <c r="A134" s="458" t="s">
        <v>935</v>
      </c>
    </row>
    <row r="135" spans="1:1" x14ac:dyDescent="0.3">
      <c r="A135" s="458" t="s">
        <v>936</v>
      </c>
    </row>
    <row r="136" spans="1:1" x14ac:dyDescent="0.3">
      <c r="A136" s="458" t="s">
        <v>668</v>
      </c>
    </row>
    <row r="137" spans="1:1" x14ac:dyDescent="0.3">
      <c r="A137" s="458" t="s">
        <v>669</v>
      </c>
    </row>
    <row r="138" spans="1:1" x14ac:dyDescent="0.3">
      <c r="A138" s="458" t="s">
        <v>670</v>
      </c>
    </row>
    <row r="139" spans="1:1" x14ac:dyDescent="0.3">
      <c r="A139" s="458" t="s">
        <v>937</v>
      </c>
    </row>
    <row r="140" spans="1:1" x14ac:dyDescent="0.3">
      <c r="A140" s="458" t="s">
        <v>671</v>
      </c>
    </row>
    <row r="141" spans="1:1" x14ac:dyDescent="0.3">
      <c r="A141" s="458" t="s">
        <v>672</v>
      </c>
    </row>
    <row r="142" spans="1:1" x14ac:dyDescent="0.3">
      <c r="A142" s="458" t="s">
        <v>673</v>
      </c>
    </row>
    <row r="143" spans="1:1" x14ac:dyDescent="0.3">
      <c r="A143" s="458" t="s">
        <v>1090</v>
      </c>
    </row>
    <row r="144" spans="1:1" x14ac:dyDescent="0.3">
      <c r="A144" s="458" t="s">
        <v>1091</v>
      </c>
    </row>
    <row r="145" spans="1:1" x14ac:dyDescent="0.3">
      <c r="A145" s="458" t="s">
        <v>674</v>
      </c>
    </row>
    <row r="146" spans="1:1" x14ac:dyDescent="0.3">
      <c r="A146" s="458" t="s">
        <v>1092</v>
      </c>
    </row>
    <row r="147" spans="1:1" x14ac:dyDescent="0.3">
      <c r="A147" s="458" t="s">
        <v>1093</v>
      </c>
    </row>
    <row r="148" spans="1:1" x14ac:dyDescent="0.3">
      <c r="A148" s="458" t="s">
        <v>1094</v>
      </c>
    </row>
    <row r="149" spans="1:1" x14ac:dyDescent="0.3">
      <c r="A149" s="458" t="s">
        <v>675</v>
      </c>
    </row>
    <row r="150" spans="1:1" x14ac:dyDescent="0.3">
      <c r="A150" s="458" t="s">
        <v>676</v>
      </c>
    </row>
    <row r="151" spans="1:1" x14ac:dyDescent="0.3">
      <c r="A151" s="458" t="s">
        <v>938</v>
      </c>
    </row>
    <row r="152" spans="1:1" x14ac:dyDescent="0.3">
      <c r="A152" s="458" t="s">
        <v>677</v>
      </c>
    </row>
    <row r="153" spans="1:1" x14ac:dyDescent="0.3">
      <c r="A153" s="458" t="s">
        <v>678</v>
      </c>
    </row>
    <row r="154" spans="1:1" x14ac:dyDescent="0.3">
      <c r="A154" s="458" t="s">
        <v>679</v>
      </c>
    </row>
    <row r="155" spans="1:1" x14ac:dyDescent="0.3">
      <c r="A155" s="458" t="s">
        <v>680</v>
      </c>
    </row>
    <row r="156" spans="1:1" x14ac:dyDescent="0.3">
      <c r="A156" s="458" t="s">
        <v>681</v>
      </c>
    </row>
    <row r="157" spans="1:1" x14ac:dyDescent="0.3">
      <c r="A157" s="458" t="s">
        <v>682</v>
      </c>
    </row>
    <row r="158" spans="1:1" x14ac:dyDescent="0.3">
      <c r="A158" s="458" t="s">
        <v>683</v>
      </c>
    </row>
    <row r="159" spans="1:1" x14ac:dyDescent="0.3">
      <c r="A159" s="458" t="s">
        <v>684</v>
      </c>
    </row>
    <row r="160" spans="1:1" x14ac:dyDescent="0.3">
      <c r="A160" s="458" t="s">
        <v>1095</v>
      </c>
    </row>
    <row r="161" spans="1:1" x14ac:dyDescent="0.3">
      <c r="A161" s="458" t="s">
        <v>1096</v>
      </c>
    </row>
    <row r="162" spans="1:1" x14ac:dyDescent="0.3">
      <c r="A162" s="458" t="s">
        <v>685</v>
      </c>
    </row>
    <row r="163" spans="1:1" x14ac:dyDescent="0.3">
      <c r="A163" s="458" t="s">
        <v>686</v>
      </c>
    </row>
    <row r="164" spans="1:1" x14ac:dyDescent="0.3">
      <c r="A164" s="458" t="s">
        <v>687</v>
      </c>
    </row>
    <row r="165" spans="1:1" x14ac:dyDescent="0.3">
      <c r="A165" s="458" t="s">
        <v>1097</v>
      </c>
    </row>
    <row r="166" spans="1:1" x14ac:dyDescent="0.3">
      <c r="A166" s="458" t="s">
        <v>688</v>
      </c>
    </row>
    <row r="167" spans="1:1" x14ac:dyDescent="0.3">
      <c r="A167" s="458" t="s">
        <v>689</v>
      </c>
    </row>
    <row r="168" spans="1:1" x14ac:dyDescent="0.3">
      <c r="A168" s="458" t="s">
        <v>690</v>
      </c>
    </row>
    <row r="169" spans="1:1" x14ac:dyDescent="0.3">
      <c r="A169" s="458" t="s">
        <v>691</v>
      </c>
    </row>
    <row r="170" spans="1:1" x14ac:dyDescent="0.3">
      <c r="A170" s="458" t="s">
        <v>939</v>
      </c>
    </row>
    <row r="171" spans="1:1" x14ac:dyDescent="0.3">
      <c r="A171" s="458" t="s">
        <v>1098</v>
      </c>
    </row>
  </sheetData>
  <hyperlinks>
    <hyperlink ref="C4" location="'K1.1 Vývoj HDP'!A1" display="Vývoj hrubého domáceho produktu v bežných a stálych cenách"/>
    <hyperlink ref="C5:C6" location="'K1.2 Demografické ukazovatele'!A1" display="Prírastky obyvateľstva SR v rokoch 2017 a 2018"/>
    <hyperlink ref="C7:C11" location="'Príloha ku kapitole 1'!A1" display="Základné ukazovatele ekonomického vývoja SR*"/>
    <hyperlink ref="C12:C18" location="'K2.1.1 Ekon.aktiv.obyvateľstva'!A1" display="Bilancia obyvateľov SR vo veku 15 a viac rokov v roku 2018"/>
    <hyperlink ref="C19:C22" location="'K2.1.2.1 Zamestnanosť podľa SP'!A1" display="Počet zamestnávateľov evidovaných v Sociálnej poisťovni v rokoch 2017 a 2018"/>
    <hyperlink ref="C24:C29" location="'K2.1.2.2 Zamestnanosť - ŠÚSR'!A1" display="Pracujúci podľa veku v roku 2018 (priemer za rok)"/>
    <hyperlink ref="C30:C31" location="'K2.1.2.4 Voľné prac. miesta'!A1" display="Počet voľných pracovných miest a miera voľných pracovných miest v roku 2018"/>
    <hyperlink ref="C32" location="'K2.1.3 Vývoj nezamestnanosti'!A1" display="Porovnanie vývoja nezamestnanosti podľa evidencie ŠÚ SR a ÚPSVR"/>
    <hyperlink ref="C33:C41" location="'K2.1.3.1 Nezamestnanosť ÚPSVR'!A1" display="Vývoj počtu uchádzačov o zamestnanie v jednotlivých mesiacoch v rokoch 2017 a 2018"/>
    <hyperlink ref="C42:C43" location="'K2.1.3.1 VPM podľa ÚPSVR'!A1" display="Podiel voľných pracovných miest v roku 2018 podľa požiadaviek na vzdelanie"/>
    <hyperlink ref="C44:C46" location="'K2.1.3.1 Dlhodobo nezamestnaní'!A1" display="Vývoj počtov UoZ dlhodobo nezamestnaných občanov v roku 2017 a 2018 a ich podiel na celkovom počte UoZ"/>
    <hyperlink ref="C47:C49" location="'K2.1.3.2 Nezamestnanosť VZPS'!A1" display="Nezamestnanosť podľa veku v roku 2018 (priemer za rok)"/>
    <hyperlink ref="C53:C56" location="'K2.2.1 Mzdy'!A1" display="Vývoj priemernej mesačnej mzdy od roku 2008 (v %)"/>
    <hyperlink ref="C57:C59" location="'K2.2.2 Úplné náklady práce'!A1" display="Dynamika ročných nákladov práce v SR na zamestnanca (v eurách)"/>
    <hyperlink ref="C60:C61" location="'K2.2.4 BOZP'!A1" display="Rozdelenie ostatných registrovaných pracovných úrazov podľa zdroja úrazu"/>
    <hyperlink ref="C72:C74" location="'Príloha ku kapitole 2 - časť 2.'!A1" display="Vyhlásené vyzvania pre národné projekty  a dopytovo-orientovené výzvy za rok 2018"/>
    <hyperlink ref="C50" location="'K2.1.3.2 Nezamestnanosť VZPS'!A1" display="Vývoj počtu nezamestnaných v SR spolu z toho dlhodobo nezamestnaných (v tis. osobách)"/>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sheetPr>
  <dimension ref="A1:AI167"/>
  <sheetViews>
    <sheetView zoomScale="80" zoomScaleNormal="80" workbookViewId="0">
      <selection activeCell="P72" sqref="P72:P82"/>
    </sheetView>
  </sheetViews>
  <sheetFormatPr defaultRowHeight="16.5" x14ac:dyDescent="0.3"/>
  <cols>
    <col min="1" max="1" width="9.42578125" style="210" customWidth="1"/>
    <col min="2" max="2" width="17.5703125" style="1" customWidth="1"/>
    <col min="3" max="3" width="11.140625" style="1" customWidth="1"/>
    <col min="4" max="7" width="9.140625" style="1"/>
    <col min="8" max="8" width="14" style="1" customWidth="1"/>
    <col min="9" max="11" width="9.140625" style="1"/>
    <col min="12" max="12" width="15.42578125" style="1" customWidth="1"/>
    <col min="13" max="13" width="17.5703125" style="1" customWidth="1"/>
    <col min="14" max="14" width="20.85546875" style="1" customWidth="1"/>
    <col min="15" max="16" width="22.7109375" style="1" customWidth="1"/>
    <col min="17" max="17" width="17" style="1" customWidth="1"/>
    <col min="18" max="18" width="16.85546875" style="1" customWidth="1"/>
    <col min="19" max="19" width="14.7109375" style="1" customWidth="1"/>
    <col min="20" max="20" width="11.28515625" style="1" customWidth="1"/>
    <col min="21" max="23" width="9.140625" style="1"/>
    <col min="24" max="24" width="13.140625" style="1" customWidth="1"/>
    <col min="25" max="25" width="14.85546875" style="1" customWidth="1"/>
    <col min="26" max="26" width="11.28515625" style="1" customWidth="1"/>
    <col min="27" max="27" width="19.28515625" style="1" customWidth="1"/>
    <col min="28" max="16384" width="9.140625" style="1"/>
  </cols>
  <sheetData>
    <row r="1" spans="1:28" x14ac:dyDescent="0.3">
      <c r="A1" s="225"/>
    </row>
    <row r="2" spans="1:28" ht="17.25" thickBot="1" x14ac:dyDescent="0.35">
      <c r="A2" s="554"/>
      <c r="B2" s="389" t="s">
        <v>1174</v>
      </c>
      <c r="M2" s="129"/>
      <c r="N2" s="129"/>
      <c r="O2" s="129"/>
      <c r="P2" s="129"/>
      <c r="Q2" s="129"/>
      <c r="R2" s="129"/>
      <c r="S2" s="129"/>
      <c r="T2" s="129"/>
      <c r="U2" s="129"/>
    </row>
    <row r="3" spans="1:28" s="27" customFormat="1" ht="33.75" thickBot="1" x14ac:dyDescent="0.35">
      <c r="A3" s="226"/>
      <c r="B3" s="1"/>
      <c r="M3" s="261" t="s">
        <v>78</v>
      </c>
      <c r="N3" s="262" t="s">
        <v>947</v>
      </c>
      <c r="O3" s="263" t="s">
        <v>1175</v>
      </c>
      <c r="P3" s="261" t="s">
        <v>94</v>
      </c>
      <c r="Q3" s="262" t="s">
        <v>949</v>
      </c>
      <c r="R3" s="263" t="s">
        <v>1177</v>
      </c>
      <c r="S3" s="261" t="s">
        <v>95</v>
      </c>
      <c r="T3" s="262" t="s">
        <v>948</v>
      </c>
      <c r="U3" s="263" t="s">
        <v>1176</v>
      </c>
      <c r="X3" s="1"/>
      <c r="Y3" s="1"/>
      <c r="Z3" s="1"/>
      <c r="AA3" s="1"/>
      <c r="AB3" s="1"/>
    </row>
    <row r="4" spans="1:28" x14ac:dyDescent="0.3">
      <c r="M4" s="130" t="s">
        <v>253</v>
      </c>
      <c r="N4" s="31">
        <v>176176</v>
      </c>
      <c r="O4" s="131">
        <v>168757</v>
      </c>
      <c r="P4" s="130" t="s">
        <v>253</v>
      </c>
      <c r="Q4" s="31">
        <v>79414</v>
      </c>
      <c r="R4" s="131">
        <v>76712</v>
      </c>
      <c r="S4" s="130" t="s">
        <v>253</v>
      </c>
      <c r="T4" s="31">
        <v>96762</v>
      </c>
      <c r="U4" s="131">
        <v>92045</v>
      </c>
      <c r="V4" s="8"/>
    </row>
    <row r="5" spans="1:28" x14ac:dyDescent="0.3">
      <c r="M5" s="132" t="s">
        <v>254</v>
      </c>
      <c r="N5" s="32">
        <v>174028</v>
      </c>
      <c r="O5" s="133">
        <v>168865</v>
      </c>
      <c r="P5" s="132" t="s">
        <v>254</v>
      </c>
      <c r="Q5" s="32">
        <v>78696</v>
      </c>
      <c r="R5" s="133">
        <v>77560</v>
      </c>
      <c r="S5" s="132" t="s">
        <v>254</v>
      </c>
      <c r="T5" s="32">
        <v>95332</v>
      </c>
      <c r="U5" s="133">
        <v>91305</v>
      </c>
      <c r="V5" s="8"/>
    </row>
    <row r="6" spans="1:28" x14ac:dyDescent="0.3">
      <c r="M6" s="132" t="s">
        <v>61</v>
      </c>
      <c r="N6" s="32">
        <v>169779</v>
      </c>
      <c r="O6" s="133">
        <v>170867</v>
      </c>
      <c r="P6" s="132" t="s">
        <v>61</v>
      </c>
      <c r="Q6" s="32">
        <v>76068</v>
      </c>
      <c r="R6" s="133">
        <v>78815</v>
      </c>
      <c r="S6" s="132" t="s">
        <v>61</v>
      </c>
      <c r="T6" s="32">
        <v>93711</v>
      </c>
      <c r="U6" s="133">
        <v>92052</v>
      </c>
      <c r="V6" s="8"/>
    </row>
    <row r="7" spans="1:28" x14ac:dyDescent="0.3">
      <c r="M7" s="132" t="s">
        <v>255</v>
      </c>
      <c r="N7" s="32">
        <v>166256</v>
      </c>
      <c r="O7" s="133">
        <v>204480</v>
      </c>
      <c r="P7" s="132" t="s">
        <v>255</v>
      </c>
      <c r="Q7" s="32">
        <v>73599</v>
      </c>
      <c r="R7" s="133">
        <v>96315</v>
      </c>
      <c r="S7" s="132" t="s">
        <v>255</v>
      </c>
      <c r="T7" s="32">
        <v>92657</v>
      </c>
      <c r="U7" s="133">
        <v>108165</v>
      </c>
      <c r="V7" s="8"/>
    </row>
    <row r="8" spans="1:28" x14ac:dyDescent="0.3">
      <c r="M8" s="132" t="s">
        <v>256</v>
      </c>
      <c r="N8" s="32">
        <v>164957</v>
      </c>
      <c r="O8" s="133">
        <v>219159</v>
      </c>
      <c r="P8" s="132" t="s">
        <v>256</v>
      </c>
      <c r="Q8" s="32">
        <v>71693</v>
      </c>
      <c r="R8" s="133">
        <v>104164</v>
      </c>
      <c r="S8" s="132" t="s">
        <v>256</v>
      </c>
      <c r="T8" s="32">
        <v>93264</v>
      </c>
      <c r="U8" s="133">
        <v>114995</v>
      </c>
      <c r="V8" s="8"/>
    </row>
    <row r="9" spans="1:28" x14ac:dyDescent="0.3">
      <c r="M9" s="132" t="s">
        <v>62</v>
      </c>
      <c r="N9" s="32">
        <v>166012</v>
      </c>
      <c r="O9" s="133">
        <v>225508</v>
      </c>
      <c r="P9" s="132" t="s">
        <v>62</v>
      </c>
      <c r="Q9" s="32">
        <v>70972</v>
      </c>
      <c r="R9" s="133">
        <v>106858</v>
      </c>
      <c r="S9" s="132" t="s">
        <v>62</v>
      </c>
      <c r="T9" s="32">
        <v>95040</v>
      </c>
      <c r="U9" s="133">
        <v>118650</v>
      </c>
      <c r="V9" s="8"/>
    </row>
    <row r="10" spans="1:28" x14ac:dyDescent="0.3">
      <c r="M10" s="132" t="s">
        <v>257</v>
      </c>
      <c r="N10" s="32">
        <v>167357</v>
      </c>
      <c r="O10" s="133">
        <v>231504</v>
      </c>
      <c r="P10" s="132" t="s">
        <v>257</v>
      </c>
      <c r="Q10" s="32">
        <v>70666</v>
      </c>
      <c r="R10" s="133">
        <v>108902</v>
      </c>
      <c r="S10" s="132" t="s">
        <v>257</v>
      </c>
      <c r="T10" s="32">
        <v>96691</v>
      </c>
      <c r="U10" s="133">
        <v>122602</v>
      </c>
      <c r="V10" s="8"/>
    </row>
    <row r="11" spans="1:28" x14ac:dyDescent="0.3">
      <c r="M11" s="132" t="s">
        <v>258</v>
      </c>
      <c r="N11" s="32">
        <v>166241</v>
      </c>
      <c r="O11" s="133">
        <v>229517</v>
      </c>
      <c r="P11" s="132" t="s">
        <v>258</v>
      </c>
      <c r="Q11" s="32">
        <v>69881</v>
      </c>
      <c r="R11" s="133">
        <v>107650</v>
      </c>
      <c r="S11" s="132" t="s">
        <v>258</v>
      </c>
      <c r="T11" s="32">
        <v>96360</v>
      </c>
      <c r="U11" s="133">
        <v>121867</v>
      </c>
      <c r="V11" s="8"/>
    </row>
    <row r="12" spans="1:28" x14ac:dyDescent="0.3">
      <c r="M12" s="132" t="s">
        <v>63</v>
      </c>
      <c r="N12" s="32">
        <v>168240</v>
      </c>
      <c r="O12" s="133">
        <v>224393</v>
      </c>
      <c r="P12" s="132" t="s">
        <v>63</v>
      </c>
      <c r="Q12" s="32">
        <v>72483</v>
      </c>
      <c r="R12" s="133">
        <v>106417</v>
      </c>
      <c r="S12" s="132" t="s">
        <v>63</v>
      </c>
      <c r="T12" s="32">
        <v>95757</v>
      </c>
      <c r="U12" s="133">
        <v>117976</v>
      </c>
      <c r="V12" s="8"/>
    </row>
    <row r="13" spans="1:28" x14ac:dyDescent="0.3">
      <c r="M13" s="132" t="s">
        <v>259</v>
      </c>
      <c r="N13" s="32">
        <v>166302</v>
      </c>
      <c r="O13" s="133">
        <v>222242</v>
      </c>
      <c r="P13" s="132" t="s">
        <v>259</v>
      </c>
      <c r="Q13" s="32">
        <v>71848</v>
      </c>
      <c r="R13" s="133">
        <v>104705</v>
      </c>
      <c r="S13" s="132" t="s">
        <v>259</v>
      </c>
      <c r="T13" s="32">
        <v>94454</v>
      </c>
      <c r="U13" s="133">
        <v>117537</v>
      </c>
      <c r="V13" s="8"/>
    </row>
    <row r="14" spans="1:28" x14ac:dyDescent="0.3">
      <c r="M14" s="132" t="s">
        <v>260</v>
      </c>
      <c r="N14" s="32">
        <v>165562</v>
      </c>
      <c r="O14" s="133">
        <v>222976</v>
      </c>
      <c r="P14" s="132" t="s">
        <v>260</v>
      </c>
      <c r="Q14" s="32">
        <v>72213</v>
      </c>
      <c r="R14" s="133">
        <v>105139</v>
      </c>
      <c r="S14" s="132" t="s">
        <v>260</v>
      </c>
      <c r="T14" s="32">
        <v>93349</v>
      </c>
      <c r="U14" s="133">
        <v>117837</v>
      </c>
      <c r="V14" s="8"/>
    </row>
    <row r="15" spans="1:28" ht="17.25" thickBot="1" x14ac:dyDescent="0.35">
      <c r="M15" s="134" t="s">
        <v>64</v>
      </c>
      <c r="N15" s="135">
        <v>165455</v>
      </c>
      <c r="O15" s="136">
        <v>227341</v>
      </c>
      <c r="P15" s="134" t="s">
        <v>64</v>
      </c>
      <c r="Q15" s="135">
        <v>73657</v>
      </c>
      <c r="R15" s="136">
        <v>108559</v>
      </c>
      <c r="S15" s="134" t="s">
        <v>64</v>
      </c>
      <c r="T15" s="135">
        <v>91798</v>
      </c>
      <c r="U15" s="136">
        <v>118782</v>
      </c>
      <c r="V15" s="8"/>
    </row>
    <row r="16" spans="1:28" x14ac:dyDescent="0.3">
      <c r="N16" s="8">
        <f>AVERAGE(N4:N15)</f>
        <v>168030.41666666666</v>
      </c>
      <c r="O16" s="8">
        <f>AVERAGE(O4:O15)</f>
        <v>209634.08333333334</v>
      </c>
      <c r="P16" s="8"/>
      <c r="Q16" s="8"/>
      <c r="R16" s="8"/>
      <c r="T16" s="8"/>
      <c r="U16" s="8"/>
      <c r="V16" s="8"/>
    </row>
    <row r="17" spans="1:24" x14ac:dyDescent="0.3">
      <c r="B17" s="3" t="s">
        <v>321</v>
      </c>
    </row>
    <row r="18" spans="1:24" x14ac:dyDescent="0.3">
      <c r="A18" s="225"/>
      <c r="Q18" s="487"/>
      <c r="R18" s="486"/>
      <c r="S18" s="487"/>
      <c r="T18" s="486"/>
      <c r="U18" s="487"/>
      <c r="V18" s="139"/>
      <c r="W18" s="139"/>
      <c r="X18" s="139"/>
    </row>
    <row r="19" spans="1:24" x14ac:dyDescent="0.3">
      <c r="A19" s="554"/>
      <c r="B19" s="388" t="s">
        <v>1178</v>
      </c>
      <c r="Q19" s="487"/>
      <c r="R19" s="486"/>
      <c r="S19" s="487"/>
      <c r="T19" s="486"/>
      <c r="U19" s="487"/>
      <c r="V19" s="139"/>
      <c r="W19" s="139"/>
      <c r="X19" s="139"/>
    </row>
    <row r="20" spans="1:24" x14ac:dyDescent="0.3">
      <c r="O20" s="139"/>
      <c r="P20" s="139"/>
      <c r="Q20" s="487"/>
      <c r="R20" s="486"/>
      <c r="S20" s="487"/>
      <c r="T20" s="486"/>
      <c r="U20" s="487"/>
      <c r="V20" s="139"/>
      <c r="W20" s="139"/>
      <c r="X20" s="139"/>
    </row>
    <row r="21" spans="1:24" x14ac:dyDescent="0.3">
      <c r="O21" s="139"/>
      <c r="P21" s="139"/>
      <c r="Q21" s="487"/>
      <c r="R21" s="486"/>
      <c r="S21" s="487"/>
      <c r="T21" s="486"/>
      <c r="U21" s="487"/>
      <c r="V21" s="139"/>
      <c r="W21" s="139"/>
    </row>
    <row r="22" spans="1:24" x14ac:dyDescent="0.3">
      <c r="N22"/>
      <c r="O22" s="488"/>
      <c r="P22" s="488"/>
      <c r="Q22" s="487"/>
      <c r="R22" s="486"/>
      <c r="S22" s="487"/>
      <c r="T22" s="486"/>
      <c r="U22" s="487"/>
      <c r="V22" s="139"/>
      <c r="W22" s="139"/>
    </row>
    <row r="23" spans="1:24" x14ac:dyDescent="0.3">
      <c r="N23" s="316"/>
      <c r="O23" s="487"/>
      <c r="P23" s="486"/>
      <c r="Q23" s="487"/>
      <c r="R23" s="486"/>
      <c r="S23" s="487"/>
      <c r="T23" s="486"/>
      <c r="U23" s="487"/>
      <c r="V23" s="139"/>
      <c r="W23" s="139"/>
    </row>
    <row r="24" spans="1:24" x14ac:dyDescent="0.3">
      <c r="N24" s="316"/>
      <c r="O24" s="487"/>
      <c r="P24" s="486"/>
      <c r="Q24" s="487"/>
      <c r="R24" s="486"/>
      <c r="S24" s="487"/>
      <c r="T24" s="486"/>
      <c r="U24" s="487"/>
      <c r="V24" s="139"/>
      <c r="W24" s="139"/>
    </row>
    <row r="25" spans="1:24" x14ac:dyDescent="0.3">
      <c r="N25" s="316"/>
      <c r="O25" s="487"/>
      <c r="P25" s="486"/>
      <c r="Q25" s="487"/>
      <c r="R25" s="486"/>
      <c r="S25" s="487"/>
      <c r="T25" s="486"/>
      <c r="U25" s="487"/>
      <c r="V25" s="139"/>
      <c r="W25" s="139"/>
    </row>
    <row r="26" spans="1:24" x14ac:dyDescent="0.3">
      <c r="N26" s="316"/>
      <c r="O26" s="487"/>
      <c r="P26" s="486"/>
      <c r="Q26" s="487"/>
      <c r="R26" s="486"/>
      <c r="S26" s="487"/>
      <c r="T26" s="486"/>
      <c r="U26" s="487"/>
      <c r="V26" s="139"/>
      <c r="W26" s="139"/>
    </row>
    <row r="27" spans="1:24" x14ac:dyDescent="0.3">
      <c r="N27" s="316"/>
      <c r="O27" s="487"/>
      <c r="P27" s="486"/>
      <c r="Q27" s="487"/>
      <c r="R27" s="486"/>
      <c r="S27" s="487"/>
      <c r="T27" s="486"/>
      <c r="U27" s="487"/>
      <c r="V27" s="139"/>
      <c r="W27" s="139"/>
    </row>
    <row r="28" spans="1:24" x14ac:dyDescent="0.3">
      <c r="N28" s="316"/>
      <c r="O28" s="487"/>
      <c r="P28" s="486"/>
      <c r="Q28" s="487"/>
      <c r="R28" s="486"/>
      <c r="S28" s="487"/>
      <c r="T28" s="486"/>
      <c r="U28" s="487"/>
      <c r="V28" s="139"/>
      <c r="W28" s="139"/>
    </row>
    <row r="29" spans="1:24" x14ac:dyDescent="0.3">
      <c r="N29" s="316"/>
      <c r="O29" s="487"/>
      <c r="P29" s="486"/>
      <c r="Q29" s="487"/>
      <c r="R29" s="486"/>
      <c r="S29" s="487"/>
      <c r="T29" s="486"/>
      <c r="U29" s="487"/>
      <c r="V29" s="139"/>
      <c r="W29" s="139"/>
    </row>
    <row r="30" spans="1:24" x14ac:dyDescent="0.3">
      <c r="N30" s="316"/>
      <c r="O30" s="487"/>
      <c r="P30" s="486"/>
      <c r="Q30" s="486"/>
      <c r="R30" s="486"/>
      <c r="S30" s="486"/>
      <c r="T30" s="486"/>
      <c r="U30" s="487"/>
      <c r="V30" s="139"/>
      <c r="W30" s="139"/>
    </row>
    <row r="31" spans="1:24" x14ac:dyDescent="0.3">
      <c r="N31" s="316"/>
      <c r="O31" s="487"/>
      <c r="P31" s="486"/>
      <c r="Q31" s="486"/>
      <c r="R31" s="491"/>
      <c r="S31" s="489"/>
      <c r="T31" s="486"/>
      <c r="U31" s="487"/>
      <c r="V31" s="139"/>
      <c r="W31" s="139"/>
    </row>
    <row r="32" spans="1:24" x14ac:dyDescent="0.3">
      <c r="N32" s="316"/>
      <c r="O32" s="489"/>
      <c r="P32" s="489"/>
      <c r="Q32" s="486"/>
      <c r="R32" s="491"/>
      <c r="S32" s="489"/>
      <c r="T32" s="489"/>
      <c r="U32" s="489"/>
      <c r="V32" s="139"/>
      <c r="W32" s="139"/>
    </row>
    <row r="33" spans="1:23" x14ac:dyDescent="0.3">
      <c r="B33" s="3" t="s">
        <v>321</v>
      </c>
      <c r="N33" s="316"/>
      <c r="O33" s="139"/>
      <c r="P33" s="139"/>
      <c r="Q33" s="486"/>
      <c r="R33" s="491"/>
      <c r="S33" s="489"/>
      <c r="T33" s="139"/>
      <c r="U33" s="139"/>
      <c r="V33" s="139"/>
      <c r="W33" s="139"/>
    </row>
    <row r="34" spans="1:23" s="137" customFormat="1" x14ac:dyDescent="0.3">
      <c r="A34" s="259"/>
      <c r="N34" s="316"/>
      <c r="O34" s="490"/>
      <c r="P34" s="490"/>
      <c r="Q34" s="486"/>
      <c r="R34" s="491"/>
      <c r="S34" s="489"/>
      <c r="T34" s="490"/>
      <c r="U34" s="490"/>
      <c r="V34" s="490"/>
      <c r="W34" s="490"/>
    </row>
    <row r="35" spans="1:23" x14ac:dyDescent="0.3">
      <c r="A35" s="554"/>
      <c r="B35" s="128" t="s">
        <v>1179</v>
      </c>
      <c r="O35" s="139"/>
      <c r="P35" s="139"/>
      <c r="Q35" s="486"/>
      <c r="R35" s="491"/>
      <c r="S35" s="489"/>
      <c r="T35" s="139"/>
      <c r="U35" s="139"/>
      <c r="V35" s="139"/>
      <c r="W35" s="139"/>
    </row>
    <row r="36" spans="1:23" x14ac:dyDescent="0.3">
      <c r="Q36" s="486"/>
      <c r="R36" s="491"/>
      <c r="S36" s="489"/>
      <c r="T36" s="139"/>
    </row>
    <row r="37" spans="1:23" x14ac:dyDescent="0.3">
      <c r="M37" s="103"/>
      <c r="N37" s="224" t="s">
        <v>950</v>
      </c>
      <c r="O37" s="224" t="s">
        <v>1180</v>
      </c>
      <c r="Q37" s="486"/>
      <c r="R37" s="491"/>
      <c r="S37" s="489"/>
      <c r="T37" s="139"/>
    </row>
    <row r="38" spans="1:23" x14ac:dyDescent="0.3">
      <c r="M38" s="4" t="s">
        <v>253</v>
      </c>
      <c r="N38" s="264">
        <v>144230</v>
      </c>
      <c r="O38" s="264">
        <v>137087</v>
      </c>
      <c r="Q38" s="486"/>
      <c r="R38" s="491"/>
      <c r="S38" s="489"/>
      <c r="T38" s="139"/>
    </row>
    <row r="39" spans="1:23" x14ac:dyDescent="0.3">
      <c r="M39" s="4" t="s">
        <v>254</v>
      </c>
      <c r="N39" s="264">
        <v>141432</v>
      </c>
      <c r="O39" s="264">
        <v>138943</v>
      </c>
      <c r="Q39" s="486"/>
      <c r="R39" s="491"/>
      <c r="S39" s="489"/>
      <c r="T39" s="139"/>
    </row>
    <row r="40" spans="1:23" x14ac:dyDescent="0.3">
      <c r="M40" s="4" t="s">
        <v>61</v>
      </c>
      <c r="N40" s="264">
        <v>137962</v>
      </c>
      <c r="O40" s="264">
        <v>142993</v>
      </c>
      <c r="Q40" s="486"/>
      <c r="R40" s="491"/>
      <c r="S40" s="489"/>
      <c r="T40" s="139"/>
    </row>
    <row r="41" spans="1:23" x14ac:dyDescent="0.3">
      <c r="M41" s="4" t="s">
        <v>255</v>
      </c>
      <c r="N41" s="264">
        <v>134790</v>
      </c>
      <c r="O41" s="264">
        <v>180756</v>
      </c>
      <c r="Q41" s="486"/>
      <c r="R41" s="491"/>
      <c r="S41" s="489"/>
      <c r="T41" s="139"/>
    </row>
    <row r="42" spans="1:23" x14ac:dyDescent="0.3">
      <c r="M42" s="4" t="s">
        <v>256</v>
      </c>
      <c r="N42" s="264">
        <v>134124</v>
      </c>
      <c r="O42" s="264">
        <v>198256</v>
      </c>
      <c r="Q42" s="486"/>
      <c r="R42" s="491"/>
      <c r="S42" s="489"/>
      <c r="T42" s="139"/>
    </row>
    <row r="43" spans="1:23" x14ac:dyDescent="0.3">
      <c r="M43" s="4" t="s">
        <v>62</v>
      </c>
      <c r="N43" s="264">
        <v>136626</v>
      </c>
      <c r="O43" s="264">
        <v>203586</v>
      </c>
      <c r="Q43" s="139"/>
      <c r="R43" s="139"/>
      <c r="S43" s="139"/>
      <c r="T43" s="139"/>
    </row>
    <row r="44" spans="1:23" x14ac:dyDescent="0.3">
      <c r="M44" s="4" t="s">
        <v>257</v>
      </c>
      <c r="N44" s="264">
        <v>136973</v>
      </c>
      <c r="O44" s="264">
        <v>209786</v>
      </c>
      <c r="Q44" s="139"/>
      <c r="R44" s="139"/>
      <c r="S44" s="139"/>
      <c r="T44" s="139"/>
    </row>
    <row r="45" spans="1:23" x14ac:dyDescent="0.3">
      <c r="M45" s="4" t="s">
        <v>258</v>
      </c>
      <c r="N45" s="264">
        <v>137006</v>
      </c>
      <c r="O45" s="264">
        <v>208362</v>
      </c>
    </row>
    <row r="46" spans="1:23" x14ac:dyDescent="0.3">
      <c r="M46" s="4" t="s">
        <v>63</v>
      </c>
      <c r="N46" s="264">
        <v>138893</v>
      </c>
      <c r="O46" s="264">
        <v>203649</v>
      </c>
    </row>
    <row r="47" spans="1:23" x14ac:dyDescent="0.3">
      <c r="M47" s="4" t="s">
        <v>259</v>
      </c>
      <c r="N47" s="264">
        <v>136192</v>
      </c>
      <c r="O47" s="264">
        <v>201281</v>
      </c>
    </row>
    <row r="48" spans="1:23" x14ac:dyDescent="0.3">
      <c r="M48" s="4" t="s">
        <v>260</v>
      </c>
      <c r="N48" s="264">
        <v>135507</v>
      </c>
      <c r="O48" s="264">
        <v>201948</v>
      </c>
    </row>
    <row r="49" spans="1:19" x14ac:dyDescent="0.3">
      <c r="M49" s="4" t="s">
        <v>64</v>
      </c>
      <c r="N49" s="264">
        <v>135517</v>
      </c>
      <c r="O49" s="264">
        <v>207184</v>
      </c>
    </row>
    <row r="50" spans="1:19" x14ac:dyDescent="0.3">
      <c r="M50" s="27"/>
      <c r="N50" s="138"/>
      <c r="O50" s="138"/>
    </row>
    <row r="51" spans="1:19" s="27" customFormat="1" x14ac:dyDescent="0.3">
      <c r="A51" s="226"/>
      <c r="M51" s="1"/>
      <c r="N51" s="1"/>
      <c r="O51" s="1"/>
      <c r="R51" s="1"/>
      <c r="S51" s="1"/>
    </row>
    <row r="52" spans="1:19" x14ac:dyDescent="0.3">
      <c r="B52" s="3" t="s">
        <v>321</v>
      </c>
      <c r="O52" s="10"/>
    </row>
    <row r="54" spans="1:19" x14ac:dyDescent="0.3">
      <c r="A54" s="554"/>
      <c r="B54" s="12" t="s">
        <v>1182</v>
      </c>
    </row>
    <row r="55" spans="1:19" x14ac:dyDescent="0.3">
      <c r="M55" s="95"/>
      <c r="N55" s="224" t="s">
        <v>951</v>
      </c>
      <c r="O55" s="224" t="s">
        <v>1181</v>
      </c>
    </row>
    <row r="56" spans="1:19" x14ac:dyDescent="0.3">
      <c r="M56" s="105" t="s">
        <v>322</v>
      </c>
      <c r="N56" s="264">
        <v>168030</v>
      </c>
      <c r="O56" s="264">
        <v>209634.08333333299</v>
      </c>
      <c r="P56" s="10"/>
      <c r="Q56" s="26"/>
    </row>
    <row r="57" spans="1:19" x14ac:dyDescent="0.3">
      <c r="M57" s="105" t="s">
        <v>323</v>
      </c>
      <c r="N57" s="264">
        <v>137438</v>
      </c>
      <c r="O57" s="264">
        <v>186152.58333333334</v>
      </c>
      <c r="Q57" s="10"/>
    </row>
    <row r="69" spans="1:20" x14ac:dyDescent="0.3">
      <c r="B69" s="3" t="s">
        <v>321</v>
      </c>
      <c r="P69" s="108"/>
    </row>
    <row r="70" spans="1:20" s="139" customFormat="1" x14ac:dyDescent="0.3">
      <c r="A70" s="260"/>
    </row>
    <row r="71" spans="1:20" s="139" customFormat="1" x14ac:dyDescent="0.3">
      <c r="A71" s="554"/>
      <c r="B71" s="129" t="s">
        <v>1183</v>
      </c>
    </row>
    <row r="72" spans="1:20" ht="38.25" x14ac:dyDescent="0.3">
      <c r="L72" s="297" t="s">
        <v>235</v>
      </c>
      <c r="M72" s="303" t="s">
        <v>1188</v>
      </c>
      <c r="N72" s="303" t="s">
        <v>1184</v>
      </c>
      <c r="O72" s="298" t="s">
        <v>1187</v>
      </c>
      <c r="Q72" s="298" t="s">
        <v>235</v>
      </c>
      <c r="R72" s="304" t="s">
        <v>1185</v>
      </c>
      <c r="S72" s="304" t="s">
        <v>1186</v>
      </c>
      <c r="T72" s="305" t="s">
        <v>952</v>
      </c>
    </row>
    <row r="73" spans="1:20" x14ac:dyDescent="0.3">
      <c r="L73" s="289" t="s">
        <v>85</v>
      </c>
      <c r="M73" s="299">
        <v>15513.666666666666</v>
      </c>
      <c r="N73" s="286">
        <v>11134.25</v>
      </c>
      <c r="O73" s="299">
        <v>4379.4166666666661</v>
      </c>
      <c r="P73" s="8"/>
      <c r="Q73" s="289" t="s">
        <v>85</v>
      </c>
      <c r="R73" s="290">
        <v>4.0908333333333333</v>
      </c>
      <c r="S73" s="291">
        <v>2.86</v>
      </c>
      <c r="T73" s="292">
        <v>1.2308333333333334</v>
      </c>
    </row>
    <row r="74" spans="1:20" x14ac:dyDescent="0.3">
      <c r="L74" s="289" t="s">
        <v>86</v>
      </c>
      <c r="M74" s="287">
        <v>14127.25</v>
      </c>
      <c r="N74" s="300">
        <v>9139.5</v>
      </c>
      <c r="O74" s="299">
        <v>4987.75</v>
      </c>
      <c r="P74" s="8"/>
      <c r="Q74" s="289" t="s">
        <v>86</v>
      </c>
      <c r="R74" s="290">
        <v>4.46</v>
      </c>
      <c r="S74" s="291">
        <v>2.57</v>
      </c>
      <c r="T74" s="292">
        <v>1.8900000000000001</v>
      </c>
    </row>
    <row r="75" spans="1:20" x14ac:dyDescent="0.3">
      <c r="L75" s="289" t="s">
        <v>87</v>
      </c>
      <c r="M75" s="288">
        <v>16183.666666666666</v>
      </c>
      <c r="N75" s="288">
        <v>11339.333333333334</v>
      </c>
      <c r="O75" s="299">
        <v>4844.3333333333321</v>
      </c>
      <c r="P75" s="8"/>
      <c r="Q75" s="289" t="s">
        <v>87</v>
      </c>
      <c r="R75" s="290">
        <v>4.830000000000001</v>
      </c>
      <c r="S75" s="291">
        <v>3.06</v>
      </c>
      <c r="T75" s="292">
        <v>1.7700000000000009</v>
      </c>
    </row>
    <row r="76" spans="1:20" x14ac:dyDescent="0.3">
      <c r="L76" s="289" t="s">
        <v>88</v>
      </c>
      <c r="M76" s="288">
        <v>19515</v>
      </c>
      <c r="N76" s="288">
        <v>13762.416666666666</v>
      </c>
      <c r="O76" s="299">
        <v>5752.5833333333339</v>
      </c>
      <c r="P76" s="8"/>
      <c r="Q76" s="289" t="s">
        <v>88</v>
      </c>
      <c r="R76" s="290">
        <v>4.96</v>
      </c>
      <c r="S76" s="291">
        <v>2.99</v>
      </c>
      <c r="T76" s="292">
        <v>1.9699999999999998</v>
      </c>
    </row>
    <row r="77" spans="1:20" x14ac:dyDescent="0.3">
      <c r="L77" s="289" t="s">
        <v>89</v>
      </c>
      <c r="M77" s="288">
        <v>22092.333333333332</v>
      </c>
      <c r="N77" s="288">
        <v>16367.333333333334</v>
      </c>
      <c r="O77" s="299">
        <v>5724.9999999999982</v>
      </c>
      <c r="P77" s="143"/>
      <c r="Q77" s="289" t="s">
        <v>89</v>
      </c>
      <c r="R77" s="290">
        <v>5.71</v>
      </c>
      <c r="S77" s="291">
        <v>3.93</v>
      </c>
      <c r="T77" s="292">
        <v>1.7799999999999998</v>
      </c>
    </row>
    <row r="78" spans="1:20" x14ac:dyDescent="0.3">
      <c r="L78" s="289" t="s">
        <v>90</v>
      </c>
      <c r="M78" s="288">
        <v>33921.166666666664</v>
      </c>
      <c r="N78" s="288">
        <v>28566.833333333332</v>
      </c>
      <c r="O78" s="299">
        <v>5354.3333333333321</v>
      </c>
      <c r="P78" s="143"/>
      <c r="Q78" s="289" t="s">
        <v>90</v>
      </c>
      <c r="R78" s="290">
        <v>8.89</v>
      </c>
      <c r="S78" s="291">
        <v>6.76</v>
      </c>
      <c r="T78" s="292">
        <v>2.1300000000000008</v>
      </c>
    </row>
    <row r="79" spans="1:20" x14ac:dyDescent="0.3">
      <c r="L79" s="289" t="s">
        <v>91</v>
      </c>
      <c r="M79" s="288">
        <v>47091.416666666664</v>
      </c>
      <c r="N79" s="288">
        <v>41318.5</v>
      </c>
      <c r="O79" s="299">
        <v>5772.9166666666642</v>
      </c>
      <c r="P79" s="143"/>
      <c r="Q79" s="289" t="s">
        <v>91</v>
      </c>
      <c r="R79" s="290">
        <v>10.422499999999999</v>
      </c>
      <c r="S79" s="291">
        <v>8.5399999999999991</v>
      </c>
      <c r="T79" s="292">
        <v>1.8825000000000003</v>
      </c>
    </row>
    <row r="80" spans="1:20" x14ac:dyDescent="0.3">
      <c r="L80" s="289" t="s">
        <v>92</v>
      </c>
      <c r="M80" s="288">
        <v>41189.583333333336</v>
      </c>
      <c r="N80" s="288">
        <v>36402.25</v>
      </c>
      <c r="O80" s="299">
        <v>4787.3333333333358</v>
      </c>
      <c r="P80" s="143"/>
      <c r="Q80" s="289" t="s">
        <v>92</v>
      </c>
      <c r="R80" s="290">
        <v>9.51</v>
      </c>
      <c r="S80" s="291">
        <v>7.83</v>
      </c>
      <c r="T80" s="292">
        <v>1.6799999999999997</v>
      </c>
    </row>
    <row r="81" spans="1:21" x14ac:dyDescent="0.3">
      <c r="L81" s="301" t="s">
        <v>331</v>
      </c>
      <c r="M81" s="302">
        <v>209634.08333333334</v>
      </c>
      <c r="N81" s="302">
        <v>168030.41666666666</v>
      </c>
      <c r="O81" s="492">
        <v>41603.666666666686</v>
      </c>
      <c r="P81" s="143"/>
      <c r="Q81" s="293" t="s">
        <v>331</v>
      </c>
      <c r="R81" s="294">
        <v>6.78</v>
      </c>
      <c r="S81" s="295">
        <v>5</v>
      </c>
      <c r="T81" s="296">
        <v>1.7800000000000002</v>
      </c>
    </row>
    <row r="83" spans="1:21" x14ac:dyDescent="0.3">
      <c r="H83" s="139"/>
      <c r="M83" s="307"/>
      <c r="R83" s="145"/>
      <c r="S83" s="145"/>
      <c r="T83" s="145"/>
      <c r="U83" s="145"/>
    </row>
    <row r="84" spans="1:21" s="145" customFormat="1" x14ac:dyDescent="0.3">
      <c r="A84" s="282"/>
      <c r="B84" s="283"/>
      <c r="M84" s="306"/>
    </row>
    <row r="85" spans="1:21" s="145" customFormat="1" x14ac:dyDescent="0.3">
      <c r="A85" s="282"/>
      <c r="B85" s="283"/>
    </row>
    <row r="86" spans="1:21" s="139" customFormat="1" x14ac:dyDescent="0.3">
      <c r="A86" s="145"/>
      <c r="N86" s="143"/>
      <c r="O86" s="142"/>
      <c r="P86" s="142"/>
      <c r="Q86" s="141"/>
      <c r="R86" s="141"/>
      <c r="S86" s="143"/>
      <c r="T86" s="143"/>
    </row>
    <row r="87" spans="1:21" s="139" customFormat="1" x14ac:dyDescent="0.3">
      <c r="A87" s="145"/>
      <c r="B87" s="99" t="s">
        <v>321</v>
      </c>
      <c r="N87" s="143"/>
      <c r="O87" s="142"/>
      <c r="P87" s="142"/>
      <c r="Q87" s="141"/>
      <c r="R87" s="1"/>
      <c r="S87" s="1"/>
      <c r="T87" s="1"/>
      <c r="U87" s="1"/>
    </row>
    <row r="89" spans="1:21" x14ac:dyDescent="0.3">
      <c r="A89" s="554"/>
      <c r="B89" s="12" t="s">
        <v>1189</v>
      </c>
    </row>
    <row r="90" spans="1:21" x14ac:dyDescent="0.3">
      <c r="N90" s="4"/>
      <c r="O90" s="265" t="s">
        <v>1192</v>
      </c>
      <c r="P90" s="265" t="s">
        <v>1181</v>
      </c>
    </row>
    <row r="91" spans="1:21" x14ac:dyDescent="0.3">
      <c r="N91" s="267" t="s">
        <v>1190</v>
      </c>
      <c r="O91" s="266">
        <v>5</v>
      </c>
      <c r="P91" s="266">
        <v>6.78</v>
      </c>
    </row>
    <row r="92" spans="1:21" ht="31.5" customHeight="1" x14ac:dyDescent="0.3">
      <c r="N92" s="98" t="s">
        <v>1191</v>
      </c>
      <c r="O92" s="266">
        <v>6.11</v>
      </c>
      <c r="P92" s="266">
        <v>7.63</v>
      </c>
    </row>
    <row r="104" spans="1:25" x14ac:dyDescent="0.3">
      <c r="B104" s="3" t="s">
        <v>321</v>
      </c>
      <c r="R104" s="141"/>
      <c r="S104" s="143"/>
      <c r="T104" s="143"/>
      <c r="U104" s="143"/>
    </row>
    <row r="105" spans="1:25" s="139" customFormat="1" x14ac:dyDescent="0.3">
      <c r="A105" s="225"/>
      <c r="N105" s="143"/>
      <c r="O105" s="142"/>
      <c r="P105" s="142"/>
      <c r="Q105" s="141"/>
      <c r="R105" s="141"/>
      <c r="S105" s="143"/>
      <c r="T105" s="143"/>
      <c r="U105" s="143"/>
      <c r="V105" s="143"/>
      <c r="W105" s="143"/>
      <c r="X105" s="143"/>
      <c r="Y105" s="141"/>
    </row>
    <row r="106" spans="1:25" s="139" customFormat="1" x14ac:dyDescent="0.3">
      <c r="A106" s="554"/>
      <c r="B106" s="129" t="s">
        <v>1193</v>
      </c>
      <c r="N106" s="143"/>
      <c r="O106" s="142"/>
      <c r="P106" s="142"/>
      <c r="Q106" s="141"/>
      <c r="V106" s="143"/>
      <c r="W106" s="143"/>
      <c r="X106" s="143"/>
      <c r="Y106" s="141"/>
    </row>
    <row r="107" spans="1:25" s="139" customFormat="1" x14ac:dyDescent="0.3">
      <c r="A107" s="145"/>
      <c r="S107" s="313" t="s">
        <v>424</v>
      </c>
    </row>
    <row r="108" spans="1:25" s="139" customFormat="1" x14ac:dyDescent="0.3">
      <c r="A108" s="145"/>
      <c r="N108" s="314" t="s">
        <v>953</v>
      </c>
      <c r="O108" s="144" t="s">
        <v>325</v>
      </c>
      <c r="P108" s="144" t="s">
        <v>326</v>
      </c>
      <c r="Q108" s="144" t="s">
        <v>327</v>
      </c>
      <c r="R108" s="144" t="s">
        <v>328</v>
      </c>
      <c r="S108" s="144" t="s">
        <v>329</v>
      </c>
    </row>
    <row r="109" spans="1:25" s="139" customFormat="1" x14ac:dyDescent="0.3">
      <c r="A109" s="145"/>
      <c r="N109" s="140" t="s">
        <v>85</v>
      </c>
      <c r="O109" s="312">
        <v>10.157173245095724</v>
      </c>
      <c r="P109" s="310">
        <v>18.04537934294493</v>
      </c>
      <c r="Q109" s="310">
        <v>7.7764766549923729</v>
      </c>
      <c r="R109" s="310">
        <v>31.817644657398855</v>
      </c>
      <c r="S109" s="310">
        <v>31.960529425667687</v>
      </c>
    </row>
    <row r="110" spans="1:25" s="139" customFormat="1" x14ac:dyDescent="0.3">
      <c r="A110" s="145"/>
      <c r="N110" s="140" t="s">
        <v>86</v>
      </c>
      <c r="O110" s="310">
        <v>18.032525792351663</v>
      </c>
      <c r="P110" s="310">
        <v>30.229402985955041</v>
      </c>
      <c r="Q110" s="310">
        <v>4.929008358550556</v>
      </c>
      <c r="R110" s="310">
        <v>32.150040996419449</v>
      </c>
      <c r="S110" s="310">
        <v>14.559332731659264</v>
      </c>
    </row>
    <row r="111" spans="1:25" s="139" customFormat="1" x14ac:dyDescent="0.3">
      <c r="A111" s="145"/>
      <c r="N111" s="140" t="s">
        <v>87</v>
      </c>
      <c r="O111" s="310">
        <v>11.442091820971761</v>
      </c>
      <c r="P111" s="310">
        <v>33.274803814545535</v>
      </c>
      <c r="Q111" s="310">
        <v>4.22184918951206</v>
      </c>
      <c r="R111" s="310">
        <v>35.188770571151984</v>
      </c>
      <c r="S111" s="310">
        <v>15.837984799489199</v>
      </c>
    </row>
    <row r="112" spans="1:25" s="139" customFormat="1" x14ac:dyDescent="0.3">
      <c r="A112" s="145"/>
      <c r="N112" s="140" t="s">
        <v>88</v>
      </c>
      <c r="O112" s="310">
        <v>18.844905628149288</v>
      </c>
      <c r="P112" s="310">
        <v>31.231531300708859</v>
      </c>
      <c r="Q112" s="310">
        <v>4.7412246989495266</v>
      </c>
      <c r="R112" s="310">
        <v>30.956956187548034</v>
      </c>
      <c r="S112" s="310">
        <v>14.135280553420444</v>
      </c>
    </row>
    <row r="113" spans="1:35" s="139" customFormat="1" x14ac:dyDescent="0.3">
      <c r="A113" s="145"/>
      <c r="N113" s="140" t="s">
        <v>89</v>
      </c>
      <c r="O113" s="310">
        <v>13.560511187893237</v>
      </c>
      <c r="P113" s="310">
        <v>33.940130060201881</v>
      </c>
      <c r="Q113" s="310">
        <v>4.5758709657950725</v>
      </c>
      <c r="R113" s="310">
        <v>33.332453188889055</v>
      </c>
      <c r="S113" s="310">
        <v>14.379045521070658</v>
      </c>
    </row>
    <row r="114" spans="1:35" s="139" customFormat="1" x14ac:dyDescent="0.3">
      <c r="A114" s="145"/>
      <c r="N114" s="140" t="s">
        <v>90</v>
      </c>
      <c r="O114" s="310">
        <v>36.947186368393382</v>
      </c>
      <c r="P114" s="310">
        <v>27.08952620536833</v>
      </c>
      <c r="Q114" s="310">
        <v>3.3624531388955763</v>
      </c>
      <c r="R114" s="310">
        <v>24.21275801245044</v>
      </c>
      <c r="S114" s="310">
        <v>8.3106909648351355</v>
      </c>
    </row>
    <row r="115" spans="1:35" s="139" customFormat="1" x14ac:dyDescent="0.3">
      <c r="A115" s="145"/>
      <c r="N115" s="140" t="s">
        <v>91</v>
      </c>
      <c r="O115" s="310">
        <v>41.483320562664467</v>
      </c>
      <c r="P115" s="310">
        <v>24.879445475732485</v>
      </c>
      <c r="Q115" s="310">
        <v>2.6811326197095364</v>
      </c>
      <c r="R115" s="310">
        <v>21.918537879337528</v>
      </c>
      <c r="S115" s="310">
        <v>8.9756271932075382</v>
      </c>
    </row>
    <row r="116" spans="1:35" s="139" customFormat="1" x14ac:dyDescent="0.3">
      <c r="A116" s="145"/>
      <c r="N116" s="140" t="s">
        <v>92</v>
      </c>
      <c r="O116" s="310">
        <v>40.015173739315159</v>
      </c>
      <c r="P116" s="311">
        <v>24.760710130999946</v>
      </c>
      <c r="Q116" s="310">
        <v>3.7527692074250165</v>
      </c>
      <c r="R116" s="310">
        <v>22.130392999848265</v>
      </c>
      <c r="S116" s="310">
        <v>9.2903747913610832</v>
      </c>
    </row>
    <row r="117" spans="1:35" s="139" customFormat="1" x14ac:dyDescent="0.3">
      <c r="A117" s="145"/>
      <c r="N117" s="140" t="s">
        <v>324</v>
      </c>
      <c r="O117" s="311">
        <v>29.193010519520321</v>
      </c>
      <c r="P117" s="311">
        <v>27.262821845525281</v>
      </c>
      <c r="Q117" s="311">
        <v>4.0408902973395309</v>
      </c>
      <c r="R117" s="311">
        <v>26.822173080156738</v>
      </c>
      <c r="S117" s="310">
        <v>12.586653967289829</v>
      </c>
    </row>
    <row r="118" spans="1:35" s="139" customFormat="1" x14ac:dyDescent="0.3">
      <c r="A118" s="145"/>
    </row>
    <row r="119" spans="1:35" s="139" customFormat="1" x14ac:dyDescent="0.3">
      <c r="A119" s="145"/>
      <c r="P119" s="143"/>
      <c r="Q119" s="145"/>
      <c r="U119" s="143"/>
    </row>
    <row r="120" spans="1:35" s="139" customFormat="1" x14ac:dyDescent="0.3">
      <c r="A120" s="145"/>
      <c r="O120" s="308"/>
      <c r="P120" s="308"/>
      <c r="Q120" s="308"/>
      <c r="R120" s="308"/>
      <c r="S120" s="308"/>
      <c r="U120" s="143"/>
      <c r="AE120" s="141"/>
      <c r="AF120" s="141"/>
      <c r="AG120" s="141"/>
      <c r="AH120" s="141"/>
      <c r="AI120" s="141"/>
    </row>
    <row r="121" spans="1:35" s="139" customFormat="1" x14ac:dyDescent="0.3">
      <c r="A121" s="145"/>
      <c r="O121" s="308"/>
      <c r="P121" s="308"/>
      <c r="Q121" s="308"/>
      <c r="R121" s="308"/>
      <c r="S121" s="308"/>
      <c r="U121" s="143"/>
      <c r="AE121" s="141"/>
      <c r="AF121" s="141"/>
      <c r="AG121" s="141"/>
      <c r="AH121" s="141"/>
      <c r="AI121" s="141"/>
    </row>
    <row r="122" spans="1:35" s="139" customFormat="1" x14ac:dyDescent="0.3">
      <c r="A122" s="145"/>
      <c r="O122" s="308"/>
      <c r="P122" s="308"/>
      <c r="Q122" s="308"/>
      <c r="R122" s="308"/>
      <c r="S122" s="308"/>
      <c r="U122" s="143"/>
      <c r="AE122" s="141"/>
      <c r="AF122" s="141"/>
      <c r="AG122" s="141"/>
      <c r="AH122" s="141"/>
      <c r="AI122" s="141"/>
    </row>
    <row r="123" spans="1:35" s="139" customFormat="1" x14ac:dyDescent="0.3">
      <c r="A123" s="145"/>
      <c r="O123" s="308"/>
      <c r="P123" s="308"/>
      <c r="Q123" s="308"/>
      <c r="R123" s="308"/>
      <c r="S123" s="308"/>
      <c r="U123" s="143"/>
      <c r="AE123" s="141"/>
      <c r="AF123" s="141"/>
      <c r="AG123" s="141"/>
      <c r="AH123" s="141"/>
      <c r="AI123" s="141"/>
    </row>
    <row r="124" spans="1:35" s="139" customFormat="1" x14ac:dyDescent="0.3">
      <c r="A124" s="145"/>
      <c r="O124" s="308"/>
      <c r="P124" s="308"/>
      <c r="Q124" s="308"/>
      <c r="R124" s="308"/>
      <c r="S124" s="308"/>
      <c r="U124" s="143"/>
      <c r="AE124" s="141"/>
      <c r="AF124" s="141"/>
      <c r="AG124" s="141"/>
      <c r="AH124" s="141"/>
      <c r="AI124" s="141"/>
    </row>
    <row r="125" spans="1:35" s="139" customFormat="1" x14ac:dyDescent="0.3">
      <c r="A125" s="145"/>
      <c r="B125" s="99" t="s">
        <v>321</v>
      </c>
      <c r="O125" s="308"/>
      <c r="P125" s="308"/>
      <c r="Q125" s="308"/>
      <c r="R125" s="308"/>
      <c r="S125" s="308"/>
      <c r="U125" s="143"/>
      <c r="AE125" s="141"/>
      <c r="AF125" s="141"/>
      <c r="AG125" s="141"/>
      <c r="AH125" s="141"/>
      <c r="AI125" s="141"/>
    </row>
    <row r="126" spans="1:35" s="139" customFormat="1" x14ac:dyDescent="0.3">
      <c r="A126" s="145"/>
      <c r="B126" s="99" t="s">
        <v>789</v>
      </c>
      <c r="O126" s="308"/>
      <c r="P126" s="308"/>
      <c r="Q126" s="308"/>
      <c r="R126" s="308"/>
      <c r="S126" s="308"/>
      <c r="U126" s="143"/>
      <c r="AE126" s="141"/>
      <c r="AF126" s="141"/>
      <c r="AG126" s="141"/>
      <c r="AH126" s="141"/>
      <c r="AI126" s="141"/>
    </row>
    <row r="127" spans="1:35" s="139" customFormat="1" x14ac:dyDescent="0.3">
      <c r="A127" s="145"/>
      <c r="B127" s="147" t="s">
        <v>380</v>
      </c>
      <c r="O127" s="308"/>
      <c r="P127" s="309"/>
      <c r="Q127" s="308"/>
      <c r="R127" s="308"/>
      <c r="S127" s="308"/>
      <c r="U127" s="146"/>
      <c r="AE127" s="141"/>
      <c r="AF127" s="141"/>
      <c r="AG127" s="141"/>
      <c r="AH127" s="141"/>
      <c r="AI127" s="141"/>
    </row>
    <row r="128" spans="1:35" s="139" customFormat="1" x14ac:dyDescent="0.3">
      <c r="A128" s="145"/>
      <c r="B128" s="147" t="s">
        <v>369</v>
      </c>
      <c r="O128" s="309"/>
      <c r="P128" s="309"/>
      <c r="Q128" s="309"/>
      <c r="R128" s="309"/>
      <c r="S128" s="308"/>
      <c r="U128" s="146"/>
      <c r="W128" s="146"/>
      <c r="Y128" s="146"/>
      <c r="Z128" s="146"/>
      <c r="AE128" s="141"/>
      <c r="AF128" s="141"/>
      <c r="AG128" s="141"/>
      <c r="AH128" s="141"/>
      <c r="AI128" s="141"/>
    </row>
    <row r="129" spans="1:35" s="139" customFormat="1" x14ac:dyDescent="0.3">
      <c r="A129" s="145"/>
      <c r="B129" s="147" t="s">
        <v>370</v>
      </c>
      <c r="AE129" s="141"/>
      <c r="AF129" s="141"/>
      <c r="AG129" s="141"/>
      <c r="AH129" s="141"/>
      <c r="AI129" s="141"/>
    </row>
    <row r="130" spans="1:35" s="139" customFormat="1" x14ac:dyDescent="0.3">
      <c r="A130" s="145"/>
      <c r="B130" s="147" t="s">
        <v>371</v>
      </c>
    </row>
    <row r="131" spans="1:35" s="139" customFormat="1" x14ac:dyDescent="0.3">
      <c r="A131" s="145"/>
      <c r="B131" s="147" t="s">
        <v>372</v>
      </c>
      <c r="P131" s="146"/>
      <c r="Q131" s="146"/>
      <c r="R131" s="146"/>
      <c r="S131" s="146"/>
      <c r="T131" s="146"/>
      <c r="U131" s="146"/>
      <c r="V131" s="146"/>
      <c r="W131" s="146"/>
      <c r="X131" s="146"/>
      <c r="Y131" s="146"/>
      <c r="Z131" s="146"/>
    </row>
    <row r="132" spans="1:35" s="139" customFormat="1" x14ac:dyDescent="0.3">
      <c r="A132" s="145"/>
      <c r="B132" s="147" t="s">
        <v>373</v>
      </c>
      <c r="P132" s="146"/>
      <c r="Q132" s="146"/>
      <c r="R132" s="146"/>
      <c r="S132" s="146"/>
      <c r="T132" s="146"/>
      <c r="U132" s="146"/>
      <c r="V132" s="146"/>
      <c r="W132" s="146"/>
      <c r="X132" s="146"/>
      <c r="Y132" s="146"/>
      <c r="Z132" s="146"/>
    </row>
    <row r="133" spans="1:35" s="139" customFormat="1" x14ac:dyDescent="0.3">
      <c r="A133" s="145"/>
      <c r="B133" s="147" t="s">
        <v>374</v>
      </c>
      <c r="P133" s="146"/>
      <c r="Q133" s="146"/>
      <c r="R133" s="146"/>
      <c r="S133" s="146"/>
      <c r="T133" s="146"/>
      <c r="U133" s="146"/>
      <c r="V133" s="146"/>
      <c r="W133" s="146"/>
      <c r="X133" s="146"/>
      <c r="Y133" s="146"/>
      <c r="Z133" s="146"/>
    </row>
    <row r="134" spans="1:35" s="139" customFormat="1" x14ac:dyDescent="0.3">
      <c r="A134" s="145"/>
      <c r="B134" s="147" t="s">
        <v>375</v>
      </c>
      <c r="P134" s="146"/>
      <c r="Q134" s="146"/>
      <c r="R134" s="146"/>
      <c r="S134" s="146"/>
      <c r="T134" s="146"/>
      <c r="U134" s="146"/>
      <c r="V134" s="146"/>
      <c r="W134" s="146"/>
      <c r="X134" s="146"/>
      <c r="Y134" s="146"/>
      <c r="Z134" s="146"/>
    </row>
    <row r="135" spans="1:35" s="139" customFormat="1" x14ac:dyDescent="0.3">
      <c r="A135" s="145"/>
      <c r="B135" s="147" t="s">
        <v>376</v>
      </c>
      <c r="P135" s="146"/>
      <c r="Q135" s="146"/>
      <c r="R135" s="146"/>
      <c r="S135" s="146"/>
      <c r="T135" s="146"/>
      <c r="U135" s="146"/>
      <c r="V135" s="146"/>
      <c r="W135" s="146"/>
      <c r="X135" s="146"/>
      <c r="Y135" s="146"/>
      <c r="Z135" s="146"/>
    </row>
    <row r="136" spans="1:35" s="139" customFormat="1" x14ac:dyDescent="0.3">
      <c r="A136" s="145"/>
      <c r="B136" s="99" t="s">
        <v>377</v>
      </c>
      <c r="P136" s="146"/>
      <c r="Q136" s="146"/>
      <c r="R136" s="146"/>
      <c r="S136" s="146"/>
      <c r="T136" s="146"/>
      <c r="U136" s="146"/>
      <c r="V136" s="146"/>
      <c r="W136" s="146"/>
      <c r="X136" s="146"/>
      <c r="Y136" s="146"/>
      <c r="Z136" s="146"/>
    </row>
    <row r="137" spans="1:35" s="139" customFormat="1" x14ac:dyDescent="0.3">
      <c r="A137" s="145"/>
      <c r="B137" s="99" t="s">
        <v>378</v>
      </c>
      <c r="P137" s="146"/>
      <c r="Q137" s="146"/>
      <c r="R137" s="1"/>
      <c r="S137" s="1"/>
      <c r="T137" s="1"/>
      <c r="U137" s="1"/>
      <c r="V137" s="146"/>
      <c r="W137" s="146"/>
      <c r="X137" s="146"/>
      <c r="Y137" s="146"/>
      <c r="Z137" s="146"/>
    </row>
    <row r="138" spans="1:35" x14ac:dyDescent="0.3">
      <c r="B138" s="99" t="s">
        <v>379</v>
      </c>
    </row>
    <row r="139" spans="1:35" x14ac:dyDescent="0.3">
      <c r="A139" s="196"/>
    </row>
    <row r="140" spans="1:35" ht="17.25" thickBot="1" x14ac:dyDescent="0.35">
      <c r="A140" s="554"/>
      <c r="B140" s="7" t="s">
        <v>1194</v>
      </c>
    </row>
    <row r="141" spans="1:35" ht="17.25" thickBot="1" x14ac:dyDescent="0.35">
      <c r="B141" s="149" t="s">
        <v>332</v>
      </c>
      <c r="C141" s="715" t="s">
        <v>251</v>
      </c>
      <c r="D141" s="715"/>
      <c r="E141" s="715"/>
      <c r="F141" s="715"/>
      <c r="G141" s="715"/>
      <c r="H141" s="715"/>
      <c r="I141" s="715"/>
      <c r="J141" s="715"/>
      <c r="K141" s="716"/>
    </row>
    <row r="142" spans="1:35" ht="17.25" thickBot="1" x14ac:dyDescent="0.35">
      <c r="B142" s="150" t="s">
        <v>333</v>
      </c>
      <c r="C142" s="151" t="s">
        <v>334</v>
      </c>
      <c r="D142" s="151" t="s">
        <v>335</v>
      </c>
      <c r="E142" s="151" t="s">
        <v>336</v>
      </c>
      <c r="F142" s="151" t="s">
        <v>337</v>
      </c>
      <c r="G142" s="151" t="s">
        <v>338</v>
      </c>
      <c r="H142" s="151" t="s">
        <v>339</v>
      </c>
      <c r="I142" s="151" t="s">
        <v>340</v>
      </c>
      <c r="J142" s="151" t="s">
        <v>341</v>
      </c>
      <c r="K142" s="152" t="s">
        <v>342</v>
      </c>
    </row>
    <row r="143" spans="1:35" ht="17.25" thickBot="1" x14ac:dyDescent="0.35">
      <c r="B143" s="493" t="s">
        <v>242</v>
      </c>
      <c r="C143" s="494">
        <v>9.69</v>
      </c>
      <c r="D143" s="495">
        <v>12.25</v>
      </c>
      <c r="E143" s="495">
        <v>13.93</v>
      </c>
      <c r="F143" s="495">
        <v>15.5</v>
      </c>
      <c r="G143" s="495">
        <v>14.4</v>
      </c>
      <c r="H143" s="495">
        <v>10.38</v>
      </c>
      <c r="I143" s="495">
        <v>8.31</v>
      </c>
      <c r="J143" s="495">
        <v>9.48</v>
      </c>
      <c r="K143" s="495">
        <v>6.05</v>
      </c>
    </row>
    <row r="144" spans="1:35" ht="17.25" thickBot="1" x14ac:dyDescent="0.35">
      <c r="B144" s="493" t="s">
        <v>243</v>
      </c>
      <c r="C144" s="496">
        <v>13.37</v>
      </c>
      <c r="D144" s="497">
        <v>12.29</v>
      </c>
      <c r="E144" s="497">
        <v>11.83</v>
      </c>
      <c r="F144" s="497">
        <v>12.84</v>
      </c>
      <c r="G144" s="497">
        <v>12.52</v>
      </c>
      <c r="H144" s="497">
        <v>10.82</v>
      </c>
      <c r="I144" s="497">
        <v>9.82</v>
      </c>
      <c r="J144" s="497">
        <v>10.38</v>
      </c>
      <c r="K144" s="497">
        <v>6.13</v>
      </c>
    </row>
    <row r="145" spans="1:21" ht="17.25" thickBot="1" x14ac:dyDescent="0.35">
      <c r="B145" s="493" t="s">
        <v>244</v>
      </c>
      <c r="C145" s="496">
        <v>12.63</v>
      </c>
      <c r="D145" s="497">
        <v>12.13</v>
      </c>
      <c r="E145" s="497">
        <v>11.19</v>
      </c>
      <c r="F145" s="497">
        <v>11.71</v>
      </c>
      <c r="G145" s="497">
        <v>11.53</v>
      </c>
      <c r="H145" s="497">
        <v>10.39</v>
      </c>
      <c r="I145" s="497">
        <v>10.83</v>
      </c>
      <c r="J145" s="497">
        <v>12.28</v>
      </c>
      <c r="K145" s="497">
        <v>7.31</v>
      </c>
    </row>
    <row r="146" spans="1:21" ht="17.25" thickBot="1" x14ac:dyDescent="0.35">
      <c r="B146" s="493" t="s">
        <v>245</v>
      </c>
      <c r="C146" s="496">
        <v>12.08</v>
      </c>
      <c r="D146" s="497">
        <v>10.87</v>
      </c>
      <c r="E146" s="497">
        <v>10.89</v>
      </c>
      <c r="F146" s="497">
        <v>11.5</v>
      </c>
      <c r="G146" s="497">
        <v>12.08</v>
      </c>
      <c r="H146" s="497">
        <v>10.74</v>
      </c>
      <c r="I146" s="497">
        <v>11.12</v>
      </c>
      <c r="J146" s="497">
        <v>12.8</v>
      </c>
      <c r="K146" s="497">
        <v>7.92</v>
      </c>
    </row>
    <row r="147" spans="1:21" ht="17.25" thickBot="1" x14ac:dyDescent="0.35">
      <c r="B147" s="493" t="s">
        <v>246</v>
      </c>
      <c r="C147" s="496">
        <v>14.48</v>
      </c>
      <c r="D147" s="497">
        <v>12.32</v>
      </c>
      <c r="E147" s="497">
        <v>11.36</v>
      </c>
      <c r="F147" s="497">
        <v>10.69</v>
      </c>
      <c r="G147" s="497">
        <v>10.97</v>
      </c>
      <c r="H147" s="497">
        <v>10.59</v>
      </c>
      <c r="I147" s="497">
        <v>10.7</v>
      </c>
      <c r="J147" s="497">
        <v>12.12</v>
      </c>
      <c r="K147" s="497">
        <v>6.77</v>
      </c>
    </row>
    <row r="148" spans="1:21" ht="17.25" thickBot="1" x14ac:dyDescent="0.35">
      <c r="B148" s="493" t="s">
        <v>247</v>
      </c>
      <c r="C148" s="496">
        <v>12.16</v>
      </c>
      <c r="D148" s="497">
        <v>10.93</v>
      </c>
      <c r="E148" s="497">
        <v>11.06</v>
      </c>
      <c r="F148" s="497">
        <v>11.44</v>
      </c>
      <c r="G148" s="497">
        <v>12.24</v>
      </c>
      <c r="H148" s="497">
        <v>11.54</v>
      </c>
      <c r="I148" s="497">
        <v>11.33</v>
      </c>
      <c r="J148" s="497">
        <v>12.9</v>
      </c>
      <c r="K148" s="497">
        <v>6.41</v>
      </c>
    </row>
    <row r="149" spans="1:21" ht="17.25" thickBot="1" x14ac:dyDescent="0.35">
      <c r="B149" s="498" t="s">
        <v>248</v>
      </c>
      <c r="C149" s="496">
        <v>16.2</v>
      </c>
      <c r="D149" s="497">
        <v>12.69</v>
      </c>
      <c r="E149" s="497">
        <v>11.61</v>
      </c>
      <c r="F149" s="497">
        <v>11.86</v>
      </c>
      <c r="G149" s="497">
        <v>11.24</v>
      </c>
      <c r="H149" s="497">
        <v>10.96</v>
      </c>
      <c r="I149" s="497">
        <v>10.1</v>
      </c>
      <c r="J149" s="497">
        <v>10.49</v>
      </c>
      <c r="K149" s="497">
        <v>4.84</v>
      </c>
    </row>
    <row r="150" spans="1:21" ht="17.25" thickBot="1" x14ac:dyDescent="0.35">
      <c r="B150" s="493" t="s">
        <v>249</v>
      </c>
      <c r="C150" s="496">
        <v>13.46</v>
      </c>
      <c r="D150" s="497">
        <v>11.29</v>
      </c>
      <c r="E150" s="497">
        <v>11.37</v>
      </c>
      <c r="F150" s="497">
        <v>11.63</v>
      </c>
      <c r="G150" s="497">
        <v>11.99</v>
      </c>
      <c r="H150" s="497">
        <v>11.56</v>
      </c>
      <c r="I150" s="497">
        <v>10.8</v>
      </c>
      <c r="J150" s="497">
        <v>11.75</v>
      </c>
      <c r="K150" s="497">
        <v>6.15</v>
      </c>
    </row>
    <row r="151" spans="1:21" ht="17.25" thickBot="1" x14ac:dyDescent="0.35">
      <c r="B151" s="499" t="s">
        <v>324</v>
      </c>
      <c r="C151" s="500">
        <v>13.5</v>
      </c>
      <c r="D151" s="501">
        <v>11.82</v>
      </c>
      <c r="E151" s="501">
        <v>11.53</v>
      </c>
      <c r="F151" s="501">
        <v>11.91</v>
      </c>
      <c r="G151" s="501">
        <v>11.94</v>
      </c>
      <c r="H151" s="501">
        <v>11.01</v>
      </c>
      <c r="I151" s="501">
        <v>10.5</v>
      </c>
      <c r="J151" s="501">
        <v>11.57</v>
      </c>
      <c r="K151" s="501">
        <v>6.21</v>
      </c>
    </row>
    <row r="152" spans="1:21" x14ac:dyDescent="0.3">
      <c r="B152" s="3" t="s">
        <v>321</v>
      </c>
    </row>
    <row r="154" spans="1:21" ht="17.25" thickBot="1" x14ac:dyDescent="0.35">
      <c r="A154" s="554"/>
      <c r="B154" s="200" t="s">
        <v>1195</v>
      </c>
    </row>
    <row r="155" spans="1:21" ht="17.25" thickBot="1" x14ac:dyDescent="0.35">
      <c r="B155" s="378" t="s">
        <v>1015</v>
      </c>
      <c r="C155" s="395" t="s">
        <v>242</v>
      </c>
      <c r="D155" s="395" t="s">
        <v>243</v>
      </c>
      <c r="E155" s="395" t="s">
        <v>244</v>
      </c>
      <c r="F155" s="395" t="s">
        <v>245</v>
      </c>
      <c r="G155" s="395" t="s">
        <v>246</v>
      </c>
      <c r="H155" s="395" t="s">
        <v>247</v>
      </c>
      <c r="I155" s="395" t="s">
        <v>248</v>
      </c>
      <c r="J155" s="395" t="s">
        <v>249</v>
      </c>
      <c r="K155" s="395" t="s">
        <v>324</v>
      </c>
    </row>
    <row r="156" spans="1:21" ht="17.25" thickBot="1" x14ac:dyDescent="0.35">
      <c r="B156" s="502" t="s">
        <v>14</v>
      </c>
      <c r="C156" s="503">
        <v>15514</v>
      </c>
      <c r="D156" s="504">
        <v>14127</v>
      </c>
      <c r="E156" s="504">
        <v>16184</v>
      </c>
      <c r="F156" s="504">
        <v>19515</v>
      </c>
      <c r="G156" s="504">
        <v>22092</v>
      </c>
      <c r="H156" s="504">
        <v>33921</v>
      </c>
      <c r="I156" s="504">
        <v>47091</v>
      </c>
      <c r="J156" s="504">
        <v>41190</v>
      </c>
      <c r="K156" s="505">
        <v>209634</v>
      </c>
      <c r="M156" s="8"/>
      <c r="N156" s="8"/>
      <c r="O156" s="8"/>
      <c r="P156" s="8"/>
      <c r="Q156" s="8"/>
      <c r="R156" s="8"/>
      <c r="S156" s="8"/>
      <c r="T156" s="8"/>
      <c r="U156" s="8"/>
    </row>
    <row r="157" spans="1:21" ht="17.25" thickBot="1" x14ac:dyDescent="0.35">
      <c r="B157" s="502" t="s">
        <v>343</v>
      </c>
      <c r="C157" s="503">
        <v>5183</v>
      </c>
      <c r="D157" s="504">
        <v>5208</v>
      </c>
      <c r="E157" s="504">
        <v>5626</v>
      </c>
      <c r="F157" s="504">
        <v>6698</v>
      </c>
      <c r="G157" s="504">
        <v>7074</v>
      </c>
      <c r="H157" s="504">
        <v>7461</v>
      </c>
      <c r="I157" s="504">
        <v>10511</v>
      </c>
      <c r="J157" s="504">
        <v>8409</v>
      </c>
      <c r="K157" s="505">
        <v>56170</v>
      </c>
      <c r="M157" s="8"/>
      <c r="N157" s="8"/>
      <c r="O157" s="8"/>
      <c r="P157" s="8"/>
      <c r="Q157" s="8"/>
      <c r="R157" s="8"/>
      <c r="S157" s="8"/>
      <c r="T157" s="8"/>
      <c r="U157" s="8"/>
    </row>
    <row r="158" spans="1:21" ht="17.25" thickBot="1" x14ac:dyDescent="0.35">
      <c r="B158" s="502" t="s">
        <v>1016</v>
      </c>
      <c r="C158" s="503">
        <v>4035</v>
      </c>
      <c r="D158" s="504">
        <v>3780</v>
      </c>
      <c r="E158" s="504">
        <v>4106</v>
      </c>
      <c r="F158" s="504">
        <v>4742</v>
      </c>
      <c r="G158" s="504">
        <v>5117</v>
      </c>
      <c r="H158" s="504">
        <v>6073</v>
      </c>
      <c r="I158" s="504">
        <v>7937</v>
      </c>
      <c r="J158" s="504">
        <v>6909</v>
      </c>
      <c r="K158" s="505">
        <v>42698</v>
      </c>
      <c r="M158" s="8"/>
      <c r="N158" s="8"/>
      <c r="O158" s="8"/>
      <c r="P158" s="8"/>
      <c r="Q158" s="8"/>
      <c r="R158" s="8"/>
      <c r="S158" s="8"/>
      <c r="T158" s="8"/>
      <c r="U158" s="8"/>
    </row>
    <row r="159" spans="1:21" ht="17.25" thickBot="1" x14ac:dyDescent="0.35">
      <c r="B159" s="506" t="s">
        <v>1017</v>
      </c>
      <c r="C159" s="503">
        <v>2378</v>
      </c>
      <c r="D159" s="504">
        <v>2146</v>
      </c>
      <c r="E159" s="504">
        <v>2361</v>
      </c>
      <c r="F159" s="504">
        <v>2716</v>
      </c>
      <c r="G159" s="504">
        <v>3058</v>
      </c>
      <c r="H159" s="504">
        <v>3991</v>
      </c>
      <c r="I159" s="504">
        <v>5333</v>
      </c>
      <c r="J159" s="504">
        <v>4662</v>
      </c>
      <c r="K159" s="505">
        <v>26644</v>
      </c>
      <c r="M159" s="8"/>
      <c r="N159" s="8"/>
      <c r="O159" s="8"/>
      <c r="P159" s="8"/>
      <c r="Q159" s="8"/>
      <c r="R159" s="8"/>
      <c r="S159" s="8"/>
      <c r="T159" s="8"/>
      <c r="U159" s="8"/>
    </row>
    <row r="160" spans="1:21" ht="17.25" thickBot="1" x14ac:dyDescent="0.35">
      <c r="B160" s="502" t="s">
        <v>344</v>
      </c>
      <c r="C160" s="507">
        <v>1331</v>
      </c>
      <c r="D160" s="508">
        <v>1146</v>
      </c>
      <c r="E160" s="508">
        <v>1332</v>
      </c>
      <c r="F160" s="508">
        <v>1538</v>
      </c>
      <c r="G160" s="504">
        <v>1844</v>
      </c>
      <c r="H160" s="504">
        <v>2708</v>
      </c>
      <c r="I160" s="504">
        <v>3858</v>
      </c>
      <c r="J160" s="504">
        <v>3307</v>
      </c>
      <c r="K160" s="505">
        <v>17064</v>
      </c>
      <c r="M160" s="8"/>
      <c r="N160" s="8"/>
      <c r="O160" s="8"/>
      <c r="P160" s="8"/>
      <c r="Q160" s="8"/>
      <c r="R160" s="8"/>
      <c r="S160" s="8"/>
      <c r="T160" s="8"/>
      <c r="U160" s="8"/>
    </row>
    <row r="161" spans="2:21" ht="17.25" thickBot="1" x14ac:dyDescent="0.35">
      <c r="B161" s="502" t="s">
        <v>345</v>
      </c>
      <c r="C161" s="507">
        <v>1210</v>
      </c>
      <c r="D161" s="508">
        <v>941</v>
      </c>
      <c r="E161" s="508">
        <v>1193</v>
      </c>
      <c r="F161" s="504">
        <v>1455</v>
      </c>
      <c r="G161" s="504">
        <v>1771</v>
      </c>
      <c r="H161" s="504">
        <v>3162</v>
      </c>
      <c r="I161" s="504">
        <v>4594</v>
      </c>
      <c r="J161" s="504">
        <v>3887</v>
      </c>
      <c r="K161" s="505">
        <v>18213</v>
      </c>
      <c r="M161" s="8"/>
      <c r="O161" s="8"/>
      <c r="P161" s="8"/>
      <c r="Q161" s="8"/>
      <c r="R161" s="8"/>
      <c r="S161" s="8"/>
      <c r="T161" s="8"/>
      <c r="U161" s="8"/>
    </row>
    <row r="162" spans="2:21" ht="17.25" thickBot="1" x14ac:dyDescent="0.35">
      <c r="B162" s="502" t="s">
        <v>346</v>
      </c>
      <c r="C162" s="507">
        <v>478</v>
      </c>
      <c r="D162" s="508">
        <v>325</v>
      </c>
      <c r="E162" s="508">
        <v>480</v>
      </c>
      <c r="F162" s="508">
        <v>626</v>
      </c>
      <c r="G162" s="508">
        <v>762</v>
      </c>
      <c r="H162" s="504">
        <v>1807</v>
      </c>
      <c r="I162" s="504">
        <v>2606</v>
      </c>
      <c r="J162" s="504">
        <v>2226</v>
      </c>
      <c r="K162" s="505">
        <v>9310</v>
      </c>
      <c r="R162" s="8"/>
      <c r="S162" s="8"/>
      <c r="T162" s="8"/>
      <c r="U162" s="8"/>
    </row>
    <row r="163" spans="2:21" ht="17.25" thickBot="1" x14ac:dyDescent="0.35">
      <c r="B163" s="502" t="s">
        <v>347</v>
      </c>
      <c r="C163" s="507">
        <v>267</v>
      </c>
      <c r="D163" s="508">
        <v>169</v>
      </c>
      <c r="E163" s="508">
        <v>265</v>
      </c>
      <c r="F163" s="508">
        <v>336</v>
      </c>
      <c r="G163" s="508">
        <v>443</v>
      </c>
      <c r="H163" s="504">
        <v>1224</v>
      </c>
      <c r="I163" s="504">
        <v>1744</v>
      </c>
      <c r="J163" s="504">
        <v>1534</v>
      </c>
      <c r="K163" s="505">
        <v>5983</v>
      </c>
      <c r="R163" s="8"/>
      <c r="S163" s="8"/>
      <c r="T163" s="8"/>
      <c r="U163" s="8"/>
    </row>
    <row r="164" spans="2:21" ht="17.25" thickBot="1" x14ac:dyDescent="0.35">
      <c r="B164" s="502" t="s">
        <v>348</v>
      </c>
      <c r="C164" s="507">
        <v>153</v>
      </c>
      <c r="D164" s="508">
        <v>92</v>
      </c>
      <c r="E164" s="508">
        <v>160</v>
      </c>
      <c r="F164" s="508">
        <v>214</v>
      </c>
      <c r="G164" s="508">
        <v>282</v>
      </c>
      <c r="H164" s="508">
        <v>822</v>
      </c>
      <c r="I164" s="504">
        <v>1135</v>
      </c>
      <c r="J164" s="504">
        <v>1049</v>
      </c>
      <c r="K164" s="505">
        <v>3907</v>
      </c>
      <c r="S164" s="8"/>
      <c r="T164" s="8"/>
      <c r="U164" s="8"/>
    </row>
    <row r="165" spans="2:21" ht="17.25" thickBot="1" x14ac:dyDescent="0.35">
      <c r="B165" s="502" t="s">
        <v>1018</v>
      </c>
      <c r="C165" s="507">
        <v>95</v>
      </c>
      <c r="D165" s="508">
        <v>62</v>
      </c>
      <c r="E165" s="508">
        <v>95</v>
      </c>
      <c r="F165" s="508">
        <v>152</v>
      </c>
      <c r="G165" s="508">
        <v>221</v>
      </c>
      <c r="H165" s="508">
        <v>608</v>
      </c>
      <c r="I165" s="504">
        <v>797</v>
      </c>
      <c r="J165" s="504">
        <v>844</v>
      </c>
      <c r="K165" s="505">
        <v>2873</v>
      </c>
      <c r="U165" s="8"/>
    </row>
    <row r="166" spans="2:21" ht="17.25" thickBot="1" x14ac:dyDescent="0.35">
      <c r="B166" s="502" t="s">
        <v>349</v>
      </c>
      <c r="C166" s="507">
        <v>66</v>
      </c>
      <c r="D166" s="508">
        <v>47</v>
      </c>
      <c r="E166" s="508">
        <v>68</v>
      </c>
      <c r="F166" s="508">
        <v>103</v>
      </c>
      <c r="G166" s="508">
        <v>195</v>
      </c>
      <c r="H166" s="508">
        <v>486</v>
      </c>
      <c r="I166" s="508">
        <v>644</v>
      </c>
      <c r="J166" s="508">
        <v>710</v>
      </c>
      <c r="K166" s="505">
        <v>2318</v>
      </c>
      <c r="U166" s="8"/>
    </row>
    <row r="167" spans="2:21" ht="17.25" thickBot="1" x14ac:dyDescent="0.35">
      <c r="B167" s="502" t="s">
        <v>1019</v>
      </c>
      <c r="C167" s="507">
        <v>317</v>
      </c>
      <c r="D167" s="508">
        <v>212</v>
      </c>
      <c r="E167" s="504">
        <v>498</v>
      </c>
      <c r="F167" s="504">
        <v>937</v>
      </c>
      <c r="G167" s="504">
        <v>1326</v>
      </c>
      <c r="H167" s="504">
        <v>5580</v>
      </c>
      <c r="I167" s="504">
        <v>7932</v>
      </c>
      <c r="J167" s="504">
        <v>7653</v>
      </c>
      <c r="K167" s="505">
        <v>24454</v>
      </c>
      <c r="Q167" s="8"/>
      <c r="R167" s="8"/>
      <c r="S167" s="8"/>
      <c r="T167" s="8"/>
      <c r="U167" s="8"/>
    </row>
  </sheetData>
  <mergeCells count="1">
    <mergeCell ref="C141:K141"/>
  </mergeCells>
  <conditionalFormatting sqref="Y105:Y106">
    <cfRule type="cellIs" dxfId="0" priority="1" operator="greaterThan">
      <formula>#REF!</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sheetPr>
  <dimension ref="A1:AC69"/>
  <sheetViews>
    <sheetView zoomScale="80" zoomScaleNormal="80" workbookViewId="0">
      <selection activeCell="N38" sqref="N38:Y40"/>
    </sheetView>
  </sheetViews>
  <sheetFormatPr defaultRowHeight="16.5" x14ac:dyDescent="0.3"/>
  <cols>
    <col min="1" max="1" width="9.140625" style="145"/>
    <col min="2" max="12" width="9.140625" style="139"/>
    <col min="13" max="13" width="20.42578125" style="139" customWidth="1"/>
    <col min="14" max="14" width="17.140625" style="139" customWidth="1"/>
    <col min="15" max="15" width="12.85546875" style="139" customWidth="1"/>
    <col min="16" max="16" width="9.28515625" style="139" bestFit="1" customWidth="1"/>
    <col min="17" max="20" width="9.42578125" style="139" bestFit="1" customWidth="1"/>
    <col min="21" max="21" width="9.28515625" style="139" bestFit="1" customWidth="1"/>
    <col min="22" max="23" width="10.42578125" style="139" bestFit="1" customWidth="1"/>
    <col min="24" max="24" width="9.42578125" style="139" bestFit="1" customWidth="1"/>
    <col min="25" max="25" width="9.28515625" style="139" bestFit="1" customWidth="1"/>
    <col min="26" max="26" width="12.140625" style="139" customWidth="1"/>
    <col min="27" max="28" width="9.140625" style="139"/>
    <col min="29" max="29" width="15" style="139" customWidth="1"/>
    <col min="30" max="30" width="11" style="139" bestFit="1" customWidth="1"/>
    <col min="31" max="42" width="9.5703125" style="139" customWidth="1"/>
    <col min="43" max="16384" width="9.140625" style="139"/>
  </cols>
  <sheetData>
    <row r="1" spans="1:29" x14ac:dyDescent="0.3">
      <c r="A1" s="260"/>
    </row>
    <row r="2" spans="1:29" x14ac:dyDescent="0.3">
      <c r="A2" s="554"/>
      <c r="B2" s="153" t="s">
        <v>1196</v>
      </c>
      <c r="N2" s="129"/>
    </row>
    <row r="3" spans="1:29" x14ac:dyDescent="0.3">
      <c r="A3" s="625"/>
      <c r="B3" s="154"/>
      <c r="N3" s="515"/>
      <c r="O3" s="516"/>
      <c r="P3" s="516"/>
      <c r="Q3" s="516"/>
      <c r="R3" s="516"/>
      <c r="S3" s="516"/>
      <c r="T3" s="516"/>
      <c r="U3" s="516"/>
      <c r="V3" s="516"/>
      <c r="W3" s="516"/>
      <c r="X3" s="516"/>
      <c r="Y3" s="516"/>
      <c r="Z3" s="516"/>
      <c r="AB3" s="155"/>
      <c r="AC3" s="155"/>
    </row>
    <row r="4" spans="1:29" x14ac:dyDescent="0.3">
      <c r="N4" s="517"/>
      <c r="O4" s="518"/>
      <c r="P4" s="518"/>
      <c r="Q4" s="518"/>
      <c r="R4" s="518"/>
      <c r="S4" s="518"/>
      <c r="T4" s="518"/>
      <c r="U4" s="518"/>
      <c r="V4" s="518"/>
      <c r="W4" s="518"/>
      <c r="X4" s="518"/>
      <c r="Y4" s="518"/>
      <c r="Z4" s="518"/>
      <c r="AB4" s="156"/>
      <c r="AC4" s="156"/>
    </row>
    <row r="5" spans="1:29" x14ac:dyDescent="0.3">
      <c r="N5" s="626" t="s">
        <v>703</v>
      </c>
      <c r="O5" s="627"/>
      <c r="P5" s="628"/>
      <c r="Q5" s="628"/>
      <c r="R5" s="628"/>
      <c r="S5" s="628"/>
      <c r="T5" s="628"/>
      <c r="U5" s="628"/>
      <c r="V5" s="628"/>
      <c r="W5" s="628"/>
      <c r="X5" s="628"/>
      <c r="Y5" s="626"/>
      <c r="Z5" s="626"/>
      <c r="AB5" s="156"/>
      <c r="AC5" s="156"/>
    </row>
    <row r="6" spans="1:29" x14ac:dyDescent="0.3">
      <c r="N6" s="630"/>
      <c r="O6" s="630" t="s">
        <v>350</v>
      </c>
      <c r="P6" s="630" t="s">
        <v>351</v>
      </c>
      <c r="Q6" s="630" t="s">
        <v>352</v>
      </c>
      <c r="R6" s="630" t="s">
        <v>353</v>
      </c>
      <c r="S6" s="630" t="s">
        <v>330</v>
      </c>
      <c r="T6" s="630" t="s">
        <v>327</v>
      </c>
      <c r="U6" s="630" t="s">
        <v>354</v>
      </c>
      <c r="V6" s="630" t="s">
        <v>355</v>
      </c>
      <c r="W6" s="630" t="s">
        <v>356</v>
      </c>
      <c r="X6" s="630" t="s">
        <v>357</v>
      </c>
      <c r="Y6" s="630" t="s">
        <v>358</v>
      </c>
      <c r="Z6" s="156"/>
      <c r="AA6" s="156"/>
      <c r="AB6" s="156"/>
      <c r="AC6" s="156"/>
    </row>
    <row r="7" spans="1:29" x14ac:dyDescent="0.3">
      <c r="N7" s="632" t="s">
        <v>324</v>
      </c>
      <c r="O7" s="632">
        <v>4.1423348607917418</v>
      </c>
      <c r="P7" s="632">
        <v>36.93692203344969</v>
      </c>
      <c r="Q7" s="632">
        <v>23.81379344571457</v>
      </c>
      <c r="R7" s="632">
        <v>22.287879038528345</v>
      </c>
      <c r="S7" s="632">
        <v>7.5779582788797164</v>
      </c>
      <c r="T7" s="632">
        <v>0.29644824562854638</v>
      </c>
      <c r="U7" s="632">
        <v>0.42085063441909709</v>
      </c>
      <c r="V7" s="632">
        <v>1.832950090158646</v>
      </c>
      <c r="W7" s="632">
        <v>2.5740707042300119</v>
      </c>
      <c r="X7" s="632">
        <v>6.6171483399229097E-2</v>
      </c>
      <c r="Y7" s="632">
        <v>0.05</v>
      </c>
      <c r="Z7" s="156"/>
      <c r="AA7" s="156"/>
      <c r="AB7" s="156"/>
      <c r="AC7" s="156"/>
    </row>
    <row r="8" spans="1:29" x14ac:dyDescent="0.3">
      <c r="N8" s="517"/>
      <c r="O8" s="518"/>
      <c r="P8" s="518"/>
      <c r="Q8" s="518"/>
      <c r="R8" s="518"/>
      <c r="S8" s="518"/>
      <c r="T8" s="518"/>
      <c r="U8" s="518"/>
      <c r="V8" s="518"/>
      <c r="W8" s="518"/>
      <c r="X8" s="518"/>
      <c r="Y8" s="518"/>
      <c r="Z8" s="518"/>
      <c r="AB8" s="156"/>
      <c r="AC8" s="156"/>
    </row>
    <row r="9" spans="1:29" x14ac:dyDescent="0.3">
      <c r="N9" s="517"/>
      <c r="O9" s="518"/>
      <c r="P9" s="518"/>
      <c r="Q9" s="518"/>
      <c r="R9" s="518"/>
      <c r="S9" s="518"/>
      <c r="T9" s="518"/>
      <c r="U9" s="518"/>
      <c r="V9" s="518"/>
      <c r="W9" s="518"/>
      <c r="X9" s="518"/>
      <c r="Y9" s="518"/>
      <c r="Z9" s="518"/>
      <c r="AB9" s="156"/>
      <c r="AC9" s="156"/>
    </row>
    <row r="10" spans="1:29" x14ac:dyDescent="0.3">
      <c r="N10" s="517"/>
      <c r="O10" s="518"/>
      <c r="P10" s="518"/>
      <c r="Q10" s="518"/>
      <c r="R10" s="518"/>
      <c r="S10" s="518"/>
      <c r="T10" s="518"/>
      <c r="U10" s="518"/>
      <c r="V10" s="518"/>
      <c r="W10" s="518"/>
      <c r="X10" s="518"/>
      <c r="Y10" s="518"/>
      <c r="Z10" s="518"/>
      <c r="AB10" s="156"/>
      <c r="AC10" s="156"/>
    </row>
    <row r="11" spans="1:29" x14ac:dyDescent="0.3">
      <c r="N11" s="517"/>
      <c r="O11" s="518"/>
      <c r="P11" s="518"/>
      <c r="Q11" s="518"/>
      <c r="R11" s="518"/>
      <c r="S11" s="518"/>
      <c r="T11" s="518"/>
      <c r="U11" s="518"/>
      <c r="V11" s="518"/>
      <c r="W11" s="518"/>
      <c r="X11" s="518"/>
      <c r="Y11" s="518"/>
      <c r="Z11" s="518"/>
      <c r="AB11" s="156"/>
      <c r="AC11" s="156"/>
    </row>
    <row r="12" spans="1:29" x14ac:dyDescent="0.3">
      <c r="N12" s="517"/>
      <c r="O12" s="518"/>
      <c r="P12" s="518"/>
      <c r="Q12" s="518"/>
      <c r="R12" s="518"/>
      <c r="S12" s="518"/>
      <c r="T12" s="518"/>
      <c r="U12" s="518"/>
      <c r="V12" s="518"/>
      <c r="W12" s="518"/>
      <c r="X12" s="518"/>
      <c r="Y12" s="518"/>
      <c r="Z12" s="518"/>
      <c r="AB12" s="156"/>
      <c r="AC12" s="156"/>
    </row>
    <row r="13" spans="1:29" x14ac:dyDescent="0.3">
      <c r="AB13" s="156"/>
      <c r="AC13" s="156"/>
    </row>
    <row r="14" spans="1:29" x14ac:dyDescent="0.3">
      <c r="AB14" s="155"/>
      <c r="AC14" s="155"/>
    </row>
    <row r="15" spans="1:29" x14ac:dyDescent="0.3">
      <c r="AB15" s="155"/>
      <c r="AC15" s="155"/>
    </row>
    <row r="16" spans="1:29" x14ac:dyDescent="0.3">
      <c r="AB16" s="155"/>
      <c r="AC16" s="155"/>
    </row>
    <row r="17" spans="2:29" x14ac:dyDescent="0.3">
      <c r="N17" s="268"/>
      <c r="O17" s="513"/>
      <c r="P17" s="513"/>
      <c r="Q17" s="513"/>
      <c r="R17" s="513"/>
      <c r="S17" s="513"/>
      <c r="T17" s="513"/>
      <c r="U17" s="513"/>
      <c r="V17" s="513"/>
      <c r="W17" s="513"/>
      <c r="X17" s="513"/>
      <c r="Y17" s="513"/>
      <c r="Z17" s="514"/>
      <c r="AB17" s="155"/>
      <c r="AC17" s="155"/>
    </row>
    <row r="18" spans="2:29" x14ac:dyDescent="0.3">
      <c r="N18" s="268"/>
      <c r="O18" s="513"/>
      <c r="P18" s="513"/>
      <c r="Q18" s="513"/>
      <c r="R18" s="513"/>
      <c r="S18" s="513"/>
      <c r="T18" s="513"/>
      <c r="U18" s="513"/>
      <c r="V18" s="513"/>
      <c r="W18" s="513"/>
      <c r="X18" s="513"/>
      <c r="Y18" s="513"/>
      <c r="Z18" s="514"/>
    </row>
    <row r="19" spans="2:29" x14ac:dyDescent="0.3">
      <c r="N19" s="268"/>
      <c r="O19" s="513"/>
      <c r="P19" s="513"/>
      <c r="Q19" s="513"/>
      <c r="R19" s="513"/>
      <c r="S19" s="513"/>
      <c r="T19" s="513"/>
      <c r="U19" s="513"/>
      <c r="V19" s="513"/>
      <c r="W19" s="513"/>
      <c r="X19" s="513"/>
      <c r="Y19" s="513"/>
      <c r="Z19" s="514"/>
    </row>
    <row r="20" spans="2:29" x14ac:dyDescent="0.3">
      <c r="N20" s="269"/>
      <c r="O20" s="513"/>
      <c r="P20" s="513"/>
      <c r="Q20" s="513"/>
      <c r="R20" s="513"/>
      <c r="S20" s="513"/>
      <c r="T20" s="513"/>
      <c r="U20" s="513"/>
      <c r="V20" s="513"/>
      <c r="W20" s="513"/>
      <c r="X20" s="513"/>
      <c r="Y20" s="513"/>
      <c r="Z20" s="514"/>
    </row>
    <row r="21" spans="2:29" x14ac:dyDescent="0.3">
      <c r="N21" s="269"/>
      <c r="O21" s="513"/>
      <c r="P21" s="513"/>
      <c r="Q21" s="513"/>
      <c r="R21" s="513"/>
      <c r="S21" s="513"/>
      <c r="T21" s="513"/>
      <c r="U21" s="513"/>
      <c r="V21" s="513"/>
      <c r="W21" s="513"/>
      <c r="X21" s="513"/>
      <c r="Y21" s="513"/>
      <c r="Z21" s="514"/>
    </row>
    <row r="22" spans="2:29" x14ac:dyDescent="0.3">
      <c r="B22" s="99" t="s">
        <v>321</v>
      </c>
      <c r="N22" s="269"/>
      <c r="O22" s="513"/>
      <c r="P22" s="513"/>
      <c r="Q22" s="513"/>
      <c r="R22" s="513"/>
      <c r="S22" s="513"/>
      <c r="T22" s="513"/>
      <c r="U22" s="513"/>
      <c r="V22" s="513"/>
      <c r="W22" s="513"/>
      <c r="X22" s="513"/>
      <c r="Y22" s="513"/>
      <c r="Z22" s="514"/>
    </row>
    <row r="23" spans="2:29" x14ac:dyDescent="0.3">
      <c r="B23" s="99" t="s">
        <v>789</v>
      </c>
      <c r="N23" s="269"/>
      <c r="O23" s="513"/>
      <c r="P23" s="513"/>
      <c r="Q23" s="513"/>
      <c r="R23" s="513"/>
      <c r="S23" s="513"/>
      <c r="T23" s="513"/>
      <c r="U23" s="513"/>
      <c r="V23" s="513"/>
      <c r="W23" s="513"/>
      <c r="X23" s="513"/>
      <c r="Y23" s="513"/>
      <c r="Z23" s="514"/>
    </row>
    <row r="24" spans="2:29" x14ac:dyDescent="0.3">
      <c r="B24" s="99" t="s">
        <v>534</v>
      </c>
      <c r="C24" s="99"/>
      <c r="N24" s="269"/>
      <c r="O24" s="513"/>
      <c r="P24" s="513"/>
      <c r="Q24" s="513"/>
      <c r="R24" s="513"/>
      <c r="S24" s="513"/>
      <c r="T24" s="513"/>
      <c r="U24" s="513"/>
      <c r="V24" s="513"/>
      <c r="W24" s="513"/>
      <c r="X24" s="513"/>
      <c r="Y24" s="513"/>
      <c r="Z24" s="514"/>
    </row>
    <row r="25" spans="2:29" x14ac:dyDescent="0.3">
      <c r="B25" s="99" t="s">
        <v>369</v>
      </c>
    </row>
    <row r="26" spans="2:29" x14ac:dyDescent="0.3">
      <c r="B26" s="99" t="s">
        <v>370</v>
      </c>
      <c r="P26" s="157"/>
      <c r="Q26" s="157"/>
      <c r="R26" s="157"/>
      <c r="S26" s="157"/>
      <c r="T26" s="157"/>
      <c r="U26" s="157"/>
      <c r="V26" s="157"/>
      <c r="W26" s="157"/>
      <c r="X26" s="157"/>
      <c r="Y26" s="157"/>
      <c r="Z26" s="157"/>
    </row>
    <row r="27" spans="2:29" x14ac:dyDescent="0.3">
      <c r="B27" s="99" t="s">
        <v>371</v>
      </c>
      <c r="P27" s="157"/>
      <c r="Q27" s="157"/>
      <c r="R27" s="157"/>
      <c r="S27" s="157"/>
      <c r="T27" s="157"/>
      <c r="U27" s="157"/>
      <c r="V27" s="157"/>
      <c r="W27" s="157"/>
      <c r="X27" s="157"/>
      <c r="Y27" s="157"/>
      <c r="Z27" s="157"/>
    </row>
    <row r="28" spans="2:29" x14ac:dyDescent="0.3">
      <c r="B28" s="99" t="s">
        <v>372</v>
      </c>
      <c r="N28" s="315"/>
      <c r="O28" s="157"/>
      <c r="P28" s="157"/>
      <c r="Q28" s="157"/>
      <c r="R28" s="157"/>
      <c r="S28" s="157"/>
      <c r="T28" s="157"/>
      <c r="U28" s="157"/>
      <c r="V28" s="157"/>
      <c r="W28" s="157"/>
      <c r="X28" s="157"/>
      <c r="Y28" s="157"/>
      <c r="Z28" s="157"/>
    </row>
    <row r="29" spans="2:29" x14ac:dyDescent="0.3">
      <c r="B29" s="99" t="s">
        <v>373</v>
      </c>
      <c r="N29" s="315"/>
      <c r="O29" s="157"/>
      <c r="P29" s="157"/>
      <c r="Q29" s="157"/>
      <c r="R29" s="157"/>
      <c r="S29" s="157"/>
      <c r="T29" s="157"/>
      <c r="U29" s="157"/>
      <c r="V29" s="157"/>
      <c r="W29" s="157"/>
      <c r="X29" s="157"/>
      <c r="Y29" s="157"/>
    </row>
    <row r="30" spans="2:29" x14ac:dyDescent="0.3">
      <c r="B30" s="99" t="s">
        <v>374</v>
      </c>
    </row>
    <row r="31" spans="2:29" x14ac:dyDescent="0.3">
      <c r="B31" s="99" t="s">
        <v>375</v>
      </c>
      <c r="P31" s="143"/>
      <c r="Q31" s="143"/>
      <c r="R31" s="143"/>
      <c r="S31" s="143"/>
      <c r="T31" s="143"/>
      <c r="U31" s="143"/>
      <c r="V31" s="143"/>
      <c r="W31" s="143"/>
      <c r="X31" s="143"/>
      <c r="Y31" s="143"/>
      <c r="Z31" s="143"/>
    </row>
    <row r="32" spans="2:29" x14ac:dyDescent="0.3">
      <c r="B32" s="99" t="s">
        <v>376</v>
      </c>
    </row>
    <row r="33" spans="1:26" x14ac:dyDescent="0.3">
      <c r="B33" s="99" t="s">
        <v>377</v>
      </c>
      <c r="V33" s="141"/>
    </row>
    <row r="34" spans="1:26" x14ac:dyDescent="0.3">
      <c r="B34" s="99" t="s">
        <v>378</v>
      </c>
      <c r="V34" s="141"/>
    </row>
    <row r="35" spans="1:26" x14ac:dyDescent="0.3">
      <c r="B35" s="99" t="s">
        <v>864</v>
      </c>
      <c r="C35" s="99"/>
      <c r="V35" s="141"/>
    </row>
    <row r="37" spans="1:26" x14ac:dyDescent="0.3">
      <c r="A37" s="554"/>
      <c r="B37" s="153" t="s">
        <v>1197</v>
      </c>
      <c r="I37" s="317"/>
      <c r="J37" s="145"/>
      <c r="K37" s="145"/>
    </row>
    <row r="38" spans="1:26" x14ac:dyDescent="0.3">
      <c r="A38" s="260"/>
      <c r="N38" s="129" t="s">
        <v>705</v>
      </c>
    </row>
    <row r="39" spans="1:26" x14ac:dyDescent="0.3">
      <c r="N39" s="629" t="s">
        <v>1198</v>
      </c>
      <c r="O39" s="630" t="s">
        <v>704</v>
      </c>
      <c r="P39" s="630" t="s">
        <v>359</v>
      </c>
      <c r="Q39" s="630" t="s">
        <v>360</v>
      </c>
      <c r="R39" s="630" t="s">
        <v>361</v>
      </c>
      <c r="S39" s="630" t="s">
        <v>362</v>
      </c>
      <c r="T39" s="630" t="s">
        <v>363</v>
      </c>
      <c r="U39" s="630" t="s">
        <v>364</v>
      </c>
      <c r="V39" s="630" t="s">
        <v>365</v>
      </c>
      <c r="W39" s="630" t="s">
        <v>366</v>
      </c>
      <c r="X39" s="630" t="s">
        <v>367</v>
      </c>
      <c r="Y39" s="630" t="s">
        <v>368</v>
      </c>
    </row>
    <row r="40" spans="1:26" x14ac:dyDescent="0.3">
      <c r="N40" s="629" t="s">
        <v>324</v>
      </c>
      <c r="O40" s="631"/>
      <c r="P40" s="632">
        <v>0.03</v>
      </c>
      <c r="Q40" s="632">
        <v>0.72</v>
      </c>
      <c r="R40" s="632">
        <v>6.7</v>
      </c>
      <c r="S40" s="632">
        <v>3.64</v>
      </c>
      <c r="T40" s="632">
        <v>4.4400000000000004</v>
      </c>
      <c r="U40" s="632">
        <v>9.14</v>
      </c>
      <c r="V40" s="632">
        <v>0.75</v>
      </c>
      <c r="W40" s="632">
        <v>23.42</v>
      </c>
      <c r="X40" s="633">
        <v>38.479999999999997</v>
      </c>
      <c r="Y40" s="632">
        <v>12.66</v>
      </c>
      <c r="Z40" s="511"/>
    </row>
    <row r="41" spans="1:26" x14ac:dyDescent="0.3">
      <c r="Y41" s="510"/>
      <c r="Z41" s="511"/>
    </row>
    <row r="42" spans="1:26" x14ac:dyDescent="0.3">
      <c r="M42" s="627"/>
      <c r="N42" s="627"/>
      <c r="O42" s="627"/>
      <c r="P42" s="627"/>
      <c r="Q42" s="627"/>
      <c r="R42" s="627"/>
      <c r="S42" s="627"/>
      <c r="T42" s="627"/>
      <c r="U42" s="627"/>
      <c r="V42" s="627"/>
      <c r="W42" s="627"/>
      <c r="X42" s="627"/>
      <c r="Y42" s="510"/>
      <c r="Z42" s="511"/>
    </row>
    <row r="43" spans="1:26" x14ac:dyDescent="0.3">
      <c r="M43" s="627"/>
      <c r="N43" s="153"/>
      <c r="O43" s="634"/>
      <c r="P43" s="635"/>
      <c r="Q43" s="635"/>
      <c r="R43" s="635"/>
      <c r="S43" s="635"/>
      <c r="T43" s="635"/>
      <c r="U43" s="635"/>
      <c r="V43" s="635"/>
      <c r="W43" s="635"/>
      <c r="X43" s="635"/>
      <c r="Y43" s="510"/>
      <c r="Z43" s="511"/>
    </row>
    <row r="44" spans="1:26" x14ac:dyDescent="0.3">
      <c r="N44" s="129"/>
      <c r="O44" s="509"/>
      <c r="P44" s="510"/>
      <c r="Q44" s="510"/>
      <c r="R44" s="510"/>
      <c r="S44" s="510"/>
      <c r="T44" s="510"/>
      <c r="U44" s="510"/>
      <c r="V44" s="510"/>
      <c r="W44" s="510"/>
      <c r="X44" s="510"/>
      <c r="Y44" s="510"/>
      <c r="Z44" s="511"/>
    </row>
    <row r="45" spans="1:26" x14ac:dyDescent="0.3">
      <c r="N45" s="129"/>
      <c r="O45" s="509"/>
      <c r="P45" s="510"/>
      <c r="Q45" s="510"/>
      <c r="R45" s="510"/>
      <c r="S45" s="510"/>
      <c r="T45" s="510"/>
      <c r="U45" s="510"/>
      <c r="V45" s="510"/>
      <c r="W45" s="510"/>
      <c r="X45" s="510"/>
      <c r="Y45" s="510"/>
      <c r="Z45" s="511"/>
    </row>
    <row r="46" spans="1:26" x14ac:dyDescent="0.3">
      <c r="N46" s="129"/>
      <c r="O46" s="509"/>
      <c r="P46" s="510"/>
      <c r="Q46" s="510"/>
      <c r="R46" s="510"/>
      <c r="S46" s="510"/>
      <c r="T46" s="510"/>
      <c r="U46" s="510"/>
      <c r="V46" s="510"/>
      <c r="W46" s="510"/>
      <c r="X46" s="510"/>
      <c r="Y46" s="510"/>
      <c r="Z46" s="511"/>
    </row>
    <row r="47" spans="1:26" x14ac:dyDescent="0.3">
      <c r="N47" s="129"/>
      <c r="O47" s="509"/>
      <c r="P47" s="510"/>
      <c r="Q47" s="510"/>
      <c r="R47" s="510"/>
      <c r="S47" s="510"/>
      <c r="T47" s="510"/>
      <c r="U47" s="510"/>
      <c r="V47" s="510"/>
      <c r="W47" s="510"/>
      <c r="X47" s="510"/>
      <c r="Y47" s="510"/>
      <c r="Z47" s="511"/>
    </row>
    <row r="48" spans="1:26" x14ac:dyDescent="0.3">
      <c r="N48" s="129"/>
      <c r="O48" s="509"/>
      <c r="P48" s="510"/>
      <c r="Q48" s="510"/>
      <c r="R48" s="510"/>
      <c r="S48" s="510"/>
      <c r="T48" s="510"/>
      <c r="U48" s="510"/>
      <c r="V48" s="510"/>
      <c r="W48" s="510"/>
      <c r="X48" s="510"/>
      <c r="Y48" s="510"/>
      <c r="Z48" s="511"/>
    </row>
    <row r="50" spans="2:26" x14ac:dyDescent="0.3">
      <c r="Z50" s="129"/>
    </row>
    <row r="51" spans="2:26" x14ac:dyDescent="0.3">
      <c r="Z51" s="129"/>
    </row>
    <row r="52" spans="2:26" x14ac:dyDescent="0.3">
      <c r="Z52" s="512"/>
    </row>
    <row r="58" spans="2:26" x14ac:dyDescent="0.3">
      <c r="B58" s="99" t="s">
        <v>321</v>
      </c>
    </row>
    <row r="59" spans="2:26" x14ac:dyDescent="0.3">
      <c r="B59" s="99" t="s">
        <v>698</v>
      </c>
      <c r="C59" s="99"/>
    </row>
    <row r="60" spans="2:26" x14ac:dyDescent="0.3">
      <c r="B60" s="99">
        <v>0</v>
      </c>
      <c r="C60" s="99" t="s">
        <v>390</v>
      </c>
    </row>
    <row r="61" spans="2:26" x14ac:dyDescent="0.3">
      <c r="B61" s="99">
        <v>1</v>
      </c>
      <c r="C61" s="99" t="s">
        <v>381</v>
      </c>
    </row>
    <row r="62" spans="2:26" x14ac:dyDescent="0.3">
      <c r="B62" s="99">
        <v>2</v>
      </c>
      <c r="C62" s="99" t="s">
        <v>382</v>
      </c>
    </row>
    <row r="63" spans="2:26" x14ac:dyDescent="0.3">
      <c r="B63" s="99">
        <v>3</v>
      </c>
      <c r="C63" s="99" t="s">
        <v>383</v>
      </c>
    </row>
    <row r="64" spans="2:26" x14ac:dyDescent="0.3">
      <c r="B64" s="99">
        <v>4</v>
      </c>
      <c r="C64" s="99" t="s">
        <v>384</v>
      </c>
    </row>
    <row r="65" spans="2:3" x14ac:dyDescent="0.3">
      <c r="B65" s="99">
        <v>5</v>
      </c>
      <c r="C65" s="99" t="s">
        <v>385</v>
      </c>
    </row>
    <row r="66" spans="2:3" x14ac:dyDescent="0.3">
      <c r="B66" s="99">
        <v>6</v>
      </c>
      <c r="C66" s="99" t="s">
        <v>386</v>
      </c>
    </row>
    <row r="67" spans="2:3" x14ac:dyDescent="0.3">
      <c r="B67" s="99">
        <v>7</v>
      </c>
      <c r="C67" s="99" t="s">
        <v>387</v>
      </c>
    </row>
    <row r="68" spans="2:3" x14ac:dyDescent="0.3">
      <c r="B68" s="99">
        <v>8</v>
      </c>
      <c r="C68" s="99" t="s">
        <v>388</v>
      </c>
    </row>
    <row r="69" spans="2:3" x14ac:dyDescent="0.3">
      <c r="B69" s="99">
        <v>9</v>
      </c>
      <c r="C69" s="99" t="s">
        <v>389</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sheetPr>
  <dimension ref="A1:AM48"/>
  <sheetViews>
    <sheetView zoomScale="80" zoomScaleNormal="80" workbookViewId="0">
      <selection activeCell="M29" sqref="M29"/>
    </sheetView>
  </sheetViews>
  <sheetFormatPr defaultColWidth="8.7109375" defaultRowHeight="16.5" x14ac:dyDescent="0.3"/>
  <cols>
    <col min="1" max="1" width="8.7109375" style="107" customWidth="1"/>
    <col min="2" max="2" width="30.5703125" style="1" customWidth="1"/>
    <col min="3" max="3" width="9.5703125" style="1" bestFit="1" customWidth="1"/>
    <col min="4" max="4" width="10.7109375" style="1" bestFit="1" customWidth="1"/>
    <col min="5" max="5" width="12.85546875" style="1" customWidth="1"/>
    <col min="6" max="6" width="12.42578125" style="1" bestFit="1" customWidth="1"/>
    <col min="7" max="7" width="11.85546875" style="1" bestFit="1" customWidth="1"/>
    <col min="8" max="9" width="9" style="1" bestFit="1" customWidth="1"/>
    <col min="10" max="10" width="9.5703125" style="1" bestFit="1" customWidth="1"/>
    <col min="11" max="15" width="8.7109375" style="1"/>
    <col min="16" max="16" width="7.85546875" style="1" bestFit="1" customWidth="1"/>
    <col min="17" max="18" width="23.7109375" style="1" customWidth="1"/>
    <col min="19" max="19" width="10.140625" style="1" bestFit="1" customWidth="1"/>
    <col min="20" max="20" width="24" style="1" customWidth="1"/>
    <col min="21" max="21" width="22.5703125" style="1" customWidth="1"/>
    <col min="22" max="22" width="10.140625" style="1" bestFit="1" customWidth="1"/>
    <col min="23" max="24" width="8.7109375" style="1"/>
    <col min="25" max="25" width="11.28515625" style="1" customWidth="1"/>
    <col min="26" max="16384" width="8.7109375" style="1"/>
  </cols>
  <sheetData>
    <row r="1" spans="1:32" ht="17.25" thickBot="1" x14ac:dyDescent="0.35">
      <c r="A1" s="554"/>
      <c r="B1" s="7" t="s">
        <v>1199</v>
      </c>
      <c r="AA1" s="284"/>
      <c r="AB1"/>
      <c r="AE1" s="284"/>
      <c r="AF1"/>
    </row>
    <row r="2" spans="1:32" ht="17.25" thickBot="1" x14ac:dyDescent="0.35">
      <c r="B2" s="158"/>
      <c r="C2" s="717" t="s">
        <v>865</v>
      </c>
      <c r="D2" s="718"/>
      <c r="E2" s="718"/>
      <c r="F2" s="718"/>
      <c r="G2" s="718"/>
      <c r="H2" s="718"/>
      <c r="I2" s="718"/>
      <c r="J2" s="719"/>
      <c r="L2" s="3" t="s">
        <v>789</v>
      </c>
      <c r="AA2" s="284"/>
      <c r="AB2"/>
      <c r="AE2" s="284"/>
      <c r="AF2"/>
    </row>
    <row r="3" spans="1:32" ht="17.25" thickBot="1" x14ac:dyDescent="0.35">
      <c r="B3" s="159" t="s">
        <v>332</v>
      </c>
      <c r="C3" s="109" t="s">
        <v>403</v>
      </c>
      <c r="D3" s="109" t="s">
        <v>404</v>
      </c>
      <c r="E3" s="109" t="s">
        <v>405</v>
      </c>
      <c r="F3" s="109" t="s">
        <v>406</v>
      </c>
      <c r="G3" s="109" t="s">
        <v>407</v>
      </c>
      <c r="H3" s="109" t="s">
        <v>408</v>
      </c>
      <c r="I3" s="109" t="s">
        <v>409</v>
      </c>
      <c r="J3" s="109" t="s">
        <v>410</v>
      </c>
      <c r="L3" s="3" t="s">
        <v>867</v>
      </c>
    </row>
    <row r="4" spans="1:32" ht="17.25" thickBot="1" x14ac:dyDescent="0.35">
      <c r="B4" s="450" t="s">
        <v>85</v>
      </c>
      <c r="C4" s="519">
        <v>704</v>
      </c>
      <c r="D4" s="520">
        <v>3690</v>
      </c>
      <c r="E4" s="520">
        <v>2592</v>
      </c>
      <c r="F4" s="520">
        <v>1596</v>
      </c>
      <c r="G4" s="520">
        <v>6920</v>
      </c>
      <c r="H4" s="519">
        <v>0</v>
      </c>
      <c r="I4" s="519">
        <v>251</v>
      </c>
      <c r="J4" s="519">
        <v>284</v>
      </c>
      <c r="L4" s="3" t="s">
        <v>713</v>
      </c>
    </row>
    <row r="5" spans="1:32" ht="17.25" thickBot="1" x14ac:dyDescent="0.35">
      <c r="B5" s="450" t="s">
        <v>86</v>
      </c>
      <c r="C5" s="519">
        <v>798</v>
      </c>
      <c r="D5" s="520">
        <v>3711</v>
      </c>
      <c r="E5" s="520">
        <v>1851</v>
      </c>
      <c r="F5" s="520">
        <v>2582</v>
      </c>
      <c r="G5" s="520">
        <v>6167</v>
      </c>
      <c r="H5" s="519">
        <v>0</v>
      </c>
      <c r="I5" s="519">
        <v>64</v>
      </c>
      <c r="J5" s="519">
        <v>572</v>
      </c>
      <c r="L5" s="3" t="s">
        <v>714</v>
      </c>
    </row>
    <row r="6" spans="1:32" ht="17.25" thickBot="1" x14ac:dyDescent="0.35">
      <c r="B6" s="450" t="s">
        <v>87</v>
      </c>
      <c r="C6" s="519">
        <v>914</v>
      </c>
      <c r="D6" s="520">
        <v>4912</v>
      </c>
      <c r="E6" s="520">
        <v>2763</v>
      </c>
      <c r="F6" s="520">
        <v>1910</v>
      </c>
      <c r="G6" s="520">
        <v>7192</v>
      </c>
      <c r="H6" s="519">
        <v>0</v>
      </c>
      <c r="I6" s="519">
        <v>179</v>
      </c>
      <c r="J6" s="519">
        <v>856</v>
      </c>
      <c r="L6" s="3" t="s">
        <v>715</v>
      </c>
    </row>
    <row r="7" spans="1:32" ht="17.25" thickBot="1" x14ac:dyDescent="0.35">
      <c r="B7" s="450" t="s">
        <v>88</v>
      </c>
      <c r="C7" s="520">
        <v>1048</v>
      </c>
      <c r="D7" s="520">
        <v>6202</v>
      </c>
      <c r="E7" s="520">
        <v>3829</v>
      </c>
      <c r="F7" s="520">
        <v>3696</v>
      </c>
      <c r="G7" s="520">
        <v>9513</v>
      </c>
      <c r="H7" s="519">
        <v>0</v>
      </c>
      <c r="I7" s="519">
        <v>193</v>
      </c>
      <c r="J7" s="519">
        <v>611</v>
      </c>
      <c r="L7" s="3" t="s">
        <v>716</v>
      </c>
    </row>
    <row r="8" spans="1:32" ht="17.25" thickBot="1" x14ac:dyDescent="0.35">
      <c r="B8" s="450" t="s">
        <v>89</v>
      </c>
      <c r="C8" s="520">
        <v>1437</v>
      </c>
      <c r="D8" s="520">
        <v>6526</v>
      </c>
      <c r="E8" s="520">
        <v>5007</v>
      </c>
      <c r="F8" s="520">
        <v>3053</v>
      </c>
      <c r="G8" s="520">
        <v>11298</v>
      </c>
      <c r="H8" s="519">
        <v>0</v>
      </c>
      <c r="I8" s="519">
        <v>57</v>
      </c>
      <c r="J8" s="519">
        <v>938</v>
      </c>
      <c r="L8" s="1" t="s">
        <v>717</v>
      </c>
    </row>
    <row r="9" spans="1:32" ht="17.25" thickBot="1" x14ac:dyDescent="0.35">
      <c r="B9" s="450" t="s">
        <v>90</v>
      </c>
      <c r="C9" s="520">
        <v>1254</v>
      </c>
      <c r="D9" s="520">
        <v>10381</v>
      </c>
      <c r="E9" s="520">
        <v>13698</v>
      </c>
      <c r="F9" s="520">
        <v>12692</v>
      </c>
      <c r="G9" s="520">
        <v>20837</v>
      </c>
      <c r="H9" s="519">
        <v>0</v>
      </c>
      <c r="I9" s="519">
        <v>296</v>
      </c>
      <c r="J9" s="520">
        <v>1183</v>
      </c>
      <c r="L9" s="1" t="s">
        <v>718</v>
      </c>
    </row>
    <row r="10" spans="1:32" ht="17.25" thickBot="1" x14ac:dyDescent="0.35">
      <c r="B10" s="450" t="s">
        <v>91</v>
      </c>
      <c r="C10" s="520">
        <v>2262</v>
      </c>
      <c r="D10" s="520">
        <v>11963</v>
      </c>
      <c r="E10" s="520">
        <v>19469</v>
      </c>
      <c r="F10" s="520">
        <v>20142</v>
      </c>
      <c r="G10" s="520">
        <v>31172</v>
      </c>
      <c r="H10" s="519">
        <v>0</v>
      </c>
      <c r="I10" s="519">
        <v>168</v>
      </c>
      <c r="J10" s="520">
        <v>1728</v>
      </c>
      <c r="L10" s="1" t="s">
        <v>719</v>
      </c>
    </row>
    <row r="11" spans="1:32" ht="17.25" thickBot="1" x14ac:dyDescent="0.35">
      <c r="B11" s="450" t="s">
        <v>92</v>
      </c>
      <c r="C11" s="520">
        <v>1684</v>
      </c>
      <c r="D11" s="520">
        <v>11808</v>
      </c>
      <c r="E11" s="520">
        <v>17913</v>
      </c>
      <c r="F11" s="520">
        <v>16991</v>
      </c>
      <c r="G11" s="520">
        <v>26984</v>
      </c>
      <c r="H11" s="519">
        <v>1</v>
      </c>
      <c r="I11" s="519">
        <v>231</v>
      </c>
      <c r="J11" s="520">
        <v>1122</v>
      </c>
      <c r="L11" s="1" t="s">
        <v>720</v>
      </c>
    </row>
    <row r="12" spans="1:32" ht="17.25" thickBot="1" x14ac:dyDescent="0.35">
      <c r="B12" s="521" t="s">
        <v>324</v>
      </c>
      <c r="C12" s="522">
        <v>10101</v>
      </c>
      <c r="D12" s="522">
        <v>59193</v>
      </c>
      <c r="E12" s="522">
        <v>67121</v>
      </c>
      <c r="F12" s="522">
        <v>62662</v>
      </c>
      <c r="G12" s="522">
        <v>120084</v>
      </c>
      <c r="H12" s="523">
        <v>1</v>
      </c>
      <c r="I12" s="522">
        <v>1439</v>
      </c>
      <c r="J12" s="522">
        <v>7294</v>
      </c>
      <c r="L12" s="1" t="s">
        <v>721</v>
      </c>
    </row>
    <row r="13" spans="1:32" x14ac:dyDescent="0.3">
      <c r="B13" s="524" t="s">
        <v>321</v>
      </c>
      <c r="C13" s="211"/>
      <c r="D13" s="211"/>
      <c r="E13" s="211"/>
      <c r="F13" s="211"/>
      <c r="G13" s="211"/>
      <c r="H13" s="211"/>
      <c r="I13" s="211"/>
      <c r="J13" s="211"/>
    </row>
    <row r="15" spans="1:32" x14ac:dyDescent="0.3">
      <c r="A15" s="227"/>
    </row>
    <row r="16" spans="1:32" x14ac:dyDescent="0.3">
      <c r="A16" s="554"/>
      <c r="B16" s="101" t="s">
        <v>1200</v>
      </c>
      <c r="L16" s="26"/>
      <c r="M16" s="26"/>
      <c r="N16" s="26"/>
      <c r="O16" s="26"/>
      <c r="P16" s="26"/>
      <c r="Q16" s="26"/>
      <c r="R16" s="26"/>
      <c r="S16" s="26"/>
      <c r="T16" s="26"/>
      <c r="U16" s="26"/>
      <c r="V16" s="26"/>
      <c r="W16" s="26"/>
    </row>
    <row r="18" spans="1:39" s="27" customFormat="1" ht="56.25" customHeight="1" x14ac:dyDescent="0.3">
      <c r="A18" s="228"/>
      <c r="P18" s="224" t="s">
        <v>692</v>
      </c>
      <c r="Q18" s="224" t="s">
        <v>957</v>
      </c>
      <c r="R18" s="224" t="s">
        <v>956</v>
      </c>
      <c r="S18" s="224" t="s">
        <v>958</v>
      </c>
      <c r="T18" s="224" t="s">
        <v>1203</v>
      </c>
      <c r="U18" s="224" t="s">
        <v>1202</v>
      </c>
      <c r="V18" s="224" t="s">
        <v>1201</v>
      </c>
      <c r="X18"/>
      <c r="Y18" s="316"/>
      <c r="Z18" s="316"/>
      <c r="AA18" s="316"/>
      <c r="AB18" s="316"/>
      <c r="AC18" s="316"/>
      <c r="AD18" s="316"/>
      <c r="AE18" s="316"/>
      <c r="AF18" s="316"/>
      <c r="AG18" s="316"/>
      <c r="AH18" s="316"/>
      <c r="AI18" s="316"/>
      <c r="AJ18" s="316"/>
      <c r="AK18"/>
      <c r="AL18"/>
      <c r="AM18"/>
    </row>
    <row r="19" spans="1:39" x14ac:dyDescent="0.3">
      <c r="M19" s="26"/>
      <c r="P19" s="4" t="s">
        <v>391</v>
      </c>
      <c r="Q19" s="270">
        <v>67025</v>
      </c>
      <c r="R19" s="271">
        <f t="shared" ref="R19:R30" si="0">Q19/S19</f>
        <v>0.38044342021614747</v>
      </c>
      <c r="S19" s="264">
        <v>176176</v>
      </c>
      <c r="T19" s="270">
        <v>58890</v>
      </c>
      <c r="U19" s="271">
        <f>T19/V19</f>
        <v>0.34896330226301725</v>
      </c>
      <c r="V19" s="4">
        <v>168757</v>
      </c>
      <c r="X19"/>
      <c r="Y19" s="284"/>
      <c r="Z19" s="284"/>
      <c r="AA19" s="284"/>
      <c r="AB19" s="284"/>
      <c r="AC19" s="284"/>
      <c r="AD19" s="284"/>
      <c r="AE19" s="284"/>
      <c r="AF19" s="284"/>
      <c r="AG19" s="284"/>
      <c r="AH19" s="284"/>
      <c r="AI19" s="284"/>
      <c r="AJ19" s="284"/>
      <c r="AK19" s="284"/>
      <c r="AL19" s="285"/>
      <c r="AM19"/>
    </row>
    <row r="20" spans="1:39" x14ac:dyDescent="0.3">
      <c r="M20" s="26"/>
      <c r="P20" s="4" t="s">
        <v>392</v>
      </c>
      <c r="Q20" s="270">
        <v>65971</v>
      </c>
      <c r="R20" s="271">
        <f t="shared" si="0"/>
        <v>0.37908267635093201</v>
      </c>
      <c r="S20" s="264">
        <v>174028</v>
      </c>
      <c r="T20" s="270">
        <v>58548</v>
      </c>
      <c r="U20" s="271">
        <f t="shared" ref="U20:U30" si="1">T20/V20</f>
        <v>0.34671483137417464</v>
      </c>
      <c r="V20" s="4">
        <v>168865</v>
      </c>
      <c r="X20"/>
      <c r="Y20" s="284"/>
      <c r="Z20" s="284"/>
      <c r="AA20" s="284"/>
      <c r="AB20" s="284"/>
      <c r="AC20" s="284"/>
      <c r="AD20" s="284"/>
      <c r="AE20" s="284"/>
      <c r="AF20" s="284"/>
      <c r="AG20" s="284"/>
      <c r="AH20" s="284"/>
      <c r="AI20" s="284"/>
      <c r="AJ20" s="284"/>
      <c r="AK20" s="284"/>
      <c r="AL20" s="285"/>
      <c r="AM20"/>
    </row>
    <row r="21" spans="1:39" x14ac:dyDescent="0.3">
      <c r="M21" s="26"/>
      <c r="P21" s="4" t="s">
        <v>393</v>
      </c>
      <c r="Q21" s="270">
        <v>64397</v>
      </c>
      <c r="R21" s="271">
        <f t="shared" si="0"/>
        <v>0.379298971015261</v>
      </c>
      <c r="S21" s="264">
        <v>169779</v>
      </c>
      <c r="T21" s="270">
        <v>59331</v>
      </c>
      <c r="U21" s="271">
        <f t="shared" si="1"/>
        <v>0.34723498393487334</v>
      </c>
      <c r="V21" s="4">
        <v>170867</v>
      </c>
      <c r="X21"/>
      <c r="Y21" s="285"/>
      <c r="Z21" s="285"/>
      <c r="AA21" s="285"/>
      <c r="AB21" s="285"/>
      <c r="AC21" s="285"/>
      <c r="AD21" s="285"/>
      <c r="AE21" s="285"/>
      <c r="AF21" s="285"/>
      <c r="AG21" s="285"/>
      <c r="AH21" s="285"/>
      <c r="AI21" s="285"/>
      <c r="AJ21" s="285"/>
      <c r="AK21" s="285"/>
      <c r="AL21"/>
      <c r="AM21"/>
    </row>
    <row r="22" spans="1:39" x14ac:dyDescent="0.3">
      <c r="M22" s="26"/>
      <c r="P22" s="4" t="s">
        <v>394</v>
      </c>
      <c r="Q22" s="270">
        <v>63433</v>
      </c>
      <c r="R22" s="271">
        <f t="shared" si="0"/>
        <v>0.38153810990280052</v>
      </c>
      <c r="S22" s="264">
        <v>166256</v>
      </c>
      <c r="T22" s="270">
        <v>60647</v>
      </c>
      <c r="U22" s="271">
        <f t="shared" si="1"/>
        <v>0.29659135367762129</v>
      </c>
      <c r="V22" s="4">
        <v>204480</v>
      </c>
      <c r="X22"/>
      <c r="Y22" s="285"/>
      <c r="Z22" s="285"/>
      <c r="AA22" s="285"/>
      <c r="AB22" s="285"/>
      <c r="AC22" s="285"/>
      <c r="AD22" s="285"/>
      <c r="AE22" s="285"/>
      <c r="AF22" s="285"/>
      <c r="AG22" s="285"/>
      <c r="AH22" s="285"/>
      <c r="AI22" s="285"/>
      <c r="AJ22" s="285"/>
      <c r="AK22" s="285"/>
      <c r="AL22"/>
      <c r="AM22"/>
    </row>
    <row r="23" spans="1:39" x14ac:dyDescent="0.3">
      <c r="M23" s="26"/>
      <c r="P23" s="4" t="s">
        <v>395</v>
      </c>
      <c r="Q23" s="270">
        <v>62251</v>
      </c>
      <c r="R23" s="271">
        <f t="shared" si="0"/>
        <v>0.37737713464721107</v>
      </c>
      <c r="S23" s="264">
        <v>164957</v>
      </c>
      <c r="T23" s="270">
        <v>62664</v>
      </c>
      <c r="U23" s="271">
        <f t="shared" si="1"/>
        <v>0.28592939372784143</v>
      </c>
      <c r="V23" s="4">
        <v>219159</v>
      </c>
      <c r="X23"/>
      <c r="Y23"/>
      <c r="Z23"/>
      <c r="AA23"/>
      <c r="AB23"/>
      <c r="AC23"/>
      <c r="AD23"/>
      <c r="AE23"/>
      <c r="AF23"/>
      <c r="AG23"/>
      <c r="AH23"/>
      <c r="AI23"/>
      <c r="AJ23"/>
      <c r="AK23" s="284"/>
      <c r="AL23"/>
      <c r="AM23"/>
    </row>
    <row r="24" spans="1:39" x14ac:dyDescent="0.3">
      <c r="M24" s="26"/>
      <c r="P24" s="4" t="s">
        <v>396</v>
      </c>
      <c r="Q24" s="270">
        <v>61124</v>
      </c>
      <c r="R24" s="271">
        <f t="shared" si="0"/>
        <v>0.3681902513071344</v>
      </c>
      <c r="S24" s="264">
        <v>166012</v>
      </c>
      <c r="T24" s="270">
        <v>64977</v>
      </c>
      <c r="U24" s="271">
        <f t="shared" si="1"/>
        <v>0.28813611933944694</v>
      </c>
      <c r="V24" s="4">
        <v>225508</v>
      </c>
      <c r="X24"/>
      <c r="Y24"/>
      <c r="Z24"/>
      <c r="AA24"/>
      <c r="AB24"/>
      <c r="AC24"/>
      <c r="AD24"/>
      <c r="AE24"/>
      <c r="AF24"/>
      <c r="AG24"/>
      <c r="AH24"/>
      <c r="AI24"/>
      <c r="AJ24"/>
      <c r="AK24" s="284"/>
      <c r="AL24"/>
    </row>
    <row r="25" spans="1:39" x14ac:dyDescent="0.3">
      <c r="M25" s="26"/>
      <c r="P25" s="4" t="s">
        <v>397</v>
      </c>
      <c r="Q25" s="270">
        <v>60286</v>
      </c>
      <c r="R25" s="271">
        <f t="shared" si="0"/>
        <v>0.36022395238920391</v>
      </c>
      <c r="S25" s="264">
        <v>167357</v>
      </c>
      <c r="T25" s="270">
        <v>66995</v>
      </c>
      <c r="U25" s="271">
        <f t="shared" si="1"/>
        <v>0.2893902481166632</v>
      </c>
      <c r="V25" s="4">
        <v>231504</v>
      </c>
      <c r="X25"/>
      <c r="Y25"/>
      <c r="Z25"/>
      <c r="AA25"/>
      <c r="AB25"/>
      <c r="AC25"/>
      <c r="AD25"/>
      <c r="AE25"/>
      <c r="AF25"/>
      <c r="AG25"/>
      <c r="AH25"/>
      <c r="AI25"/>
      <c r="AJ25"/>
      <c r="AK25" s="284"/>
      <c r="AL25"/>
    </row>
    <row r="26" spans="1:39" x14ac:dyDescent="0.3">
      <c r="M26" s="26"/>
      <c r="P26" s="4" t="s">
        <v>398</v>
      </c>
      <c r="Q26" s="270">
        <v>60185</v>
      </c>
      <c r="R26" s="271">
        <f t="shared" si="0"/>
        <v>0.36203463646152273</v>
      </c>
      <c r="S26" s="264">
        <v>166241</v>
      </c>
      <c r="T26" s="270">
        <v>70084</v>
      </c>
      <c r="U26" s="271">
        <f t="shared" si="1"/>
        <v>0.30535428748197302</v>
      </c>
      <c r="V26" s="4">
        <v>229517</v>
      </c>
    </row>
    <row r="27" spans="1:39" x14ac:dyDescent="0.3">
      <c r="M27" s="26"/>
      <c r="P27" s="4" t="s">
        <v>399</v>
      </c>
      <c r="Q27" s="270">
        <v>59114</v>
      </c>
      <c r="R27" s="271">
        <f t="shared" si="0"/>
        <v>0.35136709462672372</v>
      </c>
      <c r="S27" s="264">
        <v>168240</v>
      </c>
      <c r="T27" s="270">
        <v>72699</v>
      </c>
      <c r="U27" s="271">
        <f t="shared" si="1"/>
        <v>0.32398069458494694</v>
      </c>
      <c r="V27" s="4">
        <v>224393</v>
      </c>
      <c r="AA27" s="284"/>
      <c r="AB27"/>
      <c r="AE27" s="284"/>
      <c r="AF27"/>
    </row>
    <row r="28" spans="1:39" x14ac:dyDescent="0.3">
      <c r="M28" s="26"/>
      <c r="P28" s="4" t="s">
        <v>400</v>
      </c>
      <c r="Q28" s="270">
        <v>58328</v>
      </c>
      <c r="R28" s="271">
        <f t="shared" si="0"/>
        <v>0.35073540907505624</v>
      </c>
      <c r="S28" s="264">
        <v>166302</v>
      </c>
      <c r="T28" s="270">
        <v>74476</v>
      </c>
      <c r="U28" s="271">
        <f t="shared" si="1"/>
        <v>0.33511217501642354</v>
      </c>
      <c r="V28" s="4">
        <v>222242</v>
      </c>
      <c r="AA28" s="284"/>
      <c r="AB28"/>
      <c r="AE28" s="284"/>
      <c r="AF28"/>
    </row>
    <row r="29" spans="1:39" x14ac:dyDescent="0.3">
      <c r="M29" s="26"/>
      <c r="P29" s="4" t="s">
        <v>401</v>
      </c>
      <c r="Q29" s="270">
        <v>57906</v>
      </c>
      <c r="R29" s="271">
        <f t="shared" si="0"/>
        <v>0.34975417064302194</v>
      </c>
      <c r="S29" s="264">
        <v>165562</v>
      </c>
      <c r="T29" s="270">
        <v>76472</v>
      </c>
      <c r="U29" s="271">
        <f t="shared" si="1"/>
        <v>0.34296067738231917</v>
      </c>
      <c r="V29" s="4">
        <v>222976</v>
      </c>
      <c r="AA29" s="284"/>
      <c r="AB29"/>
      <c r="AE29" s="284"/>
      <c r="AF29"/>
    </row>
    <row r="30" spans="1:39" x14ac:dyDescent="0.3">
      <c r="M30" s="26"/>
      <c r="P30" s="4" t="s">
        <v>402</v>
      </c>
      <c r="Q30" s="270">
        <v>58532</v>
      </c>
      <c r="R30" s="271">
        <f t="shared" si="0"/>
        <v>0.35376386328608989</v>
      </c>
      <c r="S30" s="264">
        <v>165455</v>
      </c>
      <c r="T30" s="270">
        <v>79665</v>
      </c>
      <c r="U30" s="271">
        <f t="shared" si="1"/>
        <v>0.35042073361162307</v>
      </c>
      <c r="V30" s="4">
        <v>227341</v>
      </c>
      <c r="AA30" s="284"/>
      <c r="AB30"/>
      <c r="AE30" s="284"/>
      <c r="AF30"/>
    </row>
    <row r="31" spans="1:39" hidden="1" x14ac:dyDescent="0.3">
      <c r="V31" s="8">
        <f>AVERAGE(V19:V30)</f>
        <v>209634.08333333334</v>
      </c>
      <c r="AA31" s="284"/>
      <c r="AB31"/>
      <c r="AE31" s="284"/>
      <c r="AF31"/>
    </row>
    <row r="32" spans="1:39" x14ac:dyDescent="0.3">
      <c r="AA32" s="284"/>
      <c r="AB32"/>
      <c r="AE32" s="284"/>
      <c r="AF32"/>
    </row>
    <row r="33" spans="1:32" x14ac:dyDescent="0.3">
      <c r="AA33" s="284"/>
      <c r="AB33"/>
      <c r="AE33" s="284"/>
      <c r="AF33"/>
    </row>
    <row r="34" spans="1:32" x14ac:dyDescent="0.3">
      <c r="AA34" s="284"/>
      <c r="AB34"/>
      <c r="AE34" s="284"/>
      <c r="AF34"/>
    </row>
    <row r="35" spans="1:32" x14ac:dyDescent="0.3">
      <c r="B35" s="99" t="s">
        <v>321</v>
      </c>
      <c r="AA35" s="284"/>
      <c r="AB35"/>
      <c r="AE35" s="284"/>
      <c r="AF35"/>
    </row>
    <row r="36" spans="1:32" x14ac:dyDescent="0.3">
      <c r="AA36" s="284"/>
      <c r="AB36"/>
      <c r="AE36" s="284"/>
      <c r="AF36"/>
    </row>
    <row r="38" spans="1:32" ht="17.25" thickBot="1" x14ac:dyDescent="0.35">
      <c r="A38" s="554"/>
      <c r="B38" s="7" t="s">
        <v>866</v>
      </c>
    </row>
    <row r="39" spans="1:32" ht="21" customHeight="1" x14ac:dyDescent="0.3">
      <c r="A39" s="227"/>
      <c r="B39" s="704" t="s">
        <v>411</v>
      </c>
      <c r="C39" s="704">
        <v>2019</v>
      </c>
      <c r="D39" s="704">
        <v>2020</v>
      </c>
      <c r="E39" s="704" t="s">
        <v>412</v>
      </c>
      <c r="F39" s="100"/>
    </row>
    <row r="40" spans="1:32" ht="28.5" customHeight="1" thickBot="1" x14ac:dyDescent="0.35">
      <c r="B40" s="705"/>
      <c r="C40" s="705"/>
      <c r="D40" s="705"/>
      <c r="E40" s="705"/>
      <c r="F40" s="100"/>
    </row>
    <row r="41" spans="1:32" ht="17.25" thickBot="1" x14ac:dyDescent="0.35">
      <c r="B41" s="637" t="s">
        <v>413</v>
      </c>
      <c r="C41" s="525">
        <v>4.87</v>
      </c>
      <c r="D41" s="525">
        <v>4.82</v>
      </c>
      <c r="E41" s="525">
        <v>-0.05</v>
      </c>
      <c r="F41" s="100"/>
    </row>
    <row r="42" spans="1:32" ht="17.25" thickBot="1" x14ac:dyDescent="0.35">
      <c r="B42" s="638" t="s">
        <v>414</v>
      </c>
      <c r="C42" s="525">
        <v>28.98</v>
      </c>
      <c r="D42" s="525">
        <v>28.24</v>
      </c>
      <c r="E42" s="525">
        <v>-0.74</v>
      </c>
      <c r="F42" s="100"/>
    </row>
    <row r="43" spans="1:32" ht="17.25" thickBot="1" x14ac:dyDescent="0.35">
      <c r="B43" s="638" t="s">
        <v>415</v>
      </c>
      <c r="C43" s="525">
        <v>36.630000000000003</v>
      </c>
      <c r="D43" s="525">
        <v>32.020000000000003</v>
      </c>
      <c r="E43" s="525">
        <v>-4.6100000000000003</v>
      </c>
      <c r="F43" s="100"/>
    </row>
    <row r="44" spans="1:32" ht="33.75" thickBot="1" x14ac:dyDescent="0.35">
      <c r="B44" s="638" t="s">
        <v>955</v>
      </c>
      <c r="C44" s="525">
        <v>33.15</v>
      </c>
      <c r="D44" s="525">
        <v>29.89</v>
      </c>
      <c r="E44" s="525">
        <v>-3.26</v>
      </c>
      <c r="F44" s="100"/>
      <c r="M44" s="636"/>
    </row>
    <row r="45" spans="1:32" ht="50.25" thickBot="1" x14ac:dyDescent="0.35">
      <c r="B45" s="638" t="s">
        <v>416</v>
      </c>
      <c r="C45" s="525">
        <v>61.09</v>
      </c>
      <c r="D45" s="525">
        <v>57.28</v>
      </c>
      <c r="E45" s="525">
        <v>-3.81</v>
      </c>
      <c r="F45" s="100"/>
    </row>
    <row r="46" spans="1:32" ht="17.25" thickBot="1" x14ac:dyDescent="0.35">
      <c r="B46" s="637" t="s">
        <v>417</v>
      </c>
      <c r="C46" s="525">
        <v>3.46</v>
      </c>
      <c r="D46" s="525">
        <v>3.48</v>
      </c>
      <c r="E46" s="525">
        <v>0.02</v>
      </c>
      <c r="F46" s="100"/>
    </row>
    <row r="47" spans="1:32" x14ac:dyDescent="0.3">
      <c r="B47" s="9" t="s">
        <v>418</v>
      </c>
    </row>
    <row r="48" spans="1:32" x14ac:dyDescent="0.3">
      <c r="E48" s="26"/>
    </row>
  </sheetData>
  <mergeCells count="5">
    <mergeCell ref="C2:J2"/>
    <mergeCell ref="B39:B40"/>
    <mergeCell ref="C39:C40"/>
    <mergeCell ref="D39:D40"/>
    <mergeCell ref="E39:E4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sheetPr>
  <dimension ref="A1:T52"/>
  <sheetViews>
    <sheetView zoomScale="80" zoomScaleNormal="80" workbookViewId="0">
      <selection activeCell="J21" sqref="J21"/>
    </sheetView>
  </sheetViews>
  <sheetFormatPr defaultRowHeight="16.5" x14ac:dyDescent="0.3"/>
  <cols>
    <col min="1" max="1" width="9.140625" style="210"/>
    <col min="2" max="2" width="20.85546875" style="1" customWidth="1"/>
    <col min="3" max="3" width="18" style="1" customWidth="1"/>
    <col min="4" max="4" width="24.42578125" style="1" customWidth="1"/>
    <col min="5" max="5" width="10.7109375" style="1" bestFit="1" customWidth="1"/>
    <col min="6" max="6" width="10.140625" style="1" customWidth="1"/>
    <col min="7" max="7" width="15.140625" style="1" customWidth="1"/>
    <col min="8" max="9" width="9.140625" style="1"/>
    <col min="10" max="10" width="30.42578125" style="1" customWidth="1"/>
    <col min="11" max="11" width="14.5703125" style="1" customWidth="1"/>
    <col min="12" max="16384" width="9.140625" style="1"/>
  </cols>
  <sheetData>
    <row r="1" spans="1:20" x14ac:dyDescent="0.3">
      <c r="J1" s="594"/>
      <c r="K1" s="594"/>
      <c r="L1" s="594"/>
      <c r="M1" s="594"/>
      <c r="N1" s="594"/>
      <c r="O1" s="594"/>
      <c r="P1" s="594"/>
      <c r="Q1" s="594"/>
    </row>
    <row r="2" spans="1:20" ht="17.25" thickBot="1" x14ac:dyDescent="0.35">
      <c r="A2" s="554"/>
      <c r="B2" s="12" t="s">
        <v>1134</v>
      </c>
      <c r="J2" s="594"/>
      <c r="K2" s="594"/>
      <c r="L2" s="639"/>
      <c r="M2" s="639"/>
      <c r="N2" s="639"/>
      <c r="O2" s="639"/>
      <c r="P2" s="639"/>
      <c r="Q2" s="639"/>
      <c r="R2" s="639"/>
      <c r="S2" s="639"/>
      <c r="T2" s="639"/>
    </row>
    <row r="3" spans="1:20" ht="17.25" thickBot="1" x14ac:dyDescent="0.35">
      <c r="A3" s="474"/>
      <c r="B3" s="706" t="s">
        <v>235</v>
      </c>
      <c r="C3" s="708" t="s">
        <v>419</v>
      </c>
      <c r="D3" s="724"/>
      <c r="E3" s="709"/>
      <c r="F3" s="708" t="s">
        <v>420</v>
      </c>
      <c r="G3" s="709"/>
      <c r="J3" s="594"/>
      <c r="K3" s="594"/>
      <c r="L3" s="722"/>
      <c r="M3" s="722"/>
      <c r="N3" s="722"/>
      <c r="O3" s="722"/>
      <c r="P3" s="722"/>
      <c r="Q3" s="722"/>
    </row>
    <row r="4" spans="1:20" x14ac:dyDescent="0.3">
      <c r="B4" s="723"/>
      <c r="C4" s="706" t="s">
        <v>421</v>
      </c>
      <c r="D4" s="166" t="s">
        <v>422</v>
      </c>
      <c r="E4" s="166" t="s">
        <v>265</v>
      </c>
      <c r="F4" s="706" t="s">
        <v>424</v>
      </c>
      <c r="G4" s="166" t="s">
        <v>425</v>
      </c>
      <c r="J4" s="594"/>
      <c r="K4" s="594"/>
      <c r="L4" s="722"/>
      <c r="M4" s="722"/>
      <c r="N4" s="640"/>
      <c r="O4" s="640"/>
      <c r="P4" s="722"/>
      <c r="Q4" s="640"/>
    </row>
    <row r="5" spans="1:20" ht="17.25" thickBot="1" x14ac:dyDescent="0.35">
      <c r="B5" s="707"/>
      <c r="C5" s="707"/>
      <c r="D5" s="34" t="s">
        <v>423</v>
      </c>
      <c r="E5" s="34" t="s">
        <v>1107</v>
      </c>
      <c r="F5" s="707"/>
      <c r="G5" s="34" t="s">
        <v>1135</v>
      </c>
      <c r="J5" s="594"/>
      <c r="K5" s="594"/>
      <c r="L5" s="722"/>
      <c r="M5" s="722"/>
      <c r="N5" s="640"/>
      <c r="O5" s="640"/>
      <c r="P5" s="722"/>
      <c r="Q5" s="640"/>
    </row>
    <row r="6" spans="1:20" ht="17.25" thickBot="1" x14ac:dyDescent="0.35">
      <c r="B6" s="21" t="s">
        <v>241</v>
      </c>
      <c r="C6" s="178">
        <v>181.4</v>
      </c>
      <c r="D6" s="178">
        <v>100</v>
      </c>
      <c r="E6" s="178">
        <v>115</v>
      </c>
      <c r="F6" s="178">
        <v>6.7</v>
      </c>
      <c r="G6" s="178">
        <v>0.9</v>
      </c>
      <c r="J6" s="594"/>
      <c r="K6" s="594"/>
      <c r="L6" s="641"/>
      <c r="M6" s="640"/>
      <c r="N6" s="640"/>
      <c r="O6" s="640"/>
      <c r="P6" s="640"/>
      <c r="Q6" s="640"/>
    </row>
    <row r="7" spans="1:20" ht="17.25" thickBot="1" x14ac:dyDescent="0.35">
      <c r="B7" s="18" t="s">
        <v>277</v>
      </c>
      <c r="C7" s="23"/>
      <c r="D7" s="23"/>
      <c r="E7" s="178"/>
      <c r="F7" s="23"/>
      <c r="G7" s="23"/>
      <c r="J7" s="594"/>
      <c r="K7" s="594"/>
      <c r="L7" s="725"/>
      <c r="M7" s="725"/>
      <c r="N7" s="725"/>
      <c r="O7" s="725"/>
      <c r="P7" s="725"/>
      <c r="Q7" s="725"/>
    </row>
    <row r="8" spans="1:20" ht="17.25" thickBot="1" x14ac:dyDescent="0.35">
      <c r="B8" s="18" t="s">
        <v>242</v>
      </c>
      <c r="C8" s="23">
        <v>11.9</v>
      </c>
      <c r="D8" s="23">
        <v>6.5</v>
      </c>
      <c r="E8" s="23">
        <v>140.69999999999999</v>
      </c>
      <c r="F8" s="23">
        <v>3.4</v>
      </c>
      <c r="G8" s="23">
        <v>1</v>
      </c>
      <c r="J8" s="594"/>
      <c r="K8" s="594"/>
      <c r="L8" s="587"/>
      <c r="M8" s="642"/>
      <c r="N8" s="642"/>
      <c r="O8" s="642"/>
      <c r="P8" s="642"/>
      <c r="Q8" s="642"/>
    </row>
    <row r="9" spans="1:20" ht="17.25" thickBot="1" x14ac:dyDescent="0.35">
      <c r="B9" s="18" t="s">
        <v>243</v>
      </c>
      <c r="C9" s="23">
        <v>14.3</v>
      </c>
      <c r="D9" s="23">
        <v>7.9</v>
      </c>
      <c r="E9" s="23">
        <v>107.9</v>
      </c>
      <c r="F9" s="23">
        <v>5</v>
      </c>
      <c r="G9" s="23">
        <v>0.4</v>
      </c>
      <c r="J9" s="594"/>
      <c r="K9" s="594"/>
      <c r="L9" s="587"/>
      <c r="M9" s="642"/>
      <c r="N9" s="642"/>
      <c r="O9" s="642"/>
      <c r="P9" s="642"/>
      <c r="Q9" s="642"/>
    </row>
    <row r="10" spans="1:20" ht="17.25" thickBot="1" x14ac:dyDescent="0.35">
      <c r="B10" s="18" t="s">
        <v>244</v>
      </c>
      <c r="C10" s="23">
        <v>11.5</v>
      </c>
      <c r="D10" s="23">
        <v>6.3</v>
      </c>
      <c r="E10" s="23">
        <v>135.6</v>
      </c>
      <c r="F10" s="23">
        <v>3.9</v>
      </c>
      <c r="G10" s="23">
        <v>1.1000000000000001</v>
      </c>
      <c r="J10" s="594"/>
      <c r="K10" s="594"/>
      <c r="L10" s="587"/>
      <c r="M10" s="642"/>
      <c r="N10" s="642"/>
      <c r="O10" s="642"/>
      <c r="P10" s="642"/>
      <c r="Q10" s="642"/>
    </row>
    <row r="11" spans="1:20" ht="17.25" thickBot="1" x14ac:dyDescent="0.35">
      <c r="B11" s="18" t="s">
        <v>245</v>
      </c>
      <c r="C11" s="23">
        <v>17.600000000000001</v>
      </c>
      <c r="D11" s="23">
        <v>9.6999999999999993</v>
      </c>
      <c r="E11" s="23">
        <v>111.5</v>
      </c>
      <c r="F11" s="23">
        <v>5.2</v>
      </c>
      <c r="G11" s="23">
        <v>0.6</v>
      </c>
      <c r="J11" s="594"/>
      <c r="K11" s="594"/>
      <c r="L11" s="587"/>
      <c r="M11" s="642"/>
      <c r="N11" s="642"/>
      <c r="O11" s="642"/>
      <c r="P11" s="642"/>
      <c r="Q11" s="642"/>
    </row>
    <row r="12" spans="1:20" ht="17.25" thickBot="1" x14ac:dyDescent="0.35">
      <c r="B12" s="18" t="s">
        <v>246</v>
      </c>
      <c r="C12" s="23">
        <v>18.899999999999999</v>
      </c>
      <c r="D12" s="23">
        <v>10.4</v>
      </c>
      <c r="E12" s="23">
        <v>122.1</v>
      </c>
      <c r="F12" s="23">
        <v>5.5</v>
      </c>
      <c r="G12" s="23">
        <v>1.1000000000000001</v>
      </c>
      <c r="J12" s="594"/>
      <c r="K12" s="594"/>
      <c r="L12" s="587"/>
      <c r="M12" s="642"/>
      <c r="N12" s="642"/>
      <c r="O12" s="642"/>
      <c r="P12" s="642"/>
      <c r="Q12" s="642"/>
    </row>
    <row r="13" spans="1:20" ht="17.25" thickBot="1" x14ac:dyDescent="0.35">
      <c r="B13" s="18" t="s">
        <v>247</v>
      </c>
      <c r="C13" s="23">
        <v>25.9</v>
      </c>
      <c r="D13" s="23">
        <v>14.3</v>
      </c>
      <c r="E13" s="23">
        <v>99.8</v>
      </c>
      <c r="F13" s="23">
        <v>7.9</v>
      </c>
      <c r="G13" s="23">
        <v>0.1</v>
      </c>
      <c r="J13" s="594"/>
      <c r="K13" s="594"/>
      <c r="L13" s="587"/>
      <c r="M13" s="642"/>
      <c r="N13" s="642"/>
      <c r="O13" s="642"/>
      <c r="P13" s="642"/>
      <c r="Q13" s="642"/>
    </row>
    <row r="14" spans="1:20" ht="17.25" thickBot="1" x14ac:dyDescent="0.35">
      <c r="B14" s="18" t="s">
        <v>248</v>
      </c>
      <c r="C14" s="23">
        <v>48.4</v>
      </c>
      <c r="D14" s="23">
        <v>26.7</v>
      </c>
      <c r="E14" s="23">
        <v>119</v>
      </c>
      <c r="F14" s="23">
        <v>12.1</v>
      </c>
      <c r="G14" s="23">
        <v>2</v>
      </c>
      <c r="J14" s="594"/>
      <c r="K14" s="594"/>
      <c r="L14" s="587"/>
      <c r="M14" s="642"/>
      <c r="N14" s="642"/>
      <c r="O14" s="642"/>
      <c r="P14" s="642"/>
      <c r="Q14" s="642"/>
    </row>
    <row r="15" spans="1:20" ht="17.25" thickBot="1" x14ac:dyDescent="0.35">
      <c r="B15" s="18" t="s">
        <v>249</v>
      </c>
      <c r="C15" s="23">
        <v>33</v>
      </c>
      <c r="D15" s="23">
        <v>18.2</v>
      </c>
      <c r="E15" s="23">
        <v>111.2</v>
      </c>
      <c r="F15" s="23">
        <v>8.9</v>
      </c>
      <c r="G15" s="23">
        <v>1</v>
      </c>
      <c r="J15" s="594"/>
      <c r="K15" s="594"/>
      <c r="L15" s="587"/>
      <c r="M15" s="642"/>
      <c r="N15" s="642"/>
      <c r="O15" s="642"/>
      <c r="P15" s="642"/>
      <c r="Q15" s="642"/>
    </row>
    <row r="16" spans="1:20" x14ac:dyDescent="0.3">
      <c r="B16" s="3" t="s">
        <v>1136</v>
      </c>
      <c r="J16" s="594"/>
      <c r="K16" s="594"/>
      <c r="L16" s="587"/>
      <c r="M16" s="642"/>
      <c r="N16" s="642"/>
      <c r="O16" s="642"/>
      <c r="P16" s="642"/>
      <c r="Q16" s="642"/>
    </row>
    <row r="17" spans="1:17" x14ac:dyDescent="0.3">
      <c r="J17" s="594"/>
      <c r="K17" s="594"/>
      <c r="L17" s="587"/>
      <c r="M17" s="642"/>
      <c r="N17" s="642"/>
      <c r="O17" s="642"/>
      <c r="P17" s="642"/>
      <c r="Q17" s="642"/>
    </row>
    <row r="18" spans="1:17" x14ac:dyDescent="0.3">
      <c r="J18" s="594"/>
      <c r="K18" s="594"/>
      <c r="L18" s="587"/>
      <c r="M18" s="642"/>
      <c r="N18" s="642"/>
      <c r="O18" s="642"/>
      <c r="P18" s="642"/>
      <c r="Q18" s="642"/>
    </row>
    <row r="19" spans="1:17" x14ac:dyDescent="0.3">
      <c r="J19" s="594"/>
      <c r="K19" s="594"/>
      <c r="L19" s="594"/>
      <c r="M19" s="594"/>
      <c r="N19" s="594"/>
      <c r="O19" s="594"/>
      <c r="P19" s="594"/>
      <c r="Q19" s="594"/>
    </row>
    <row r="22" spans="1:17" ht="17.25" thickBot="1" x14ac:dyDescent="0.35">
      <c r="A22" s="554"/>
      <c r="B22" s="7" t="s">
        <v>1137</v>
      </c>
    </row>
    <row r="23" spans="1:17" ht="25.5" x14ac:dyDescent="0.3">
      <c r="B23" s="720" t="s">
        <v>426</v>
      </c>
      <c r="C23" s="116" t="s">
        <v>427</v>
      </c>
      <c r="D23" s="720" t="s">
        <v>429</v>
      </c>
      <c r="E23" s="116" t="s">
        <v>265</v>
      </c>
    </row>
    <row r="24" spans="1:17" ht="17.25" thickBot="1" x14ac:dyDescent="0.35">
      <c r="B24" s="721"/>
      <c r="C24" s="117" t="s">
        <v>428</v>
      </c>
      <c r="D24" s="721"/>
      <c r="E24" s="117" t="s">
        <v>1107</v>
      </c>
    </row>
    <row r="25" spans="1:17" ht="17.25" thickBot="1" x14ac:dyDescent="0.35">
      <c r="B25" s="167" t="s">
        <v>14</v>
      </c>
      <c r="C25" s="168">
        <v>181.4</v>
      </c>
      <c r="D25" s="168">
        <v>100</v>
      </c>
      <c r="E25" s="168">
        <v>115</v>
      </c>
    </row>
    <row r="26" spans="1:17" ht="17.25" thickBot="1" x14ac:dyDescent="0.35">
      <c r="B26" s="169" t="s">
        <v>277</v>
      </c>
      <c r="C26" s="148"/>
      <c r="D26" s="148"/>
      <c r="E26" s="168"/>
    </row>
    <row r="27" spans="1:17" ht="17.25" thickBot="1" x14ac:dyDescent="0.35">
      <c r="B27" s="169" t="s">
        <v>430</v>
      </c>
      <c r="C27" s="148">
        <v>26.6</v>
      </c>
      <c r="D27" s="148">
        <v>14.7</v>
      </c>
      <c r="E27" s="148">
        <v>178.1</v>
      </c>
    </row>
    <row r="28" spans="1:17" ht="35.25" customHeight="1" thickBot="1" x14ac:dyDescent="0.35">
      <c r="B28" s="169" t="s">
        <v>431</v>
      </c>
      <c r="C28" s="148">
        <v>22.8</v>
      </c>
      <c r="D28" s="148">
        <v>12.6</v>
      </c>
      <c r="E28" s="148">
        <v>157.4</v>
      </c>
    </row>
    <row r="29" spans="1:17" ht="26.25" thickBot="1" x14ac:dyDescent="0.35">
      <c r="B29" s="169" t="s">
        <v>432</v>
      </c>
      <c r="C29" s="148">
        <v>23.9</v>
      </c>
      <c r="D29" s="148">
        <v>13.2</v>
      </c>
      <c r="E29" s="148">
        <v>129.6</v>
      </c>
    </row>
    <row r="30" spans="1:17" ht="17.25" thickBot="1" x14ac:dyDescent="0.35">
      <c r="B30" s="169" t="s">
        <v>433</v>
      </c>
      <c r="C30" s="148">
        <v>26.4</v>
      </c>
      <c r="D30" s="148">
        <v>14.5</v>
      </c>
      <c r="E30" s="148">
        <v>113.9</v>
      </c>
    </row>
    <row r="31" spans="1:17" ht="17.25" thickBot="1" x14ac:dyDescent="0.35">
      <c r="B31" s="169" t="s">
        <v>434</v>
      </c>
      <c r="C31" s="148">
        <v>81.7</v>
      </c>
      <c r="D31" s="148">
        <v>45</v>
      </c>
      <c r="E31" s="148">
        <v>94.2</v>
      </c>
    </row>
    <row r="32" spans="1:17" s="165" customFormat="1" ht="17.25" thickBot="1" x14ac:dyDescent="0.35">
      <c r="A32" s="272"/>
      <c r="B32" s="456" t="s">
        <v>435</v>
      </c>
      <c r="C32" s="148">
        <v>25.7</v>
      </c>
      <c r="D32" s="148">
        <v>14.1</v>
      </c>
      <c r="E32" s="148">
        <v>116.1</v>
      </c>
      <c r="F32" s="1"/>
      <c r="G32" s="1"/>
    </row>
    <row r="33" spans="1:19" ht="17.25" thickBot="1" x14ac:dyDescent="0.35">
      <c r="B33" s="456" t="s">
        <v>436</v>
      </c>
      <c r="C33" s="148">
        <v>56</v>
      </c>
      <c r="D33" s="148">
        <v>30.9</v>
      </c>
      <c r="E33" s="148">
        <v>86.7</v>
      </c>
    </row>
    <row r="34" spans="1:19" x14ac:dyDescent="0.3">
      <c r="B34" s="3" t="s">
        <v>1136</v>
      </c>
    </row>
    <row r="37" spans="1:19" x14ac:dyDescent="0.3">
      <c r="A37" s="554"/>
      <c r="B37" s="476" t="s">
        <v>1052</v>
      </c>
    </row>
    <row r="38" spans="1:19" x14ac:dyDescent="0.3">
      <c r="B38" s="210"/>
    </row>
    <row r="39" spans="1:19" x14ac:dyDescent="0.3">
      <c r="B39" s="210"/>
    </row>
    <row r="40" spans="1:19" x14ac:dyDescent="0.3">
      <c r="B40" s="210"/>
      <c r="J40" s="1" t="s">
        <v>750</v>
      </c>
    </row>
    <row r="41" spans="1:19" x14ac:dyDescent="0.3">
      <c r="B41" s="210"/>
      <c r="J41" s="359"/>
      <c r="K41" s="477">
        <v>2020</v>
      </c>
      <c r="L41" s="473" t="s">
        <v>968</v>
      </c>
      <c r="M41" s="473" t="s">
        <v>967</v>
      </c>
      <c r="N41" s="473" t="s">
        <v>966</v>
      </c>
      <c r="O41" s="473" t="s">
        <v>445</v>
      </c>
      <c r="P41" s="473" t="s">
        <v>444</v>
      </c>
      <c r="Q41" s="473" t="s">
        <v>443</v>
      </c>
      <c r="R41" s="473" t="s">
        <v>442</v>
      </c>
      <c r="S41" s="473" t="s">
        <v>441</v>
      </c>
    </row>
    <row r="42" spans="1:19" x14ac:dyDescent="0.3">
      <c r="B42" s="210"/>
      <c r="J42" s="347" t="s">
        <v>979</v>
      </c>
      <c r="K42" s="473">
        <v>181.4</v>
      </c>
      <c r="L42" s="473">
        <v>157.69999999999999</v>
      </c>
      <c r="M42" s="473">
        <v>179.5</v>
      </c>
      <c r="N42" s="473">
        <v>224</v>
      </c>
      <c r="O42" s="473">
        <v>266</v>
      </c>
      <c r="P42" s="473">
        <v>314.3</v>
      </c>
      <c r="Q42" s="473">
        <v>358.7</v>
      </c>
      <c r="R42" s="473">
        <v>386</v>
      </c>
      <c r="S42" s="473">
        <v>377.5</v>
      </c>
    </row>
    <row r="43" spans="1:19" x14ac:dyDescent="0.3">
      <c r="B43" s="210"/>
      <c r="J43" s="347" t="s">
        <v>978</v>
      </c>
      <c r="K43" s="473">
        <v>81.7</v>
      </c>
      <c r="L43" s="473">
        <v>86.7</v>
      </c>
      <c r="M43" s="473">
        <v>104.3</v>
      </c>
      <c r="N43" s="473">
        <v>131.69999999999999</v>
      </c>
      <c r="O43" s="473">
        <v>150.69999999999999</v>
      </c>
      <c r="P43" s="473">
        <v>195.7</v>
      </c>
      <c r="Q43" s="473">
        <v>239.6</v>
      </c>
      <c r="R43" s="473">
        <v>257</v>
      </c>
      <c r="S43" s="473">
        <v>240.7</v>
      </c>
    </row>
    <row r="44" spans="1:19" x14ac:dyDescent="0.3">
      <c r="B44" s="210"/>
      <c r="J44" s="347" t="s">
        <v>977</v>
      </c>
      <c r="K44" s="473">
        <v>25.7</v>
      </c>
      <c r="L44" s="473">
        <v>22.2</v>
      </c>
      <c r="M44" s="473">
        <v>26.8</v>
      </c>
      <c r="N44" s="473">
        <v>33.700000000000003</v>
      </c>
      <c r="O44" s="473">
        <v>37.5</v>
      </c>
      <c r="P44" s="473">
        <v>53.5</v>
      </c>
      <c r="Q44" s="473">
        <v>64.5</v>
      </c>
      <c r="R44" s="473">
        <v>61.2</v>
      </c>
      <c r="S44" s="473">
        <v>70.3</v>
      </c>
    </row>
    <row r="45" spans="1:19" x14ac:dyDescent="0.3">
      <c r="B45" s="210"/>
      <c r="J45" s="347" t="s">
        <v>436</v>
      </c>
      <c r="K45" s="473">
        <v>56</v>
      </c>
      <c r="L45" s="473">
        <v>64.599999999999994</v>
      </c>
      <c r="M45" s="473">
        <v>77.5</v>
      </c>
      <c r="N45" s="473">
        <v>98.1</v>
      </c>
      <c r="O45" s="473">
        <v>113.2</v>
      </c>
      <c r="P45" s="473">
        <v>142.30000000000001</v>
      </c>
      <c r="Q45" s="473">
        <v>175.1</v>
      </c>
      <c r="R45" s="473">
        <v>145.19999999999999</v>
      </c>
      <c r="S45" s="473">
        <v>170.4</v>
      </c>
    </row>
    <row r="46" spans="1:19" x14ac:dyDescent="0.3">
      <c r="B46" s="210"/>
    </row>
    <row r="47" spans="1:19" x14ac:dyDescent="0.3">
      <c r="B47" s="210"/>
    </row>
    <row r="48" spans="1:19" x14ac:dyDescent="0.3">
      <c r="B48" s="210"/>
    </row>
    <row r="49" spans="2:2" x14ac:dyDescent="0.3">
      <c r="B49" s="210"/>
    </row>
    <row r="50" spans="2:2" x14ac:dyDescent="0.3">
      <c r="B50" s="210"/>
    </row>
    <row r="51" spans="2:2" x14ac:dyDescent="0.3">
      <c r="B51" s="210"/>
    </row>
    <row r="52" spans="2:2" x14ac:dyDescent="0.3">
      <c r="B52" s="3" t="s">
        <v>980</v>
      </c>
    </row>
  </sheetData>
  <mergeCells count="13">
    <mergeCell ref="M3:O3"/>
    <mergeCell ref="P3:Q3"/>
    <mergeCell ref="M4:M5"/>
    <mergeCell ref="P4:P5"/>
    <mergeCell ref="L7:Q7"/>
    <mergeCell ref="C4:C5"/>
    <mergeCell ref="F4:F5"/>
    <mergeCell ref="B23:B24"/>
    <mergeCell ref="D23:D24"/>
    <mergeCell ref="L3:L5"/>
    <mergeCell ref="B3:B5"/>
    <mergeCell ref="C3:E3"/>
    <mergeCell ref="F3:G3"/>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sheetPr>
  <dimension ref="A1:E10"/>
  <sheetViews>
    <sheetView zoomScale="80" zoomScaleNormal="80" workbookViewId="0">
      <selection activeCell="K14" sqref="K14"/>
    </sheetView>
  </sheetViews>
  <sheetFormatPr defaultColWidth="11.42578125" defaultRowHeight="15" x14ac:dyDescent="0.25"/>
  <cols>
    <col min="1" max="1" width="11.42578125" style="643"/>
    <col min="2" max="2" width="25.85546875" customWidth="1"/>
    <col min="3" max="5" width="15.85546875" customWidth="1"/>
  </cols>
  <sheetData>
    <row r="1" spans="1:5" x14ac:dyDescent="0.25">
      <c r="A1" s="554"/>
    </row>
    <row r="2" spans="1:5" ht="17.25" thickBot="1" x14ac:dyDescent="0.35">
      <c r="A2" s="554"/>
      <c r="B2" s="478" t="s">
        <v>1494</v>
      </c>
      <c r="C2" s="479"/>
      <c r="D2" s="479"/>
      <c r="E2" s="479"/>
    </row>
    <row r="3" spans="1:5" ht="33.75" thickBot="1" x14ac:dyDescent="0.3">
      <c r="B3" s="183"/>
      <c r="C3" s="562" t="s">
        <v>1138</v>
      </c>
      <c r="D3" s="563" t="s">
        <v>1139</v>
      </c>
      <c r="E3" s="562" t="s">
        <v>1140</v>
      </c>
    </row>
    <row r="4" spans="1:5" ht="17.25" thickBot="1" x14ac:dyDescent="0.3">
      <c r="B4" s="120" t="s">
        <v>1489</v>
      </c>
      <c r="C4" s="161">
        <v>29999</v>
      </c>
      <c r="D4" s="568">
        <v>59091256.060000002</v>
      </c>
      <c r="E4" s="161">
        <v>151472</v>
      </c>
    </row>
    <row r="5" spans="1:5" ht="17.25" thickBot="1" x14ac:dyDescent="0.3">
      <c r="B5" s="120" t="s">
        <v>1490</v>
      </c>
      <c r="C5" s="161">
        <v>263613</v>
      </c>
      <c r="D5" s="568">
        <v>117214576.18000001</v>
      </c>
      <c r="E5" s="161">
        <v>263608</v>
      </c>
    </row>
    <row r="6" spans="1:5" ht="17.25" thickBot="1" x14ac:dyDescent="0.3">
      <c r="B6" s="120" t="s">
        <v>1491</v>
      </c>
      <c r="C6" s="161">
        <v>24925</v>
      </c>
      <c r="D6" s="568">
        <v>180427053.28</v>
      </c>
      <c r="E6" s="161">
        <v>546771</v>
      </c>
    </row>
    <row r="7" spans="1:5" ht="17.25" thickBot="1" x14ac:dyDescent="0.3">
      <c r="B7" s="120" t="s">
        <v>1492</v>
      </c>
      <c r="C7" s="161">
        <v>97621</v>
      </c>
      <c r="D7" s="568">
        <v>348818395.68000001</v>
      </c>
      <c r="E7" s="161">
        <v>1282245</v>
      </c>
    </row>
    <row r="8" spans="1:5" ht="17.25" thickBot="1" x14ac:dyDescent="0.3">
      <c r="B8" s="120" t="s">
        <v>1493</v>
      </c>
      <c r="C8" s="161">
        <v>62461</v>
      </c>
      <c r="D8" s="115" t="s">
        <v>1141</v>
      </c>
      <c r="E8" s="161">
        <v>62415</v>
      </c>
    </row>
    <row r="9" spans="1:5" ht="17.25" thickBot="1" x14ac:dyDescent="0.3">
      <c r="B9" s="118" t="s">
        <v>14</v>
      </c>
      <c r="C9" s="163">
        <v>478619</v>
      </c>
      <c r="D9" s="193">
        <v>705551281.20000005</v>
      </c>
      <c r="E9" s="163">
        <v>2306511</v>
      </c>
    </row>
    <row r="10" spans="1:5" ht="16.5" x14ac:dyDescent="0.3">
      <c r="B10" s="3" t="s">
        <v>768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sheetPr>
  <dimension ref="A2:Y95"/>
  <sheetViews>
    <sheetView zoomScale="80" zoomScaleNormal="80" workbookViewId="0">
      <selection activeCell="J26" sqref="J26"/>
    </sheetView>
  </sheetViews>
  <sheetFormatPr defaultRowHeight="16.5" x14ac:dyDescent="0.3"/>
  <cols>
    <col min="1" max="1" width="8.5703125" style="275" customWidth="1"/>
    <col min="2" max="2" width="50.5703125" style="171" customWidth="1"/>
    <col min="3" max="3" width="9.140625" style="171"/>
    <col min="4" max="4" width="11.7109375" style="171" customWidth="1"/>
    <col min="5" max="5" width="9.140625" style="171"/>
    <col min="6" max="6" width="11.5703125" style="171" customWidth="1"/>
    <col min="7" max="9" width="9.140625" style="171"/>
    <col min="10" max="10" width="36.7109375" style="171" customWidth="1"/>
    <col min="11" max="11" width="9.140625" style="171"/>
    <col min="12" max="12" width="23.42578125" style="171" customWidth="1"/>
    <col min="13" max="17" width="7.42578125" style="171" bestFit="1" customWidth="1"/>
    <col min="18" max="19" width="8.42578125" style="171" bestFit="1" customWidth="1"/>
    <col min="20" max="24" width="6" style="171" bestFit="1" customWidth="1"/>
    <col min="25" max="16384" width="9.140625" style="171"/>
  </cols>
  <sheetData>
    <row r="2" spans="1:21" x14ac:dyDescent="0.3">
      <c r="A2" s="554"/>
      <c r="B2" s="172" t="s">
        <v>1053</v>
      </c>
    </row>
    <row r="5" spans="1:21" x14ac:dyDescent="0.3">
      <c r="L5" s="359" t="s">
        <v>65</v>
      </c>
      <c r="M5" s="359">
        <v>2012</v>
      </c>
      <c r="N5" s="359">
        <v>2013</v>
      </c>
      <c r="O5" s="359">
        <v>2014</v>
      </c>
      <c r="P5" s="359">
        <v>2015</v>
      </c>
      <c r="Q5" s="359">
        <v>2016</v>
      </c>
      <c r="R5" s="359">
        <v>2017</v>
      </c>
      <c r="S5" s="359">
        <v>2018</v>
      </c>
      <c r="T5" s="359">
        <v>2019</v>
      </c>
      <c r="U5" s="359">
        <v>2020</v>
      </c>
    </row>
    <row r="6" spans="1:21" x14ac:dyDescent="0.3">
      <c r="L6" s="347" t="s">
        <v>981</v>
      </c>
      <c r="M6" s="435">
        <v>805</v>
      </c>
      <c r="N6" s="435">
        <v>824</v>
      </c>
      <c r="O6" s="435">
        <v>858</v>
      </c>
      <c r="P6" s="435">
        <v>883</v>
      </c>
      <c r="Q6" s="435">
        <v>912</v>
      </c>
      <c r="R6" s="435">
        <v>954</v>
      </c>
      <c r="S6" s="435">
        <v>1013</v>
      </c>
      <c r="T6" s="435">
        <v>1092</v>
      </c>
      <c r="U6" s="435">
        <v>1133</v>
      </c>
    </row>
    <row r="8" spans="1:21" x14ac:dyDescent="0.3">
      <c r="B8" s="170"/>
    </row>
    <row r="16" spans="1:21" x14ac:dyDescent="0.3">
      <c r="B16" s="111" t="s">
        <v>980</v>
      </c>
    </row>
    <row r="21" spans="1:25" x14ac:dyDescent="0.3">
      <c r="A21" s="210"/>
      <c r="B21" s="170"/>
      <c r="L21" s="360"/>
      <c r="M21" s="360"/>
      <c r="N21" s="360"/>
      <c r="O21" s="360"/>
      <c r="P21" s="360"/>
      <c r="Q21" s="360"/>
      <c r="R21" s="360"/>
      <c r="S21" s="360"/>
      <c r="T21" s="360"/>
    </row>
    <row r="22" spans="1:25" x14ac:dyDescent="0.3">
      <c r="A22" s="554"/>
      <c r="B22" s="396" t="s">
        <v>1054</v>
      </c>
      <c r="L22" s="361"/>
      <c r="M22" s="361"/>
      <c r="N22" s="361"/>
      <c r="O22" s="361"/>
      <c r="P22" s="361"/>
      <c r="Q22" s="361"/>
      <c r="R22" s="361"/>
      <c r="S22" s="361"/>
      <c r="T22" s="361"/>
    </row>
    <row r="23" spans="1:25" x14ac:dyDescent="0.3">
      <c r="A23" s="210"/>
      <c r="L23" s="361"/>
      <c r="M23" s="362"/>
      <c r="N23" s="362"/>
      <c r="O23" s="362"/>
      <c r="P23" s="362"/>
      <c r="Q23" s="362"/>
      <c r="R23" s="362"/>
      <c r="S23" s="362"/>
      <c r="T23" s="362"/>
    </row>
    <row r="24" spans="1:25" x14ac:dyDescent="0.3">
      <c r="L24" s="361"/>
      <c r="M24" s="362"/>
      <c r="N24" s="362"/>
      <c r="O24" s="362"/>
      <c r="P24" s="362"/>
      <c r="Q24" s="362"/>
      <c r="R24" s="362"/>
      <c r="S24" s="362"/>
      <c r="T24" s="362"/>
    </row>
    <row r="25" spans="1:25" x14ac:dyDescent="0.3">
      <c r="L25" s="172" t="s">
        <v>697</v>
      </c>
      <c r="M25" s="172"/>
      <c r="N25" s="172"/>
      <c r="O25" s="172"/>
      <c r="P25" s="172"/>
      <c r="Q25" s="172"/>
      <c r="R25" s="172"/>
      <c r="S25" s="172"/>
      <c r="T25" s="172"/>
      <c r="U25" s="172"/>
    </row>
    <row r="26" spans="1:25" x14ac:dyDescent="0.3">
      <c r="L26" s="173"/>
      <c r="M26" s="273" t="s">
        <v>437</v>
      </c>
      <c r="N26" s="273" t="s">
        <v>438</v>
      </c>
      <c r="O26" s="273" t="s">
        <v>439</v>
      </c>
      <c r="P26" s="273" t="s">
        <v>440</v>
      </c>
      <c r="Q26" s="273" t="s">
        <v>441</v>
      </c>
      <c r="R26" s="273" t="s">
        <v>442</v>
      </c>
      <c r="S26" s="273" t="s">
        <v>443</v>
      </c>
      <c r="T26" s="273" t="s">
        <v>444</v>
      </c>
      <c r="U26" s="273" t="s">
        <v>445</v>
      </c>
      <c r="V26" s="273">
        <v>2017</v>
      </c>
      <c r="W26" s="273">
        <v>2018</v>
      </c>
      <c r="X26" s="273">
        <v>2019</v>
      </c>
      <c r="Y26" s="273">
        <v>2020</v>
      </c>
    </row>
    <row r="27" spans="1:25" x14ac:dyDescent="0.3">
      <c r="L27" s="173" t="s">
        <v>695</v>
      </c>
      <c r="M27" s="274">
        <v>108.1</v>
      </c>
      <c r="N27" s="274">
        <v>103</v>
      </c>
      <c r="O27" s="274">
        <v>103.2</v>
      </c>
      <c r="P27" s="274">
        <v>102.2</v>
      </c>
      <c r="Q27" s="274">
        <v>102.4</v>
      </c>
      <c r="R27" s="274">
        <v>102.4</v>
      </c>
      <c r="S27" s="274">
        <v>104.1</v>
      </c>
      <c r="T27" s="274">
        <v>102.9</v>
      </c>
      <c r="U27" s="274">
        <v>103.3</v>
      </c>
      <c r="V27" s="274">
        <v>104.6</v>
      </c>
      <c r="W27" s="274">
        <v>106.2</v>
      </c>
      <c r="X27" s="274">
        <v>107.8</v>
      </c>
      <c r="Y27" s="274">
        <v>103.8</v>
      </c>
    </row>
    <row r="28" spans="1:25" x14ac:dyDescent="0.3">
      <c r="L28" s="173" t="s">
        <v>696</v>
      </c>
      <c r="M28" s="274">
        <v>103.3</v>
      </c>
      <c r="N28" s="274">
        <v>101.4</v>
      </c>
      <c r="O28" s="274">
        <v>102.2</v>
      </c>
      <c r="P28" s="274">
        <v>98.4</v>
      </c>
      <c r="Q28" s="274">
        <v>98.8</v>
      </c>
      <c r="R28" s="274">
        <v>101</v>
      </c>
      <c r="S28" s="274">
        <v>104.2</v>
      </c>
      <c r="T28" s="274">
        <v>103.2</v>
      </c>
      <c r="U28" s="274">
        <v>103.8</v>
      </c>
      <c r="V28" s="274">
        <v>103.3</v>
      </c>
      <c r="W28" s="274">
        <v>103.6</v>
      </c>
      <c r="X28" s="274">
        <v>105</v>
      </c>
      <c r="Y28" s="274">
        <v>101.9</v>
      </c>
    </row>
    <row r="30" spans="1:25" x14ac:dyDescent="0.3">
      <c r="L30" s="174" t="s">
        <v>943</v>
      </c>
    </row>
    <row r="31" spans="1:25" x14ac:dyDescent="0.3">
      <c r="L31" s="174" t="s">
        <v>446</v>
      </c>
    </row>
    <row r="39" spans="1:7" x14ac:dyDescent="0.3">
      <c r="B39" s="174" t="s">
        <v>980</v>
      </c>
    </row>
    <row r="40" spans="1:7" x14ac:dyDescent="0.3">
      <c r="B40" s="174"/>
    </row>
    <row r="41" spans="1:7" ht="17.25" thickBot="1" x14ac:dyDescent="0.35">
      <c r="A41" s="554"/>
      <c r="B41" s="457" t="s">
        <v>1495</v>
      </c>
    </row>
    <row r="42" spans="1:7" ht="17.25" thickBot="1" x14ac:dyDescent="0.35">
      <c r="B42" s="726"/>
      <c r="C42" s="374">
        <v>2020</v>
      </c>
      <c r="D42" s="375" t="s">
        <v>265</v>
      </c>
      <c r="E42" s="374" t="s">
        <v>1009</v>
      </c>
      <c r="F42" s="728" t="s">
        <v>1010</v>
      </c>
      <c r="G42" s="728"/>
    </row>
    <row r="43" spans="1:7" x14ac:dyDescent="0.3">
      <c r="B43" s="727"/>
      <c r="C43" s="390" t="s">
        <v>478</v>
      </c>
      <c r="D43" s="390" t="s">
        <v>1107</v>
      </c>
      <c r="E43" s="390" t="s">
        <v>478</v>
      </c>
      <c r="F43" s="390" t="s">
        <v>478</v>
      </c>
      <c r="G43" s="390" t="s">
        <v>268</v>
      </c>
    </row>
    <row r="44" spans="1:7" ht="17.25" thickBot="1" x14ac:dyDescent="0.35">
      <c r="B44" s="162" t="s">
        <v>241</v>
      </c>
      <c r="C44" s="163">
        <v>1133</v>
      </c>
      <c r="D44" s="355">
        <v>103.8</v>
      </c>
      <c r="E44" s="391">
        <v>41</v>
      </c>
      <c r="F44" s="391">
        <v>0</v>
      </c>
      <c r="G44" s="392">
        <v>100</v>
      </c>
    </row>
    <row r="45" spans="1:7" ht="17.25" thickBot="1" x14ac:dyDescent="0.35">
      <c r="B45" s="160" t="s">
        <v>277</v>
      </c>
      <c r="C45" s="161"/>
      <c r="D45" s="356"/>
      <c r="E45" s="177"/>
      <c r="F45" s="177"/>
      <c r="G45" s="392"/>
    </row>
    <row r="46" spans="1:7" ht="17.25" thickBot="1" x14ac:dyDescent="0.35">
      <c r="B46" s="160" t="s">
        <v>85</v>
      </c>
      <c r="C46" s="161">
        <v>1412</v>
      </c>
      <c r="D46" s="356">
        <v>103.9</v>
      </c>
      <c r="E46" s="177">
        <v>53</v>
      </c>
      <c r="F46" s="177">
        <v>279</v>
      </c>
      <c r="G46" s="38">
        <v>124.62488967343337</v>
      </c>
    </row>
    <row r="47" spans="1:7" ht="17.25" thickBot="1" x14ac:dyDescent="0.35">
      <c r="B47" s="160" t="s">
        <v>86</v>
      </c>
      <c r="C47" s="161">
        <v>1058</v>
      </c>
      <c r="D47" s="356">
        <v>103.2</v>
      </c>
      <c r="E47" s="177">
        <v>33</v>
      </c>
      <c r="F47" s="177">
        <v>-75</v>
      </c>
      <c r="G47" s="38">
        <v>93.380406001765223</v>
      </c>
    </row>
    <row r="48" spans="1:7" ht="17.25" thickBot="1" x14ac:dyDescent="0.35">
      <c r="B48" s="160" t="s">
        <v>87</v>
      </c>
      <c r="C48" s="161">
        <v>1042</v>
      </c>
      <c r="D48" s="356">
        <v>102.7</v>
      </c>
      <c r="E48" s="177">
        <v>27</v>
      </c>
      <c r="F48" s="177">
        <v>-91</v>
      </c>
      <c r="G48" s="38">
        <v>91.968225948808467</v>
      </c>
    </row>
    <row r="49" spans="1:12" ht="17.25" thickBot="1" x14ac:dyDescent="0.35">
      <c r="B49" s="160" t="s">
        <v>88</v>
      </c>
      <c r="C49" s="161">
        <v>947</v>
      </c>
      <c r="D49" s="356">
        <v>104.2</v>
      </c>
      <c r="E49" s="177">
        <v>38</v>
      </c>
      <c r="F49" s="177">
        <v>-186</v>
      </c>
      <c r="G49" s="38">
        <v>83.583406884377752</v>
      </c>
    </row>
    <row r="50" spans="1:12" ht="17.25" thickBot="1" x14ac:dyDescent="0.35">
      <c r="B50" s="160" t="s">
        <v>89</v>
      </c>
      <c r="C50" s="161">
        <v>1007</v>
      </c>
      <c r="D50" s="356">
        <v>102.7</v>
      </c>
      <c r="E50" s="177">
        <v>26</v>
      </c>
      <c r="F50" s="177">
        <v>-126</v>
      </c>
      <c r="G50" s="38">
        <v>88.879082082965581</v>
      </c>
    </row>
    <row r="51" spans="1:12" ht="17.25" thickBot="1" x14ac:dyDescent="0.35">
      <c r="B51" s="160" t="s">
        <v>90</v>
      </c>
      <c r="C51" s="161">
        <v>988</v>
      </c>
      <c r="D51" s="356">
        <v>104.8</v>
      </c>
      <c r="E51" s="177">
        <v>45</v>
      </c>
      <c r="F51" s="177">
        <v>-145</v>
      </c>
      <c r="G51" s="38">
        <v>87.202118270079438</v>
      </c>
    </row>
    <row r="52" spans="1:12" ht="17.25" thickBot="1" x14ac:dyDescent="0.35">
      <c r="B52" s="160" t="s">
        <v>91</v>
      </c>
      <c r="C52" s="161">
        <v>889</v>
      </c>
      <c r="D52" s="356">
        <v>105.3</v>
      </c>
      <c r="E52" s="177">
        <v>45</v>
      </c>
      <c r="F52" s="177">
        <v>-244</v>
      </c>
      <c r="G52" s="38">
        <v>78.464254192409527</v>
      </c>
    </row>
    <row r="53" spans="1:12" ht="17.25" thickBot="1" x14ac:dyDescent="0.35">
      <c r="B53" s="160" t="s">
        <v>92</v>
      </c>
      <c r="C53" s="161">
        <v>1026</v>
      </c>
      <c r="D53" s="356">
        <v>102.3</v>
      </c>
      <c r="E53" s="177">
        <v>23</v>
      </c>
      <c r="F53" s="177">
        <v>-107</v>
      </c>
      <c r="G53" s="38">
        <v>90.556045895851724</v>
      </c>
    </row>
    <row r="54" spans="1:12" x14ac:dyDescent="0.3">
      <c r="B54" s="3" t="s">
        <v>1142</v>
      </c>
    </row>
    <row r="55" spans="1:12" x14ac:dyDescent="0.3">
      <c r="B55" s="174"/>
    </row>
    <row r="57" spans="1:12" s="1" customFormat="1" ht="17.25" thickBot="1" x14ac:dyDescent="0.35">
      <c r="A57" s="554"/>
      <c r="B57" s="7" t="s">
        <v>1496</v>
      </c>
    </row>
    <row r="58" spans="1:12" s="1" customFormat="1" ht="17.25" thickBot="1" x14ac:dyDescent="0.35">
      <c r="A58" s="210"/>
      <c r="B58" s="731" t="s">
        <v>458</v>
      </c>
      <c r="C58" s="708">
        <v>2019</v>
      </c>
      <c r="D58" s="709"/>
      <c r="E58" s="708">
        <v>2020</v>
      </c>
      <c r="F58" s="709"/>
      <c r="L58" s="171"/>
    </row>
    <row r="59" spans="1:12" s="1" customFormat="1" ht="50.25" thickBot="1" x14ac:dyDescent="0.35">
      <c r="A59" s="210"/>
      <c r="B59" s="732"/>
      <c r="C59" s="463" t="s">
        <v>459</v>
      </c>
      <c r="D59" s="463" t="s">
        <v>973</v>
      </c>
      <c r="E59" s="463" t="s">
        <v>459</v>
      </c>
      <c r="F59" s="463" t="s">
        <v>1118</v>
      </c>
      <c r="J59" s="436"/>
      <c r="K59" s="437"/>
    </row>
    <row r="60" spans="1:12" s="1" customFormat="1" ht="17.25" thickBot="1" x14ac:dyDescent="0.35">
      <c r="A60" s="210"/>
      <c r="B60" s="160" t="s">
        <v>460</v>
      </c>
      <c r="C60" s="23">
        <v>824</v>
      </c>
      <c r="D60" s="23">
        <v>106.5</v>
      </c>
      <c r="E60" s="23">
        <v>872</v>
      </c>
      <c r="F60" s="38">
        <v>105.8</v>
      </c>
      <c r="H60" s="10"/>
      <c r="J60" s="438"/>
      <c r="K60" s="439"/>
    </row>
    <row r="61" spans="1:12" s="1" customFormat="1" ht="17.25" thickBot="1" x14ac:dyDescent="0.35">
      <c r="A61" s="210"/>
      <c r="B61" s="160" t="s">
        <v>461</v>
      </c>
      <c r="C61" s="23">
        <v>1171</v>
      </c>
      <c r="D61" s="23">
        <v>104.6</v>
      </c>
      <c r="E61" s="177">
        <v>1188</v>
      </c>
      <c r="F61" s="38">
        <v>101.5</v>
      </c>
      <c r="H61" s="10"/>
      <c r="J61" s="440"/>
      <c r="K61" s="439"/>
    </row>
    <row r="62" spans="1:12" s="1" customFormat="1" ht="17.25" thickBot="1" x14ac:dyDescent="0.35">
      <c r="A62" s="210"/>
      <c r="B62" s="160" t="s">
        <v>1040</v>
      </c>
      <c r="C62" s="23">
        <v>1240</v>
      </c>
      <c r="D62" s="23">
        <v>106.3</v>
      </c>
      <c r="E62" s="177">
        <v>1267</v>
      </c>
      <c r="F62" s="38">
        <v>102.2</v>
      </c>
      <c r="H62" s="10"/>
      <c r="J62" s="440"/>
      <c r="K62" s="439"/>
    </row>
    <row r="63" spans="1:12" s="1" customFormat="1" ht="17.25" thickBot="1" x14ac:dyDescent="0.35">
      <c r="A63" s="210"/>
      <c r="B63" s="160" t="s">
        <v>1041</v>
      </c>
      <c r="C63" s="23">
        <v>1153</v>
      </c>
      <c r="D63" s="23">
        <v>104.5</v>
      </c>
      <c r="E63" s="177">
        <v>1165</v>
      </c>
      <c r="F63" s="38">
        <v>101</v>
      </c>
      <c r="H63" s="10"/>
      <c r="J63" s="441"/>
      <c r="K63" s="439"/>
    </row>
    <row r="64" spans="1:12" s="1" customFormat="1" ht="17.25" thickBot="1" x14ac:dyDescent="0.35">
      <c r="A64" s="210"/>
      <c r="B64" s="164" t="s">
        <v>1042</v>
      </c>
      <c r="C64" s="23">
        <v>1836</v>
      </c>
      <c r="D64" s="23">
        <v>105</v>
      </c>
      <c r="E64" s="177">
        <v>1927</v>
      </c>
      <c r="F64" s="38">
        <v>105</v>
      </c>
      <c r="H64" s="10"/>
      <c r="J64" s="441"/>
      <c r="K64" s="439"/>
    </row>
    <row r="65" spans="1:11" s="1" customFormat="1" ht="33.75" thickBot="1" x14ac:dyDescent="0.35">
      <c r="A65" s="210"/>
      <c r="B65" s="164" t="s">
        <v>1043</v>
      </c>
      <c r="C65" s="23">
        <v>1056</v>
      </c>
      <c r="D65" s="23">
        <v>106.8</v>
      </c>
      <c r="E65" s="23">
        <v>1093</v>
      </c>
      <c r="F65" s="38">
        <v>103.5</v>
      </c>
      <c r="H65" s="10"/>
      <c r="J65" s="442"/>
      <c r="K65" s="439"/>
    </row>
    <row r="66" spans="1:11" s="1" customFormat="1" ht="17.25" thickBot="1" x14ac:dyDescent="0.35">
      <c r="A66" s="210"/>
      <c r="B66" s="160" t="s">
        <v>463</v>
      </c>
      <c r="C66" s="23">
        <v>746</v>
      </c>
      <c r="D66" s="23">
        <v>104.6</v>
      </c>
      <c r="E66" s="23">
        <v>760</v>
      </c>
      <c r="F66" s="38">
        <v>101.9</v>
      </c>
      <c r="H66" s="10"/>
      <c r="J66" s="442"/>
      <c r="K66" s="439"/>
    </row>
    <row r="67" spans="1:11" s="1" customFormat="1" ht="33.75" thickBot="1" x14ac:dyDescent="0.35">
      <c r="A67" s="210"/>
      <c r="B67" s="164" t="s">
        <v>464</v>
      </c>
      <c r="C67" s="23">
        <v>1002</v>
      </c>
      <c r="D67" s="23">
        <v>107.4</v>
      </c>
      <c r="E67" s="23">
        <v>1029</v>
      </c>
      <c r="F67" s="38">
        <v>102.7</v>
      </c>
      <c r="H67" s="10"/>
      <c r="J67" s="441"/>
      <c r="K67" s="439"/>
    </row>
    <row r="68" spans="1:11" s="1" customFormat="1" ht="17.25" thickBot="1" x14ac:dyDescent="0.35">
      <c r="A68" s="210"/>
      <c r="B68" s="160" t="s">
        <v>465</v>
      </c>
      <c r="C68" s="23">
        <v>1072</v>
      </c>
      <c r="D68" s="23">
        <v>106.8</v>
      </c>
      <c r="E68" s="177">
        <v>1084</v>
      </c>
      <c r="F68" s="38">
        <v>101.1</v>
      </c>
      <c r="H68" s="10"/>
      <c r="J68" s="440"/>
      <c r="K68" s="439"/>
    </row>
    <row r="69" spans="1:11" s="1" customFormat="1" ht="17.25" thickBot="1" x14ac:dyDescent="0.35">
      <c r="A69" s="210"/>
      <c r="B69" s="160" t="s">
        <v>466</v>
      </c>
      <c r="C69" s="23">
        <v>658</v>
      </c>
      <c r="D69" s="23">
        <v>110.6</v>
      </c>
      <c r="E69" s="23">
        <v>613</v>
      </c>
      <c r="F69" s="38">
        <v>93.2</v>
      </c>
      <c r="H69" s="10"/>
      <c r="J69" s="441"/>
      <c r="K69" s="439"/>
    </row>
    <row r="70" spans="1:11" s="1" customFormat="1" ht="17.25" thickBot="1" x14ac:dyDescent="0.35">
      <c r="A70" s="210"/>
      <c r="B70" s="160" t="s">
        <v>467</v>
      </c>
      <c r="C70" s="23">
        <v>1922</v>
      </c>
      <c r="D70" s="23">
        <v>103.9</v>
      </c>
      <c r="E70" s="177">
        <v>1967</v>
      </c>
      <c r="F70" s="38">
        <v>102.3</v>
      </c>
      <c r="H70" s="10"/>
      <c r="J70" s="440"/>
      <c r="K70" s="439"/>
    </row>
    <row r="71" spans="1:11" s="1" customFormat="1" ht="17.25" thickBot="1" x14ac:dyDescent="0.35">
      <c r="A71" s="210"/>
      <c r="B71" s="160" t="s">
        <v>468</v>
      </c>
      <c r="C71" s="23">
        <v>1941</v>
      </c>
      <c r="D71" s="23">
        <v>104.5</v>
      </c>
      <c r="E71" s="177">
        <v>1969</v>
      </c>
      <c r="F71" s="38">
        <v>101.4</v>
      </c>
      <c r="H71" s="10"/>
      <c r="J71" s="441"/>
      <c r="K71" s="439"/>
    </row>
    <row r="72" spans="1:11" s="1" customFormat="1" ht="17.25" thickBot="1" x14ac:dyDescent="0.35">
      <c r="A72" s="210"/>
      <c r="B72" s="160" t="s">
        <v>469</v>
      </c>
      <c r="C72" s="23">
        <v>1004</v>
      </c>
      <c r="D72" s="23">
        <v>104.3</v>
      </c>
      <c r="E72" s="23">
        <v>1025</v>
      </c>
      <c r="F72" s="38">
        <v>102.1</v>
      </c>
      <c r="H72" s="10"/>
      <c r="J72" s="441"/>
      <c r="K72" s="439"/>
    </row>
    <row r="73" spans="1:11" s="1" customFormat="1" ht="17.25" thickBot="1" x14ac:dyDescent="0.35">
      <c r="A73" s="210"/>
      <c r="B73" s="160" t="s">
        <v>470</v>
      </c>
      <c r="C73" s="23">
        <v>1210</v>
      </c>
      <c r="D73" s="23">
        <v>107.9</v>
      </c>
      <c r="E73" s="177">
        <v>1281</v>
      </c>
      <c r="F73" s="38">
        <v>105.9</v>
      </c>
      <c r="H73" s="10"/>
      <c r="J73" s="440"/>
      <c r="K73" s="439"/>
    </row>
    <row r="74" spans="1:11" s="1" customFormat="1" ht="17.25" thickBot="1" x14ac:dyDescent="0.35">
      <c r="A74" s="210"/>
      <c r="B74" s="160" t="s">
        <v>471</v>
      </c>
      <c r="C74" s="23">
        <v>948</v>
      </c>
      <c r="D74" s="23">
        <v>105.3</v>
      </c>
      <c r="E74" s="23">
        <v>937</v>
      </c>
      <c r="F74" s="38">
        <v>98.8</v>
      </c>
      <c r="H74" s="10"/>
      <c r="J74" s="441"/>
      <c r="K74" s="439"/>
    </row>
    <row r="75" spans="1:11" s="1" customFormat="1" ht="17.25" thickBot="1" x14ac:dyDescent="0.35">
      <c r="A75" s="210"/>
      <c r="B75" s="164" t="s">
        <v>472</v>
      </c>
      <c r="C75" s="23">
        <v>1523</v>
      </c>
      <c r="D75" s="23">
        <v>116.2</v>
      </c>
      <c r="E75" s="177">
        <v>1653</v>
      </c>
      <c r="F75" s="38">
        <v>108.5</v>
      </c>
      <c r="H75" s="10"/>
      <c r="J75" s="441"/>
      <c r="K75" s="439"/>
    </row>
    <row r="76" spans="1:11" s="1" customFormat="1" ht="17.25" thickBot="1" x14ac:dyDescent="0.35">
      <c r="A76" s="210"/>
      <c r="B76" s="160" t="s">
        <v>473</v>
      </c>
      <c r="C76" s="23">
        <v>1034</v>
      </c>
      <c r="D76" s="23">
        <v>112.4</v>
      </c>
      <c r="E76" s="23">
        <v>1119</v>
      </c>
      <c r="F76" s="38">
        <v>108.2</v>
      </c>
      <c r="H76" s="10"/>
    </row>
    <row r="77" spans="1:11" s="1" customFormat="1" ht="17.25" thickBot="1" x14ac:dyDescent="0.35">
      <c r="A77" s="210"/>
      <c r="B77" s="160" t="s">
        <v>474</v>
      </c>
      <c r="C77" s="23">
        <v>1128</v>
      </c>
      <c r="D77" s="23">
        <v>111.4</v>
      </c>
      <c r="E77" s="177">
        <v>1226</v>
      </c>
      <c r="F77" s="38">
        <v>108.7</v>
      </c>
      <c r="H77" s="10"/>
      <c r="J77" s="8"/>
    </row>
    <row r="78" spans="1:11" s="1" customFormat="1" ht="17.25" thickBot="1" x14ac:dyDescent="0.35">
      <c r="A78" s="210"/>
      <c r="B78" s="160" t="s">
        <v>475</v>
      </c>
      <c r="C78" s="23">
        <v>909</v>
      </c>
      <c r="D78" s="23">
        <v>112.6</v>
      </c>
      <c r="E78" s="23">
        <v>919</v>
      </c>
      <c r="F78" s="38">
        <v>101.1</v>
      </c>
      <c r="H78" s="10"/>
    </row>
    <row r="79" spans="1:11" s="1" customFormat="1" ht="17.25" thickBot="1" x14ac:dyDescent="0.35">
      <c r="A79" s="210"/>
      <c r="B79" s="160" t="s">
        <v>476</v>
      </c>
      <c r="C79" s="23">
        <v>720</v>
      </c>
      <c r="D79" s="23">
        <v>107.1</v>
      </c>
      <c r="E79" s="23">
        <v>727</v>
      </c>
      <c r="F79" s="38">
        <v>101</v>
      </c>
      <c r="H79" s="10"/>
    </row>
    <row r="80" spans="1:11" s="1" customFormat="1" ht="17.25" thickBot="1" x14ac:dyDescent="0.35">
      <c r="A80" s="210"/>
      <c r="B80" s="162" t="s">
        <v>477</v>
      </c>
      <c r="C80" s="119">
        <v>1092</v>
      </c>
      <c r="D80" s="119">
        <v>107.8</v>
      </c>
      <c r="E80" s="163">
        <v>1133</v>
      </c>
      <c r="F80" s="355">
        <v>103.8</v>
      </c>
      <c r="H80" s="10"/>
      <c r="J80" s="8"/>
    </row>
    <row r="81" spans="1:8" s="1" customFormat="1" x14ac:dyDescent="0.3">
      <c r="A81" s="210"/>
      <c r="B81" s="3" t="s">
        <v>1142</v>
      </c>
      <c r="H81" s="321"/>
    </row>
    <row r="82" spans="1:8" s="1" customFormat="1" x14ac:dyDescent="0.3">
      <c r="A82" s="210"/>
    </row>
    <row r="83" spans="1:8" s="1" customFormat="1" ht="17.25" thickBot="1" x14ac:dyDescent="0.35">
      <c r="A83" s="554"/>
      <c r="B83" s="7" t="s">
        <v>1497</v>
      </c>
    </row>
    <row r="84" spans="1:8" s="1" customFormat="1" ht="15.75" customHeight="1" thickBot="1" x14ac:dyDescent="0.35">
      <c r="A84" s="210"/>
      <c r="B84" s="704" t="s">
        <v>282</v>
      </c>
      <c r="C84" s="319">
        <v>2019</v>
      </c>
      <c r="D84" s="729" t="s">
        <v>1008</v>
      </c>
      <c r="E84" s="730"/>
      <c r="F84" s="319">
        <v>2020</v>
      </c>
      <c r="G84" s="729" t="s">
        <v>1143</v>
      </c>
      <c r="H84" s="730"/>
    </row>
    <row r="85" spans="1:8" s="1" customFormat="1" ht="33.75" thickBot="1" x14ac:dyDescent="0.35">
      <c r="A85" s="210"/>
      <c r="B85" s="705"/>
      <c r="C85" s="320" t="s">
        <v>478</v>
      </c>
      <c r="D85" s="320" t="s">
        <v>479</v>
      </c>
      <c r="E85" s="320" t="s">
        <v>480</v>
      </c>
      <c r="F85" s="320" t="s">
        <v>478</v>
      </c>
      <c r="G85" s="320" t="s">
        <v>479</v>
      </c>
      <c r="H85" s="320" t="s">
        <v>480</v>
      </c>
    </row>
    <row r="86" spans="1:8" s="1" customFormat="1" ht="17.25" thickBot="1" x14ac:dyDescent="0.35">
      <c r="A86" s="210"/>
      <c r="B86" s="36" t="s">
        <v>870</v>
      </c>
      <c r="C86" s="115">
        <v>778</v>
      </c>
      <c r="D86" s="115">
        <v>105.7</v>
      </c>
      <c r="E86" s="115">
        <v>102.9</v>
      </c>
      <c r="F86" s="115">
        <v>783</v>
      </c>
      <c r="G86" s="115">
        <v>100.6</v>
      </c>
      <c r="H86" s="115">
        <v>98.7</v>
      </c>
    </row>
    <row r="87" spans="1:8" s="1" customFormat="1" ht="17.25" thickBot="1" x14ac:dyDescent="0.35">
      <c r="A87" s="210"/>
      <c r="B87" s="36" t="s">
        <v>286</v>
      </c>
      <c r="C87" s="115">
        <v>1062</v>
      </c>
      <c r="D87" s="115">
        <v>107.9</v>
      </c>
      <c r="E87" s="115">
        <v>105.1</v>
      </c>
      <c r="F87" s="115">
        <v>1116</v>
      </c>
      <c r="G87" s="115">
        <v>105.1</v>
      </c>
      <c r="H87" s="115">
        <v>103.1</v>
      </c>
    </row>
    <row r="88" spans="1:8" s="1" customFormat="1" ht="17.25" thickBot="1" x14ac:dyDescent="0.35">
      <c r="A88" s="210"/>
      <c r="B88" s="36" t="s">
        <v>287</v>
      </c>
      <c r="C88" s="181">
        <v>1196</v>
      </c>
      <c r="D88" s="115">
        <v>108.8</v>
      </c>
      <c r="E88" s="115">
        <v>105.9</v>
      </c>
      <c r="F88" s="181">
        <v>1244</v>
      </c>
      <c r="G88" s="115">
        <v>104</v>
      </c>
      <c r="H88" s="115">
        <v>102.1</v>
      </c>
    </row>
    <row r="89" spans="1:8" s="1" customFormat="1" ht="17.25" thickBot="1" x14ac:dyDescent="0.35">
      <c r="A89" s="210"/>
      <c r="B89" s="36" t="s">
        <v>288</v>
      </c>
      <c r="C89" s="181">
        <v>1300</v>
      </c>
      <c r="D89" s="115">
        <v>109.9</v>
      </c>
      <c r="E89" s="115">
        <v>107</v>
      </c>
      <c r="F89" s="181">
        <v>1325</v>
      </c>
      <c r="G89" s="115">
        <v>101.9</v>
      </c>
      <c r="H89" s="115">
        <v>100</v>
      </c>
    </row>
    <row r="90" spans="1:8" s="1" customFormat="1" ht="17.25" thickBot="1" x14ac:dyDescent="0.35">
      <c r="A90" s="210"/>
      <c r="B90" s="36" t="s">
        <v>289</v>
      </c>
      <c r="C90" s="181">
        <v>1335</v>
      </c>
      <c r="D90" s="115">
        <v>107.5</v>
      </c>
      <c r="E90" s="115">
        <v>104.7</v>
      </c>
      <c r="F90" s="181">
        <v>1385</v>
      </c>
      <c r="G90" s="115">
        <v>103.7</v>
      </c>
      <c r="H90" s="115">
        <v>101.8</v>
      </c>
    </row>
    <row r="91" spans="1:8" s="1" customFormat="1" ht="17.25" thickBot="1" x14ac:dyDescent="0.35">
      <c r="A91" s="210"/>
      <c r="B91" s="36" t="s">
        <v>290</v>
      </c>
      <c r="C91" s="181">
        <v>1473</v>
      </c>
      <c r="D91" s="115">
        <v>109.3</v>
      </c>
      <c r="E91" s="115">
        <v>106.4</v>
      </c>
      <c r="F91" s="181">
        <v>1563</v>
      </c>
      <c r="G91" s="115">
        <v>106.1</v>
      </c>
      <c r="H91" s="115">
        <v>104.1</v>
      </c>
    </row>
    <row r="92" spans="1:8" s="1" customFormat="1" ht="18.75" thickBot="1" x14ac:dyDescent="0.35">
      <c r="A92" s="210"/>
      <c r="B92" s="36" t="s">
        <v>868</v>
      </c>
      <c r="C92" s="115">
        <v>662</v>
      </c>
      <c r="D92" s="115">
        <v>104.3</v>
      </c>
      <c r="E92" s="115">
        <v>101.6</v>
      </c>
      <c r="F92" s="115">
        <v>653</v>
      </c>
      <c r="G92" s="115">
        <v>98.6</v>
      </c>
      <c r="H92" s="115">
        <v>96.8</v>
      </c>
    </row>
    <row r="93" spans="1:8" s="1" customFormat="1" ht="17.25" thickBot="1" x14ac:dyDescent="0.35">
      <c r="A93" s="210"/>
      <c r="B93" s="110" t="s">
        <v>14</v>
      </c>
      <c r="C93" s="114">
        <v>1092</v>
      </c>
      <c r="D93" s="114">
        <v>107.8</v>
      </c>
      <c r="E93" s="114">
        <v>105</v>
      </c>
      <c r="F93" s="182">
        <v>1133</v>
      </c>
      <c r="G93" s="114">
        <v>103.8</v>
      </c>
      <c r="H93" s="114">
        <v>101.9</v>
      </c>
    </row>
    <row r="94" spans="1:8" s="1" customFormat="1" x14ac:dyDescent="0.3">
      <c r="A94" s="210"/>
      <c r="B94" s="3" t="s">
        <v>1142</v>
      </c>
    </row>
    <row r="95" spans="1:8" s="1" customFormat="1" ht="18" x14ac:dyDescent="0.3">
      <c r="A95" s="210"/>
      <c r="B95" s="175" t="s">
        <v>869</v>
      </c>
    </row>
  </sheetData>
  <sortState ref="K46:N65">
    <sortCondition ref="M46:M65"/>
  </sortState>
  <mergeCells count="8">
    <mergeCell ref="B42:B43"/>
    <mergeCell ref="F42:G42"/>
    <mergeCell ref="G84:H84"/>
    <mergeCell ref="B58:B59"/>
    <mergeCell ref="C58:D58"/>
    <mergeCell ref="E58:F58"/>
    <mergeCell ref="B84:B85"/>
    <mergeCell ref="D84:E84"/>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sheetPr>
  <dimension ref="A1:K55"/>
  <sheetViews>
    <sheetView zoomScale="80" zoomScaleNormal="80" workbookViewId="0">
      <selection sqref="A1:A1048576"/>
    </sheetView>
  </sheetViews>
  <sheetFormatPr defaultRowHeight="16.5" x14ac:dyDescent="0.3"/>
  <cols>
    <col min="1" max="1" width="11.5703125" style="210" bestFit="1" customWidth="1"/>
    <col min="2" max="2" width="45.85546875" style="1" customWidth="1"/>
    <col min="3" max="3" width="13.28515625" style="1" customWidth="1"/>
    <col min="4" max="4" width="10.7109375" style="1" customWidth="1"/>
    <col min="5" max="5" width="13" style="1" customWidth="1"/>
    <col min="6" max="7" width="11.28515625" style="1" customWidth="1"/>
    <col min="8" max="16384" width="9.140625" style="1"/>
  </cols>
  <sheetData>
    <row r="1" spans="1:11" x14ac:dyDescent="0.3">
      <c r="A1" s="196"/>
    </row>
    <row r="2" spans="1:11" ht="17.25" thickBot="1" x14ac:dyDescent="0.35">
      <c r="A2" s="554"/>
      <c r="B2" s="7" t="s">
        <v>1498</v>
      </c>
    </row>
    <row r="3" spans="1:11" ht="17.25" thickBot="1" x14ac:dyDescent="0.35">
      <c r="B3" s="276" t="s">
        <v>481</v>
      </c>
      <c r="C3" s="215">
        <v>2012</v>
      </c>
      <c r="D3" s="215">
        <v>2013</v>
      </c>
      <c r="E3" s="215">
        <v>2014</v>
      </c>
      <c r="F3" s="215">
        <v>2015</v>
      </c>
      <c r="G3" s="215">
        <v>2016</v>
      </c>
      <c r="H3" s="215">
        <v>2017</v>
      </c>
      <c r="I3" s="377">
        <v>2018</v>
      </c>
      <c r="J3" s="461">
        <v>2019</v>
      </c>
    </row>
    <row r="4" spans="1:11" ht="15" customHeight="1" x14ac:dyDescent="0.3">
      <c r="B4" s="277" t="s">
        <v>482</v>
      </c>
      <c r="C4" s="735" t="s">
        <v>484</v>
      </c>
      <c r="D4" s="735" t="s">
        <v>485</v>
      </c>
      <c r="E4" s="735" t="s">
        <v>486</v>
      </c>
      <c r="F4" s="735" t="s">
        <v>487</v>
      </c>
      <c r="G4" s="733">
        <v>16867</v>
      </c>
      <c r="H4" s="733">
        <v>17909</v>
      </c>
      <c r="I4" s="733">
        <v>19172</v>
      </c>
      <c r="J4" s="733">
        <v>20419</v>
      </c>
      <c r="K4" s="139"/>
    </row>
    <row r="5" spans="1:11" ht="17.25" thickBot="1" x14ac:dyDescent="0.35">
      <c r="B5" s="278" t="s">
        <v>483</v>
      </c>
      <c r="C5" s="736"/>
      <c r="D5" s="736"/>
      <c r="E5" s="736"/>
      <c r="F5" s="736"/>
      <c r="G5" s="734"/>
      <c r="H5" s="734"/>
      <c r="I5" s="734"/>
      <c r="J5" s="734"/>
    </row>
    <row r="6" spans="1:11" ht="17.25" thickBot="1" x14ac:dyDescent="0.35">
      <c r="B6" s="279" t="s">
        <v>944</v>
      </c>
      <c r="C6" s="115" t="s">
        <v>488</v>
      </c>
      <c r="D6" s="115" t="s">
        <v>489</v>
      </c>
      <c r="E6" s="115" t="s">
        <v>490</v>
      </c>
      <c r="F6" s="115" t="s">
        <v>491</v>
      </c>
      <c r="G6" s="181">
        <v>12301</v>
      </c>
      <c r="H6" s="181">
        <v>13001</v>
      </c>
      <c r="I6" s="181">
        <v>13943</v>
      </c>
      <c r="J6" s="181">
        <v>14868</v>
      </c>
    </row>
    <row r="7" spans="1:11" ht="17.25" thickBot="1" x14ac:dyDescent="0.35">
      <c r="B7" s="279" t="s">
        <v>945</v>
      </c>
      <c r="C7" s="115" t="s">
        <v>492</v>
      </c>
      <c r="D7" s="115" t="s">
        <v>493</v>
      </c>
      <c r="E7" s="115" t="s">
        <v>494</v>
      </c>
      <c r="F7" s="115" t="s">
        <v>495</v>
      </c>
      <c r="G7" s="181">
        <v>4578</v>
      </c>
      <c r="H7" s="181">
        <v>4927</v>
      </c>
      <c r="I7" s="181">
        <v>5246</v>
      </c>
      <c r="J7" s="181">
        <v>5568</v>
      </c>
    </row>
    <row r="8" spans="1:11" x14ac:dyDescent="0.3">
      <c r="B8" s="3" t="s">
        <v>496</v>
      </c>
    </row>
    <row r="10" spans="1:11" ht="17.25" thickBot="1" x14ac:dyDescent="0.35">
      <c r="A10" s="554"/>
      <c r="B10" s="7" t="s">
        <v>1499</v>
      </c>
    </row>
    <row r="11" spans="1:11" x14ac:dyDescent="0.3">
      <c r="B11" s="704" t="s">
        <v>497</v>
      </c>
      <c r="C11" s="216" t="s">
        <v>422</v>
      </c>
      <c r="D11" s="704" t="s">
        <v>57</v>
      </c>
      <c r="E11" s="216" t="s">
        <v>498</v>
      </c>
      <c r="G11" s="108"/>
    </row>
    <row r="12" spans="1:11" ht="17.25" thickBot="1" x14ac:dyDescent="0.35">
      <c r="B12" s="705"/>
      <c r="C12" s="217" t="s">
        <v>231</v>
      </c>
      <c r="D12" s="705"/>
      <c r="E12" s="217" t="s">
        <v>972</v>
      </c>
    </row>
    <row r="13" spans="1:11" ht="17.25" thickBot="1" x14ac:dyDescent="0.35">
      <c r="B13" s="36" t="s">
        <v>499</v>
      </c>
      <c r="C13" s="115">
        <v>100</v>
      </c>
      <c r="D13" s="181">
        <v>1702</v>
      </c>
      <c r="E13" s="115">
        <v>106.5</v>
      </c>
    </row>
    <row r="14" spans="1:11" ht="17.25" thickBot="1" x14ac:dyDescent="0.35">
      <c r="B14" s="36" t="s">
        <v>500</v>
      </c>
      <c r="C14" s="115">
        <v>72.8</v>
      </c>
      <c r="D14" s="181">
        <v>1239</v>
      </c>
      <c r="E14" s="115">
        <v>106.6</v>
      </c>
      <c r="F14" s="443"/>
      <c r="I14" s="10"/>
    </row>
    <row r="15" spans="1:11" ht="17.25" thickBot="1" x14ac:dyDescent="0.35">
      <c r="B15" s="36" t="s">
        <v>447</v>
      </c>
      <c r="C15" s="115">
        <v>63.22</v>
      </c>
      <c r="D15" s="181">
        <v>1076</v>
      </c>
      <c r="E15" s="115">
        <v>106.5</v>
      </c>
      <c r="F15" s="443"/>
      <c r="I15" s="10"/>
    </row>
    <row r="16" spans="1:11" ht="17.25" thickBot="1" x14ac:dyDescent="0.35">
      <c r="B16" s="36" t="s">
        <v>448</v>
      </c>
      <c r="C16" s="115">
        <v>8.93</v>
      </c>
      <c r="D16" s="115">
        <v>152</v>
      </c>
      <c r="E16" s="115">
        <v>107</v>
      </c>
      <c r="F16" s="443"/>
      <c r="I16" s="10"/>
    </row>
    <row r="17" spans="2:9" ht="17.25" thickBot="1" x14ac:dyDescent="0.35">
      <c r="B17" s="36" t="s">
        <v>449</v>
      </c>
      <c r="C17" s="115">
        <v>0</v>
      </c>
      <c r="D17" s="115">
        <v>0</v>
      </c>
      <c r="E17" s="115" t="s">
        <v>1144</v>
      </c>
      <c r="F17" s="443"/>
      <c r="I17" s="10"/>
    </row>
    <row r="18" spans="2:9" ht="17.25" thickBot="1" x14ac:dyDescent="0.35">
      <c r="B18" s="37" t="s">
        <v>501</v>
      </c>
      <c r="C18" s="115">
        <v>0.18</v>
      </c>
      <c r="D18" s="115">
        <v>3</v>
      </c>
      <c r="E18" s="115">
        <v>100</v>
      </c>
      <c r="F18" s="443"/>
      <c r="I18" s="10"/>
    </row>
    <row r="19" spans="2:9" ht="17.25" thickBot="1" x14ac:dyDescent="0.35">
      <c r="B19" s="36" t="s">
        <v>450</v>
      </c>
      <c r="C19" s="115">
        <v>0.35</v>
      </c>
      <c r="D19" s="115">
        <v>6</v>
      </c>
      <c r="E19" s="115">
        <v>120</v>
      </c>
      <c r="F19" s="443"/>
      <c r="I19" s="10"/>
    </row>
    <row r="20" spans="2:9" ht="17.25" thickBot="1" x14ac:dyDescent="0.35">
      <c r="B20" s="36" t="s">
        <v>451</v>
      </c>
      <c r="C20" s="115">
        <v>0.12</v>
      </c>
      <c r="D20" s="115">
        <v>2</v>
      </c>
      <c r="E20" s="115">
        <v>100</v>
      </c>
      <c r="F20" s="443"/>
      <c r="I20" s="10"/>
    </row>
    <row r="21" spans="2:9" ht="17.25" thickBot="1" x14ac:dyDescent="0.35">
      <c r="B21" s="36" t="s">
        <v>452</v>
      </c>
      <c r="C21" s="115">
        <v>0</v>
      </c>
      <c r="D21" s="115">
        <v>0</v>
      </c>
      <c r="E21" s="115" t="s">
        <v>1144</v>
      </c>
      <c r="F21" s="443"/>
      <c r="I21" s="10"/>
    </row>
    <row r="22" spans="2:9" ht="17.25" thickBot="1" x14ac:dyDescent="0.35">
      <c r="B22" s="36" t="s">
        <v>871</v>
      </c>
      <c r="C22" s="115">
        <v>27.26</v>
      </c>
      <c r="D22" s="115">
        <v>464</v>
      </c>
      <c r="E22" s="115">
        <v>106.2</v>
      </c>
      <c r="F22" s="443"/>
      <c r="I22" s="10"/>
    </row>
    <row r="23" spans="2:9" ht="17.25" thickBot="1" x14ac:dyDescent="0.35">
      <c r="B23" s="36" t="s">
        <v>502</v>
      </c>
      <c r="C23" s="115">
        <v>25.03</v>
      </c>
      <c r="D23" s="115">
        <v>426</v>
      </c>
      <c r="E23" s="115">
        <v>106.5</v>
      </c>
      <c r="F23" s="443"/>
      <c r="I23" s="10"/>
    </row>
    <row r="24" spans="2:9" ht="17.25" thickBot="1" x14ac:dyDescent="0.35">
      <c r="B24" s="36" t="s">
        <v>503</v>
      </c>
      <c r="C24" s="115">
        <v>0.53</v>
      </c>
      <c r="D24" s="115">
        <v>9</v>
      </c>
      <c r="E24" s="115">
        <v>112.5</v>
      </c>
      <c r="F24" s="443"/>
      <c r="I24" s="10"/>
    </row>
    <row r="25" spans="2:9" ht="17.25" thickBot="1" x14ac:dyDescent="0.35">
      <c r="B25" s="36" t="s">
        <v>453</v>
      </c>
      <c r="C25" s="115">
        <v>0.65</v>
      </c>
      <c r="D25" s="115">
        <v>11</v>
      </c>
      <c r="E25" s="115">
        <v>100</v>
      </c>
      <c r="F25" s="443"/>
      <c r="I25" s="10"/>
    </row>
    <row r="26" spans="2:9" ht="17.25" thickBot="1" x14ac:dyDescent="0.35">
      <c r="B26" s="36" t="s">
        <v>504</v>
      </c>
      <c r="C26" s="115">
        <v>0</v>
      </c>
      <c r="D26" s="115">
        <v>0</v>
      </c>
      <c r="E26" s="115" t="s">
        <v>1144</v>
      </c>
      <c r="F26" s="443"/>
      <c r="I26" s="10"/>
    </row>
    <row r="27" spans="2:9" ht="17.25" thickBot="1" x14ac:dyDescent="0.35">
      <c r="B27" s="36" t="s">
        <v>454</v>
      </c>
      <c r="C27" s="115">
        <v>0.71</v>
      </c>
      <c r="D27" s="115">
        <v>12</v>
      </c>
      <c r="E27" s="115">
        <v>100</v>
      </c>
      <c r="F27" s="443"/>
      <c r="I27" s="10"/>
    </row>
    <row r="28" spans="2:9" ht="17.25" thickBot="1" x14ac:dyDescent="0.35">
      <c r="B28" s="36" t="s">
        <v>455</v>
      </c>
      <c r="C28" s="115">
        <v>0.18</v>
      </c>
      <c r="D28" s="115">
        <v>3</v>
      </c>
      <c r="E28" s="115">
        <v>100</v>
      </c>
      <c r="F28" s="443"/>
      <c r="I28" s="10"/>
    </row>
    <row r="29" spans="2:9" ht="17.25" thickBot="1" x14ac:dyDescent="0.35">
      <c r="B29" s="36" t="s">
        <v>456</v>
      </c>
      <c r="C29" s="115">
        <v>0</v>
      </c>
      <c r="D29" s="115">
        <v>0</v>
      </c>
      <c r="E29" s="115">
        <v>0</v>
      </c>
      <c r="F29" s="443"/>
      <c r="I29" s="10"/>
    </row>
    <row r="30" spans="2:9" ht="17.25" thickBot="1" x14ac:dyDescent="0.35">
      <c r="B30" s="36" t="s">
        <v>457</v>
      </c>
      <c r="C30" s="115">
        <v>0.12</v>
      </c>
      <c r="D30" s="115">
        <v>2</v>
      </c>
      <c r="E30" s="115">
        <v>66.7</v>
      </c>
      <c r="F30" s="443"/>
      <c r="I30" s="10"/>
    </row>
    <row r="31" spans="2:9" ht="17.25" thickBot="1" x14ac:dyDescent="0.35">
      <c r="B31" s="36" t="s">
        <v>505</v>
      </c>
      <c r="C31" s="115">
        <v>-0.06</v>
      </c>
      <c r="D31" s="115">
        <v>-1</v>
      </c>
      <c r="E31" s="115">
        <v>100</v>
      </c>
      <c r="F31" s="443"/>
      <c r="I31" s="10"/>
    </row>
    <row r="32" spans="2:9" x14ac:dyDescent="0.3">
      <c r="B32" s="458" t="s">
        <v>1055</v>
      </c>
    </row>
    <row r="34" spans="1:10" ht="17.25" thickBot="1" x14ac:dyDescent="0.35">
      <c r="A34" s="554"/>
      <c r="B34" s="7" t="s">
        <v>1500</v>
      </c>
    </row>
    <row r="35" spans="1:10" ht="17.25" thickBot="1" x14ac:dyDescent="0.35">
      <c r="B35" s="183" t="s">
        <v>497</v>
      </c>
      <c r="C35" s="215" t="s">
        <v>506</v>
      </c>
      <c r="D35" s="215" t="s">
        <v>507</v>
      </c>
      <c r="E35" s="215" t="s">
        <v>508</v>
      </c>
      <c r="F35" s="215" t="s">
        <v>509</v>
      </c>
      <c r="G35" s="215" t="s">
        <v>510</v>
      </c>
      <c r="H35" s="215" t="s">
        <v>511</v>
      </c>
      <c r="I35" s="215" t="s">
        <v>512</v>
      </c>
      <c r="J35" s="215" t="s">
        <v>513</v>
      </c>
    </row>
    <row r="36" spans="1:10" ht="17.25" thickBot="1" x14ac:dyDescent="0.35">
      <c r="B36" s="35" t="s">
        <v>499</v>
      </c>
      <c r="C36" s="163">
        <v>2134</v>
      </c>
      <c r="D36" s="163">
        <v>1607</v>
      </c>
      <c r="E36" s="119">
        <v>1599</v>
      </c>
      <c r="F36" s="163">
        <v>1517</v>
      </c>
      <c r="G36" s="163">
        <v>1576</v>
      </c>
      <c r="H36" s="163">
        <v>1474</v>
      </c>
      <c r="I36" s="163">
        <v>1346</v>
      </c>
      <c r="J36" s="163">
        <v>1554</v>
      </c>
    </row>
    <row r="37" spans="1:10" ht="17.25" thickBot="1" x14ac:dyDescent="0.35">
      <c r="B37" s="120" t="s">
        <v>500</v>
      </c>
      <c r="C37" s="161">
        <v>1555</v>
      </c>
      <c r="D37" s="161">
        <v>1167</v>
      </c>
      <c r="E37" s="161">
        <v>1167</v>
      </c>
      <c r="F37" s="121">
        <v>1106</v>
      </c>
      <c r="G37" s="121">
        <v>1147</v>
      </c>
      <c r="H37" s="121">
        <v>1071</v>
      </c>
      <c r="I37" s="121">
        <v>980</v>
      </c>
      <c r="J37" s="121">
        <v>1128</v>
      </c>
    </row>
    <row r="38" spans="1:10" ht="17.25" thickBot="1" x14ac:dyDescent="0.35">
      <c r="B38" s="120" t="s">
        <v>447</v>
      </c>
      <c r="C38" s="161">
        <v>1359</v>
      </c>
      <c r="D38" s="121">
        <v>1012</v>
      </c>
      <c r="E38" s="121">
        <v>1009</v>
      </c>
      <c r="F38" s="121">
        <v>965</v>
      </c>
      <c r="G38" s="121">
        <v>978</v>
      </c>
      <c r="H38" s="121">
        <v>939</v>
      </c>
      <c r="I38" s="121">
        <v>845</v>
      </c>
      <c r="J38" s="121">
        <v>972</v>
      </c>
    </row>
    <row r="39" spans="1:10" ht="17.25" thickBot="1" x14ac:dyDescent="0.35">
      <c r="B39" s="120" t="s">
        <v>448</v>
      </c>
      <c r="C39" s="121">
        <v>181</v>
      </c>
      <c r="D39" s="121">
        <v>145</v>
      </c>
      <c r="E39" s="121">
        <v>149</v>
      </c>
      <c r="F39" s="121">
        <v>137</v>
      </c>
      <c r="G39" s="121">
        <v>146</v>
      </c>
      <c r="H39" s="121">
        <v>127</v>
      </c>
      <c r="I39" s="121">
        <v>127</v>
      </c>
      <c r="J39" s="121">
        <v>147</v>
      </c>
    </row>
    <row r="40" spans="1:10" ht="17.25" thickBot="1" x14ac:dyDescent="0.35">
      <c r="B40" s="120" t="s">
        <v>449</v>
      </c>
      <c r="C40" s="121">
        <v>1</v>
      </c>
      <c r="D40" s="121">
        <v>0</v>
      </c>
      <c r="E40" s="121">
        <v>0</v>
      </c>
      <c r="F40" s="121">
        <v>0</v>
      </c>
      <c r="G40" s="121">
        <v>0</v>
      </c>
      <c r="H40" s="121">
        <v>0</v>
      </c>
      <c r="I40" s="121">
        <v>0</v>
      </c>
      <c r="J40" s="121">
        <v>0</v>
      </c>
    </row>
    <row r="41" spans="1:10" ht="17.25" thickBot="1" x14ac:dyDescent="0.35">
      <c r="B41" s="120" t="s">
        <v>514</v>
      </c>
      <c r="C41" s="121">
        <v>4</v>
      </c>
      <c r="D41" s="121">
        <v>2</v>
      </c>
      <c r="E41" s="121">
        <v>2</v>
      </c>
      <c r="F41" s="121">
        <v>2</v>
      </c>
      <c r="G41" s="121">
        <v>3</v>
      </c>
      <c r="H41" s="121">
        <v>3</v>
      </c>
      <c r="I41" s="121">
        <v>3</v>
      </c>
      <c r="J41" s="121">
        <v>4</v>
      </c>
    </row>
    <row r="42" spans="1:10" ht="17.25" thickBot="1" x14ac:dyDescent="0.35">
      <c r="B42" s="120" t="s">
        <v>450</v>
      </c>
      <c r="C42" s="121">
        <v>5</v>
      </c>
      <c r="D42" s="121">
        <v>7</v>
      </c>
      <c r="E42" s="121">
        <v>5</v>
      </c>
      <c r="F42" s="121">
        <v>1</v>
      </c>
      <c r="G42" s="121">
        <v>18</v>
      </c>
      <c r="H42" s="121">
        <v>2</v>
      </c>
      <c r="I42" s="121">
        <v>4</v>
      </c>
      <c r="J42" s="121">
        <v>4</v>
      </c>
    </row>
    <row r="43" spans="1:10" ht="17.25" thickBot="1" x14ac:dyDescent="0.35">
      <c r="B43" s="120" t="s">
        <v>451</v>
      </c>
      <c r="C43" s="121">
        <v>6</v>
      </c>
      <c r="D43" s="121">
        <v>1</v>
      </c>
      <c r="E43" s="121">
        <v>2</v>
      </c>
      <c r="F43" s="121">
        <v>1</v>
      </c>
      <c r="G43" s="121">
        <v>1</v>
      </c>
      <c r="H43" s="121">
        <v>1</v>
      </c>
      <c r="I43" s="121">
        <v>1</v>
      </c>
      <c r="J43" s="121">
        <v>1</v>
      </c>
    </row>
    <row r="44" spans="1:10" ht="17.25" thickBot="1" x14ac:dyDescent="0.35">
      <c r="B44" s="120" t="s">
        <v>452</v>
      </c>
      <c r="C44" s="121">
        <v>0</v>
      </c>
      <c r="D44" s="121">
        <v>0</v>
      </c>
      <c r="E44" s="121">
        <v>0</v>
      </c>
      <c r="F44" s="121">
        <v>0</v>
      </c>
      <c r="G44" s="121">
        <v>0</v>
      </c>
      <c r="H44" s="121">
        <v>0</v>
      </c>
      <c r="I44" s="121">
        <v>0</v>
      </c>
      <c r="J44" s="121">
        <v>0</v>
      </c>
    </row>
    <row r="45" spans="1:10" ht="17.25" thickBot="1" x14ac:dyDescent="0.35">
      <c r="B45" s="120" t="s">
        <v>946</v>
      </c>
      <c r="C45" s="121">
        <v>583</v>
      </c>
      <c r="D45" s="121">
        <v>440</v>
      </c>
      <c r="E45" s="121">
        <v>433</v>
      </c>
      <c r="F45" s="121">
        <v>410</v>
      </c>
      <c r="G45" s="121">
        <v>430</v>
      </c>
      <c r="H45" s="121">
        <v>403</v>
      </c>
      <c r="I45" s="121">
        <v>366</v>
      </c>
      <c r="J45" s="121">
        <v>426</v>
      </c>
    </row>
    <row r="46" spans="1:10" ht="17.25" thickBot="1" x14ac:dyDescent="0.35">
      <c r="B46" s="120" t="s">
        <v>502</v>
      </c>
      <c r="C46" s="121">
        <v>529</v>
      </c>
      <c r="D46" s="121">
        <v>405</v>
      </c>
      <c r="E46" s="121">
        <v>402</v>
      </c>
      <c r="F46" s="121">
        <v>382</v>
      </c>
      <c r="G46" s="121">
        <v>396</v>
      </c>
      <c r="H46" s="121">
        <v>372</v>
      </c>
      <c r="I46" s="121">
        <v>340</v>
      </c>
      <c r="J46" s="121">
        <v>390</v>
      </c>
    </row>
    <row r="47" spans="1:10" ht="17.25" thickBot="1" x14ac:dyDescent="0.35">
      <c r="B47" s="120" t="s">
        <v>503</v>
      </c>
      <c r="C47" s="121">
        <v>12</v>
      </c>
      <c r="D47" s="121">
        <v>8</v>
      </c>
      <c r="E47" s="121">
        <v>6</v>
      </c>
      <c r="F47" s="121">
        <v>6</v>
      </c>
      <c r="G47" s="121">
        <v>9</v>
      </c>
      <c r="H47" s="121">
        <v>8</v>
      </c>
      <c r="I47" s="121">
        <v>6</v>
      </c>
      <c r="J47" s="121">
        <v>9</v>
      </c>
    </row>
    <row r="48" spans="1:10" ht="17.25" thickBot="1" x14ac:dyDescent="0.35">
      <c r="B48" s="120" t="s">
        <v>453</v>
      </c>
      <c r="C48" s="121">
        <v>15</v>
      </c>
      <c r="D48" s="121">
        <v>11</v>
      </c>
      <c r="E48" s="121">
        <v>11</v>
      </c>
      <c r="F48" s="121">
        <v>10</v>
      </c>
      <c r="G48" s="121">
        <v>11</v>
      </c>
      <c r="H48" s="121">
        <v>11</v>
      </c>
      <c r="I48" s="121">
        <v>8</v>
      </c>
      <c r="J48" s="121">
        <v>9</v>
      </c>
    </row>
    <row r="49" spans="2:10" ht="17.25" thickBot="1" x14ac:dyDescent="0.35">
      <c r="B49" s="120" t="s">
        <v>504</v>
      </c>
      <c r="C49" s="121" t="s">
        <v>1144</v>
      </c>
      <c r="D49" s="121" t="s">
        <v>1144</v>
      </c>
      <c r="E49" s="121" t="s">
        <v>1144</v>
      </c>
      <c r="F49" s="121" t="s">
        <v>1144</v>
      </c>
      <c r="G49" s="121" t="s">
        <v>1144</v>
      </c>
      <c r="H49" s="121">
        <v>0</v>
      </c>
      <c r="I49" s="121">
        <v>0</v>
      </c>
      <c r="J49" s="121" t="s">
        <v>1144</v>
      </c>
    </row>
    <row r="50" spans="2:10" ht="17.25" thickBot="1" x14ac:dyDescent="0.35">
      <c r="B50" s="120" t="s">
        <v>454</v>
      </c>
      <c r="C50" s="121">
        <v>17</v>
      </c>
      <c r="D50" s="121">
        <v>11</v>
      </c>
      <c r="E50" s="121">
        <v>10</v>
      </c>
      <c r="F50" s="121">
        <v>9</v>
      </c>
      <c r="G50" s="121">
        <v>10</v>
      </c>
      <c r="H50" s="121">
        <v>10</v>
      </c>
      <c r="I50" s="121">
        <v>8</v>
      </c>
      <c r="J50" s="121">
        <v>12</v>
      </c>
    </row>
    <row r="51" spans="2:10" ht="17.25" thickBot="1" x14ac:dyDescent="0.35">
      <c r="B51" s="120" t="s">
        <v>455</v>
      </c>
      <c r="C51" s="121">
        <v>6</v>
      </c>
      <c r="D51" s="121">
        <v>3</v>
      </c>
      <c r="E51" s="121">
        <v>2</v>
      </c>
      <c r="F51" s="121">
        <v>2</v>
      </c>
      <c r="G51" s="121">
        <v>2</v>
      </c>
      <c r="H51" s="121">
        <v>2</v>
      </c>
      <c r="I51" s="121">
        <v>1</v>
      </c>
      <c r="J51" s="121">
        <v>3</v>
      </c>
    </row>
    <row r="52" spans="2:10" ht="17.25" thickBot="1" x14ac:dyDescent="0.35">
      <c r="B52" s="120" t="s">
        <v>456</v>
      </c>
      <c r="C52" s="121">
        <v>0</v>
      </c>
      <c r="D52" s="121">
        <v>0</v>
      </c>
      <c r="E52" s="121">
        <v>0</v>
      </c>
      <c r="F52" s="121">
        <v>0</v>
      </c>
      <c r="G52" s="121">
        <v>0</v>
      </c>
      <c r="H52" s="121">
        <v>0</v>
      </c>
      <c r="I52" s="121">
        <v>0</v>
      </c>
      <c r="J52" s="121">
        <v>0</v>
      </c>
    </row>
    <row r="53" spans="2:10" ht="17.25" thickBot="1" x14ac:dyDescent="0.35">
      <c r="B53" s="120" t="s">
        <v>457</v>
      </c>
      <c r="C53" s="121">
        <v>3</v>
      </c>
      <c r="D53" s="121">
        <v>2</v>
      </c>
      <c r="E53" s="121">
        <v>2</v>
      </c>
      <c r="F53" s="121">
        <v>1</v>
      </c>
      <c r="G53" s="121">
        <v>2</v>
      </c>
      <c r="H53" s="121">
        <v>1</v>
      </c>
      <c r="I53" s="121">
        <v>1</v>
      </c>
      <c r="J53" s="121">
        <v>2</v>
      </c>
    </row>
    <row r="54" spans="2:10" ht="17.25" thickBot="1" x14ac:dyDescent="0.35">
      <c r="B54" s="120" t="s">
        <v>505</v>
      </c>
      <c r="C54" s="121">
        <v>-4</v>
      </c>
      <c r="D54" s="121">
        <v>0</v>
      </c>
      <c r="E54" s="121">
        <v>-1</v>
      </c>
      <c r="F54" s="121" t="s">
        <v>1145</v>
      </c>
      <c r="G54" s="121" t="s">
        <v>1145</v>
      </c>
      <c r="H54" s="121">
        <v>-1</v>
      </c>
      <c r="I54" s="280" t="s">
        <v>1145</v>
      </c>
      <c r="J54" s="280" t="s">
        <v>1145</v>
      </c>
    </row>
    <row r="55" spans="2:10" x14ac:dyDescent="0.3">
      <c r="B55" s="3" t="s">
        <v>496</v>
      </c>
    </row>
  </sheetData>
  <mergeCells count="10">
    <mergeCell ref="J4:J5"/>
    <mergeCell ref="I4:I5"/>
    <mergeCell ref="F4:F5"/>
    <mergeCell ref="H4:H5"/>
    <mergeCell ref="B11:B12"/>
    <mergeCell ref="D11:D12"/>
    <mergeCell ref="C4:C5"/>
    <mergeCell ref="D4:D5"/>
    <mergeCell ref="E4:E5"/>
    <mergeCell ref="G4:G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sheetPr>
  <dimension ref="A2:U55"/>
  <sheetViews>
    <sheetView topLeftCell="A13" zoomScale="80" zoomScaleNormal="80" workbookViewId="0">
      <selection sqref="A1:A1048576"/>
    </sheetView>
  </sheetViews>
  <sheetFormatPr defaultRowHeight="16.5" x14ac:dyDescent="0.3"/>
  <cols>
    <col min="1" max="1" width="12.5703125" style="210" customWidth="1"/>
    <col min="2" max="14" width="9.140625" style="1"/>
    <col min="15" max="15" width="10.28515625" style="1" customWidth="1"/>
    <col min="16" max="16" width="58.28515625" style="1" bestFit="1" customWidth="1"/>
    <col min="17" max="18" width="9.140625" style="1"/>
    <col min="19" max="19" width="26.85546875" style="1" customWidth="1"/>
    <col min="20" max="20" width="6.5703125" style="1" customWidth="1"/>
    <col min="21" max="22" width="9.140625" style="1"/>
    <col min="23" max="23" width="58.28515625" style="1" bestFit="1" customWidth="1"/>
    <col min="24" max="24" width="9.140625" style="1"/>
    <col min="25" max="25" width="28" style="1" customWidth="1"/>
    <col min="26" max="16384" width="9.140625" style="1"/>
  </cols>
  <sheetData>
    <row r="2" spans="1:20" x14ac:dyDescent="0.3">
      <c r="A2" s="554"/>
      <c r="B2" s="12" t="s">
        <v>1056</v>
      </c>
    </row>
    <row r="3" spans="1:20" x14ac:dyDescent="0.3">
      <c r="P3" s="102" t="s">
        <v>693</v>
      </c>
      <c r="Q3" s="103">
        <v>2020</v>
      </c>
    </row>
    <row r="4" spans="1:20" x14ac:dyDescent="0.3">
      <c r="P4" s="126" t="s">
        <v>519</v>
      </c>
      <c r="Q4" s="322">
        <v>8.6999999999999994E-2</v>
      </c>
      <c r="T4" s="321"/>
    </row>
    <row r="5" spans="1:20" x14ac:dyDescent="0.3">
      <c r="P5" s="126" t="s">
        <v>520</v>
      </c>
      <c r="Q5" s="322">
        <v>2.1000000000000001E-2</v>
      </c>
      <c r="T5" s="321"/>
    </row>
    <row r="6" spans="1:20" x14ac:dyDescent="0.3">
      <c r="P6" s="126" t="s">
        <v>521</v>
      </c>
      <c r="Q6" s="322">
        <v>1E-3</v>
      </c>
      <c r="T6" s="321"/>
    </row>
    <row r="7" spans="1:20" x14ac:dyDescent="0.3">
      <c r="P7" s="126" t="s">
        <v>959</v>
      </c>
      <c r="Q7" s="322">
        <v>1E-3</v>
      </c>
      <c r="T7" s="321"/>
    </row>
    <row r="8" spans="1:20" x14ac:dyDescent="0.3">
      <c r="P8" s="126" t="s">
        <v>522</v>
      </c>
      <c r="Q8" s="322">
        <v>3.9E-2</v>
      </c>
      <c r="T8" s="321"/>
    </row>
    <row r="9" spans="1:20" x14ac:dyDescent="0.3">
      <c r="P9" s="126" t="s">
        <v>523</v>
      </c>
      <c r="Q9" s="322">
        <v>3.9E-2</v>
      </c>
      <c r="T9" s="321"/>
    </row>
    <row r="10" spans="1:20" x14ac:dyDescent="0.3">
      <c r="P10" s="126" t="s">
        <v>515</v>
      </c>
      <c r="Q10" s="322">
        <v>8.7999999999999995E-2</v>
      </c>
      <c r="T10" s="321"/>
    </row>
    <row r="11" spans="1:20" x14ac:dyDescent="0.3">
      <c r="P11" s="126" t="s">
        <v>516</v>
      </c>
      <c r="Q11" s="322">
        <v>2.7E-2</v>
      </c>
      <c r="T11" s="321"/>
    </row>
    <row r="12" spans="1:20" x14ac:dyDescent="0.3">
      <c r="P12" s="126" t="s">
        <v>517</v>
      </c>
      <c r="Q12" s="322">
        <v>0.11600000000000001</v>
      </c>
      <c r="T12" s="321"/>
    </row>
    <row r="13" spans="1:20" x14ac:dyDescent="0.3">
      <c r="P13" s="126" t="s">
        <v>960</v>
      </c>
      <c r="Q13" s="322">
        <v>0.30399999999999999</v>
      </c>
      <c r="T13" s="321"/>
    </row>
    <row r="14" spans="1:20" x14ac:dyDescent="0.3">
      <c r="P14" s="126" t="s">
        <v>518</v>
      </c>
      <c r="Q14" s="322">
        <v>0.27700000000000002</v>
      </c>
      <c r="T14" s="321"/>
    </row>
    <row r="22" spans="1:21" x14ac:dyDescent="0.3">
      <c r="B22" s="3" t="s">
        <v>1501</v>
      </c>
    </row>
    <row r="24" spans="1:21" x14ac:dyDescent="0.3">
      <c r="A24" s="554"/>
      <c r="B24" s="12" t="s">
        <v>1057</v>
      </c>
    </row>
    <row r="25" spans="1:21" x14ac:dyDescent="0.3">
      <c r="P25" s="105" t="s">
        <v>694</v>
      </c>
      <c r="Q25" s="103">
        <v>2020</v>
      </c>
    </row>
    <row r="26" spans="1:21" x14ac:dyDescent="0.3">
      <c r="P26" s="4" t="s">
        <v>982</v>
      </c>
      <c r="Q26" s="104">
        <v>19</v>
      </c>
      <c r="U26" s="108"/>
    </row>
    <row r="27" spans="1:21" x14ac:dyDescent="0.3">
      <c r="P27" s="4" t="s">
        <v>983</v>
      </c>
      <c r="Q27" s="104">
        <v>25</v>
      </c>
      <c r="U27" s="108"/>
    </row>
    <row r="28" spans="1:21" x14ac:dyDescent="0.3">
      <c r="P28" s="4" t="s">
        <v>984</v>
      </c>
      <c r="Q28" s="104">
        <v>158</v>
      </c>
      <c r="U28" s="108"/>
    </row>
    <row r="29" spans="1:21" x14ac:dyDescent="0.3">
      <c r="P29" s="4" t="s">
        <v>985</v>
      </c>
      <c r="Q29" s="104">
        <v>2</v>
      </c>
      <c r="U29" s="108"/>
    </row>
    <row r="30" spans="1:21" x14ac:dyDescent="0.3">
      <c r="P30" s="4" t="s">
        <v>986</v>
      </c>
      <c r="Q30" s="104">
        <v>3</v>
      </c>
      <c r="U30" s="108"/>
    </row>
    <row r="31" spans="1:21" x14ac:dyDescent="0.3">
      <c r="P31" s="4" t="s">
        <v>816</v>
      </c>
      <c r="Q31" s="104">
        <v>9</v>
      </c>
      <c r="U31" s="108"/>
    </row>
    <row r="32" spans="1:21" x14ac:dyDescent="0.3">
      <c r="P32" s="4" t="s">
        <v>817</v>
      </c>
      <c r="Q32" s="104">
        <v>4</v>
      </c>
      <c r="U32" s="108"/>
    </row>
    <row r="33" spans="16:21" x14ac:dyDescent="0.3">
      <c r="P33" s="4" t="s">
        <v>819</v>
      </c>
      <c r="Q33" s="104">
        <v>2</v>
      </c>
      <c r="U33" s="108"/>
    </row>
    <row r="34" spans="16:21" x14ac:dyDescent="0.3">
      <c r="P34" s="4" t="s">
        <v>987</v>
      </c>
      <c r="Q34" s="104">
        <v>1</v>
      </c>
      <c r="U34" s="108"/>
    </row>
    <row r="35" spans="16:21" x14ac:dyDescent="0.3">
      <c r="P35" s="4" t="s">
        <v>1482</v>
      </c>
      <c r="Q35" s="104">
        <v>2</v>
      </c>
      <c r="U35" s="108"/>
    </row>
    <row r="36" spans="16:21" x14ac:dyDescent="0.3">
      <c r="P36" s="4" t="s">
        <v>1035</v>
      </c>
      <c r="Q36" s="104">
        <v>1</v>
      </c>
      <c r="U36" s="108"/>
    </row>
    <row r="37" spans="16:21" x14ac:dyDescent="0.3">
      <c r="P37" s="4" t="s">
        <v>988</v>
      </c>
      <c r="Q37" s="104">
        <v>27</v>
      </c>
      <c r="U37" s="108"/>
    </row>
    <row r="38" spans="16:21" x14ac:dyDescent="0.3">
      <c r="P38" s="4" t="s">
        <v>828</v>
      </c>
      <c r="Q38" s="104">
        <v>1</v>
      </c>
      <c r="U38" s="108"/>
    </row>
    <row r="39" spans="16:21" x14ac:dyDescent="0.3">
      <c r="P39" s="4" t="s">
        <v>1036</v>
      </c>
      <c r="Q39" s="104">
        <v>347</v>
      </c>
      <c r="U39" s="108"/>
    </row>
    <row r="40" spans="16:21" x14ac:dyDescent="0.3">
      <c r="P40" s="139"/>
      <c r="Q40" s="557"/>
    </row>
    <row r="41" spans="16:21" x14ac:dyDescent="0.3">
      <c r="P41" s="139"/>
      <c r="Q41" s="139"/>
    </row>
    <row r="42" spans="16:21" x14ac:dyDescent="0.3">
      <c r="P42" s="368"/>
    </row>
    <row r="54" spans="2:2" x14ac:dyDescent="0.3">
      <c r="B54" s="3" t="s">
        <v>524</v>
      </c>
    </row>
    <row r="55" spans="2:2" x14ac:dyDescent="0.3">
      <c r="B55" s="368"/>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sheetPr>
  <dimension ref="A1:X223"/>
  <sheetViews>
    <sheetView zoomScale="80" zoomScaleNormal="80" workbookViewId="0">
      <selection activeCell="D153" sqref="D153"/>
    </sheetView>
  </sheetViews>
  <sheetFormatPr defaultRowHeight="16.5" x14ac:dyDescent="0.3"/>
  <cols>
    <col min="1" max="1" width="12.140625" style="210" customWidth="1"/>
    <col min="2" max="2" width="40.5703125" style="1" customWidth="1"/>
    <col min="3" max="3" width="17.5703125" style="1" customWidth="1"/>
    <col min="4" max="4" width="12" style="1" customWidth="1"/>
    <col min="5" max="5" width="12.85546875" style="1" customWidth="1"/>
    <col min="6" max="6" width="18.85546875" style="1" customWidth="1"/>
    <col min="7" max="7" width="12.7109375" style="1" customWidth="1"/>
    <col min="8" max="8" width="12.140625" style="1" customWidth="1"/>
    <col min="9" max="9" width="13.28515625" style="1" customWidth="1"/>
    <col min="10" max="10" width="11.140625" style="1" customWidth="1"/>
    <col min="11" max="11" width="16" style="1" customWidth="1"/>
    <col min="12" max="12" width="11.7109375" style="1" customWidth="1"/>
    <col min="13" max="13" width="9.140625" style="1" customWidth="1"/>
    <col min="14" max="14" width="17.85546875" style="1" customWidth="1"/>
    <col min="15" max="15" width="14.5703125" style="1" customWidth="1"/>
    <col min="16" max="16" width="10.140625" style="1" customWidth="1"/>
    <col min="17" max="17" width="23.7109375" style="1" bestFit="1" customWidth="1"/>
    <col min="18" max="20" width="7.7109375" style="1" bestFit="1" customWidth="1"/>
    <col min="21" max="21" width="7" style="1" bestFit="1" customWidth="1"/>
    <col min="22" max="23" width="6" style="1" bestFit="1" customWidth="1"/>
    <col min="24" max="16384" width="9.140625" style="1"/>
  </cols>
  <sheetData>
    <row r="1" spans="1:24" x14ac:dyDescent="0.3">
      <c r="A1" s="196"/>
      <c r="B1" s="210"/>
    </row>
    <row r="2" spans="1:24" ht="17.25" thickBot="1" x14ac:dyDescent="0.35">
      <c r="A2" s="554"/>
      <c r="B2" s="7" t="s">
        <v>1146</v>
      </c>
      <c r="J2" s="145"/>
      <c r="K2" s="145"/>
      <c r="L2" s="145"/>
      <c r="M2" s="145"/>
      <c r="N2" s="145"/>
      <c r="O2" s="145"/>
      <c r="P2" s="145"/>
      <c r="Q2" s="283"/>
      <c r="R2" s="145"/>
      <c r="S2" s="145"/>
      <c r="T2" s="145"/>
      <c r="U2" s="145"/>
      <c r="V2" s="145"/>
      <c r="W2" s="145"/>
      <c r="X2" s="145"/>
    </row>
    <row r="3" spans="1:24" ht="17.25" thickBot="1" x14ac:dyDescent="0.35">
      <c r="B3" s="744" t="s">
        <v>534</v>
      </c>
      <c r="C3" s="717" t="s">
        <v>535</v>
      </c>
      <c r="D3" s="718"/>
      <c r="E3" s="719"/>
      <c r="F3" s="717" t="s">
        <v>973</v>
      </c>
      <c r="G3" s="718"/>
      <c r="H3" s="719"/>
      <c r="J3" s="145"/>
      <c r="K3" s="145"/>
      <c r="L3" s="145"/>
      <c r="M3" s="145"/>
      <c r="N3" s="145"/>
      <c r="O3" s="145"/>
      <c r="P3" s="145"/>
      <c r="Q3" s="743"/>
      <c r="R3" s="743"/>
      <c r="S3" s="743"/>
      <c r="T3" s="743"/>
      <c r="U3" s="743"/>
      <c r="V3" s="743"/>
      <c r="W3" s="743"/>
      <c r="X3" s="145"/>
    </row>
    <row r="4" spans="1:24" ht="17.25" thickBot="1" x14ac:dyDescent="0.35">
      <c r="B4" s="745"/>
      <c r="C4" s="186" t="s">
        <v>14</v>
      </c>
      <c r="D4" s="186" t="s">
        <v>15</v>
      </c>
      <c r="E4" s="186" t="s">
        <v>16</v>
      </c>
      <c r="F4" s="186" t="s">
        <v>14</v>
      </c>
      <c r="G4" s="186" t="s">
        <v>15</v>
      </c>
      <c r="H4" s="186" t="s">
        <v>16</v>
      </c>
      <c r="J4" s="645"/>
      <c r="K4" s="645"/>
      <c r="L4" s="645"/>
      <c r="M4" s="645"/>
      <c r="N4" s="645"/>
      <c r="O4" s="645"/>
      <c r="P4" s="145"/>
      <c r="Q4" s="743"/>
      <c r="R4" s="645"/>
      <c r="S4" s="645"/>
      <c r="T4" s="645"/>
      <c r="U4" s="645"/>
      <c r="V4" s="645"/>
      <c r="W4" s="645"/>
      <c r="X4" s="145"/>
    </row>
    <row r="5" spans="1:24" ht="17.25" thickBot="1" x14ac:dyDescent="0.35">
      <c r="B5" s="187" t="s">
        <v>536</v>
      </c>
      <c r="C5" s="428">
        <v>2712.7</v>
      </c>
      <c r="D5" s="428">
        <v>1481.4</v>
      </c>
      <c r="E5" s="428">
        <v>1231.3</v>
      </c>
      <c r="F5" s="428">
        <v>98.953089662216371</v>
      </c>
      <c r="G5" s="428">
        <v>98.681055155875313</v>
      </c>
      <c r="H5" s="428">
        <v>99.282373810675693</v>
      </c>
      <c r="I5" s="429"/>
      <c r="J5" s="646"/>
      <c r="K5" s="646"/>
      <c r="L5" s="646"/>
      <c r="M5" s="647"/>
      <c r="N5" s="646"/>
      <c r="O5" s="646"/>
      <c r="P5" s="145"/>
      <c r="Q5" s="648"/>
      <c r="R5" s="646"/>
      <c r="S5" s="646"/>
      <c r="T5" s="646"/>
      <c r="U5" s="646"/>
      <c r="V5" s="646"/>
      <c r="W5" s="646"/>
      <c r="X5" s="145"/>
    </row>
    <row r="6" spans="1:24" ht="17.25" thickBot="1" x14ac:dyDescent="0.35">
      <c r="B6" s="410" t="s">
        <v>537</v>
      </c>
      <c r="C6" s="430"/>
      <c r="D6" s="431"/>
      <c r="E6" s="430"/>
      <c r="F6" s="430"/>
      <c r="G6" s="430"/>
      <c r="H6" s="432"/>
      <c r="I6" s="429"/>
      <c r="J6" s="649"/>
      <c r="K6" s="646"/>
      <c r="L6" s="649"/>
      <c r="M6" s="647"/>
      <c r="N6" s="649"/>
      <c r="O6" s="646"/>
      <c r="P6" s="145"/>
      <c r="Q6" s="648"/>
      <c r="R6" s="649"/>
      <c r="S6" s="646"/>
      <c r="T6" s="649"/>
      <c r="U6" s="649"/>
      <c r="V6" s="649"/>
      <c r="W6" s="649"/>
      <c r="X6" s="145"/>
    </row>
    <row r="7" spans="1:24" ht="17.25" thickBot="1" x14ac:dyDescent="0.35">
      <c r="B7" s="411" t="s">
        <v>831</v>
      </c>
      <c r="C7" s="433">
        <v>14.4</v>
      </c>
      <c r="D7" s="433">
        <v>9.3000000000000007</v>
      </c>
      <c r="E7" s="433">
        <v>5.0999999999999996</v>
      </c>
      <c r="F7" s="433">
        <v>87.27272727272728</v>
      </c>
      <c r="G7" s="433">
        <v>96.875000000000014</v>
      </c>
      <c r="H7" s="433">
        <v>73.91304347826086</v>
      </c>
      <c r="I7" s="429"/>
      <c r="J7" s="649"/>
      <c r="K7" s="649"/>
      <c r="L7" s="649"/>
      <c r="M7" s="647"/>
      <c r="N7" s="649"/>
      <c r="O7" s="646"/>
      <c r="P7" s="145"/>
      <c r="Q7" s="650"/>
      <c r="R7" s="649"/>
      <c r="S7" s="649"/>
      <c r="T7" s="649"/>
      <c r="U7" s="649"/>
      <c r="V7" s="649"/>
      <c r="W7" s="649"/>
      <c r="X7" s="145"/>
    </row>
    <row r="8" spans="1:24" ht="17.25" thickBot="1" x14ac:dyDescent="0.35">
      <c r="B8" s="411" t="s">
        <v>832</v>
      </c>
      <c r="C8" s="433">
        <v>141.69999999999999</v>
      </c>
      <c r="D8" s="433">
        <v>90.1</v>
      </c>
      <c r="E8" s="433">
        <v>51.6</v>
      </c>
      <c r="F8" s="433">
        <v>93.285055957867002</v>
      </c>
      <c r="G8" s="433">
        <v>92.600205549845839</v>
      </c>
      <c r="H8" s="433">
        <v>94.505494505494497</v>
      </c>
      <c r="I8" s="429"/>
      <c r="J8" s="649"/>
      <c r="K8" s="649"/>
      <c r="L8" s="649"/>
      <c r="M8" s="647"/>
      <c r="N8" s="649"/>
      <c r="O8" s="646"/>
      <c r="P8" s="145"/>
      <c r="Q8" s="650"/>
      <c r="R8" s="649"/>
      <c r="S8" s="649"/>
      <c r="T8" s="649"/>
      <c r="U8" s="649"/>
      <c r="V8" s="649"/>
      <c r="W8" s="649"/>
      <c r="X8" s="145"/>
    </row>
    <row r="9" spans="1:24" ht="17.25" thickBot="1" x14ac:dyDescent="0.35">
      <c r="B9" s="411" t="s">
        <v>833</v>
      </c>
      <c r="C9" s="433">
        <v>293.60000000000002</v>
      </c>
      <c r="D9" s="433">
        <v>173.2</v>
      </c>
      <c r="E9" s="433">
        <v>120.4</v>
      </c>
      <c r="F9" s="433">
        <v>96.706192358366266</v>
      </c>
      <c r="G9" s="433">
        <v>96.813862493012849</v>
      </c>
      <c r="H9" s="433">
        <v>96.551724137931032</v>
      </c>
      <c r="I9" s="429"/>
      <c r="J9" s="649"/>
      <c r="K9" s="649"/>
      <c r="L9" s="649"/>
      <c r="M9" s="647"/>
      <c r="N9" s="649"/>
      <c r="O9" s="646"/>
      <c r="P9" s="145"/>
      <c r="Q9" s="650"/>
      <c r="R9" s="649"/>
      <c r="S9" s="649"/>
      <c r="T9" s="649"/>
      <c r="U9" s="649"/>
      <c r="V9" s="649"/>
      <c r="W9" s="649"/>
      <c r="X9" s="145"/>
    </row>
    <row r="10" spans="1:24" ht="17.25" thickBot="1" x14ac:dyDescent="0.35">
      <c r="B10" s="411" t="s">
        <v>549</v>
      </c>
      <c r="C10" s="433">
        <v>335.5</v>
      </c>
      <c r="D10" s="433">
        <v>200.2</v>
      </c>
      <c r="E10" s="433">
        <v>135.19999999999999</v>
      </c>
      <c r="F10" s="433">
        <v>97.021399652978602</v>
      </c>
      <c r="G10" s="433">
        <v>96.949152542372872</v>
      </c>
      <c r="H10" s="433">
        <v>97.05671213208899</v>
      </c>
      <c r="I10" s="429"/>
      <c r="J10" s="649"/>
      <c r="K10" s="649"/>
      <c r="L10" s="649"/>
      <c r="M10" s="647"/>
      <c r="N10" s="649"/>
      <c r="O10" s="646"/>
      <c r="P10" s="145"/>
      <c r="Q10" s="650"/>
      <c r="R10" s="649"/>
      <c r="S10" s="649"/>
      <c r="T10" s="649"/>
      <c r="U10" s="649"/>
      <c r="V10" s="649"/>
      <c r="W10" s="649"/>
      <c r="X10" s="145"/>
    </row>
    <row r="11" spans="1:24" ht="17.25" thickBot="1" x14ac:dyDescent="0.35">
      <c r="B11" s="411" t="s">
        <v>834</v>
      </c>
      <c r="C11" s="433">
        <v>372</v>
      </c>
      <c r="D11" s="433">
        <v>208.1</v>
      </c>
      <c r="E11" s="433">
        <v>164</v>
      </c>
      <c r="F11" s="433">
        <v>98.049551924090679</v>
      </c>
      <c r="G11" s="433">
        <v>97.562119081106417</v>
      </c>
      <c r="H11" s="433">
        <v>98.735701384708008</v>
      </c>
      <c r="I11" s="429"/>
      <c r="J11" s="649"/>
      <c r="K11" s="649"/>
      <c r="L11" s="649"/>
      <c r="M11" s="647"/>
      <c r="N11" s="649"/>
      <c r="O11" s="646"/>
      <c r="P11" s="145"/>
      <c r="Q11" s="650"/>
      <c r="R11" s="649"/>
      <c r="S11" s="649"/>
      <c r="T11" s="649"/>
      <c r="U11" s="649"/>
      <c r="V11" s="649"/>
      <c r="W11" s="649"/>
      <c r="X11" s="145"/>
    </row>
    <row r="12" spans="1:24" ht="17.25" thickBot="1" x14ac:dyDescent="0.35">
      <c r="B12" s="411" t="s">
        <v>835</v>
      </c>
      <c r="C12" s="433">
        <v>410.1</v>
      </c>
      <c r="D12" s="433">
        <v>218.9</v>
      </c>
      <c r="E12" s="433">
        <v>191.2</v>
      </c>
      <c r="F12" s="433">
        <v>100.17098192476797</v>
      </c>
      <c r="G12" s="433">
        <v>100.3668042182485</v>
      </c>
      <c r="H12" s="433">
        <v>99.895506792058512</v>
      </c>
      <c r="I12" s="429"/>
      <c r="J12" s="649"/>
      <c r="K12" s="649"/>
      <c r="L12" s="649"/>
      <c r="M12" s="647"/>
      <c r="N12" s="649"/>
      <c r="O12" s="646"/>
      <c r="P12" s="145"/>
      <c r="Q12" s="650"/>
      <c r="R12" s="649"/>
      <c r="S12" s="649"/>
      <c r="T12" s="649"/>
      <c r="U12" s="649"/>
      <c r="V12" s="649"/>
      <c r="W12" s="649"/>
      <c r="X12" s="145"/>
    </row>
    <row r="13" spans="1:24" ht="17.25" thickBot="1" x14ac:dyDescent="0.35">
      <c r="B13" s="411" t="s">
        <v>836</v>
      </c>
      <c r="C13" s="433">
        <v>362.7</v>
      </c>
      <c r="D13" s="433">
        <v>184.3</v>
      </c>
      <c r="E13" s="433">
        <v>178.4</v>
      </c>
      <c r="F13" s="433">
        <v>103.53982300884954</v>
      </c>
      <c r="G13" s="433">
        <v>102.61692650334078</v>
      </c>
      <c r="H13" s="433">
        <v>104.51083772700645</v>
      </c>
      <c r="I13" s="429"/>
      <c r="J13" s="649"/>
      <c r="K13" s="649"/>
      <c r="L13" s="649"/>
      <c r="M13" s="647"/>
      <c r="N13" s="649"/>
      <c r="O13" s="646"/>
      <c r="P13" s="145"/>
      <c r="Q13" s="650"/>
      <c r="R13" s="649"/>
      <c r="S13" s="649"/>
      <c r="T13" s="649"/>
      <c r="U13" s="649"/>
      <c r="V13" s="649"/>
      <c r="W13" s="649"/>
      <c r="X13" s="145"/>
    </row>
    <row r="14" spans="1:24" ht="17.25" thickBot="1" x14ac:dyDescent="0.35">
      <c r="B14" s="411" t="s">
        <v>837</v>
      </c>
      <c r="C14" s="433">
        <v>302.10000000000002</v>
      </c>
      <c r="D14" s="433">
        <v>151.9</v>
      </c>
      <c r="E14" s="433">
        <v>150.19999999999999</v>
      </c>
      <c r="F14" s="433">
        <v>96.394384173580107</v>
      </c>
      <c r="G14" s="433">
        <v>96.444444444444443</v>
      </c>
      <c r="H14" s="433">
        <v>96.343810134701727</v>
      </c>
      <c r="I14" s="429"/>
      <c r="J14" s="649"/>
      <c r="K14" s="649"/>
      <c r="L14" s="649"/>
      <c r="M14" s="647"/>
      <c r="N14" s="649"/>
      <c r="O14" s="646"/>
      <c r="P14" s="145"/>
      <c r="Q14" s="650"/>
      <c r="R14" s="649"/>
      <c r="S14" s="649"/>
      <c r="T14" s="649"/>
      <c r="U14" s="649"/>
      <c r="V14" s="649"/>
      <c r="W14" s="649"/>
      <c r="X14" s="145"/>
    </row>
    <row r="15" spans="1:24" ht="17.25" thickBot="1" x14ac:dyDescent="0.35">
      <c r="B15" s="411" t="s">
        <v>838</v>
      </c>
      <c r="C15" s="433">
        <v>295.39999999999998</v>
      </c>
      <c r="D15" s="433">
        <v>147.6</v>
      </c>
      <c r="E15" s="433">
        <v>147.69999999999999</v>
      </c>
      <c r="F15" s="433">
        <v>101.2684264655468</v>
      </c>
      <c r="G15" s="433">
        <v>101.86335403726707</v>
      </c>
      <c r="H15" s="433">
        <v>100.61307901907355</v>
      </c>
      <c r="I15" s="429"/>
      <c r="J15" s="649"/>
      <c r="K15" s="649"/>
      <c r="L15" s="649"/>
      <c r="M15" s="647"/>
      <c r="N15" s="649"/>
      <c r="O15" s="646"/>
      <c r="P15" s="145"/>
      <c r="Q15" s="650"/>
      <c r="R15" s="649"/>
      <c r="S15" s="649"/>
      <c r="T15" s="649"/>
      <c r="U15" s="649"/>
      <c r="V15" s="649"/>
      <c r="W15" s="649"/>
      <c r="X15" s="145"/>
    </row>
    <row r="16" spans="1:24" ht="17.25" thickBot="1" x14ac:dyDescent="0.35">
      <c r="B16" s="411" t="s">
        <v>839</v>
      </c>
      <c r="C16" s="433">
        <v>144.5</v>
      </c>
      <c r="D16" s="433">
        <v>75</v>
      </c>
      <c r="E16" s="433">
        <v>69.5</v>
      </c>
      <c r="F16" s="433">
        <v>103.36194563662373</v>
      </c>
      <c r="G16" s="433">
        <v>103.02197802197803</v>
      </c>
      <c r="H16" s="433">
        <v>103.73134328358209</v>
      </c>
      <c r="I16" s="429"/>
      <c r="J16" s="649"/>
      <c r="K16" s="649"/>
      <c r="L16" s="649"/>
      <c r="M16" s="647"/>
      <c r="N16" s="649"/>
      <c r="O16" s="646"/>
      <c r="P16" s="145"/>
      <c r="Q16" s="650"/>
      <c r="R16" s="649"/>
      <c r="S16" s="649"/>
      <c r="T16" s="649"/>
      <c r="U16" s="649"/>
      <c r="V16" s="649"/>
      <c r="W16" s="649"/>
      <c r="X16" s="145"/>
    </row>
    <row r="17" spans="1:24" ht="17.25" thickBot="1" x14ac:dyDescent="0.35">
      <c r="B17" s="411" t="s">
        <v>538</v>
      </c>
      <c r="C17" s="433">
        <v>40.799999999999997</v>
      </c>
      <c r="D17" s="433">
        <v>22.8</v>
      </c>
      <c r="E17" s="433">
        <v>18</v>
      </c>
      <c r="F17" s="433">
        <v>102.25563909774435</v>
      </c>
      <c r="G17" s="433">
        <v>100</v>
      </c>
      <c r="H17" s="433">
        <v>105.26315789473684</v>
      </c>
      <c r="I17" s="429"/>
      <c r="J17" s="649"/>
      <c r="K17" s="649"/>
      <c r="L17" s="649"/>
      <c r="M17" s="647"/>
      <c r="N17" s="649"/>
      <c r="O17" s="646"/>
      <c r="P17" s="145"/>
      <c r="Q17" s="650"/>
      <c r="R17" s="649"/>
      <c r="S17" s="649"/>
      <c r="T17" s="649"/>
      <c r="U17" s="649"/>
      <c r="V17" s="649"/>
      <c r="W17" s="649"/>
      <c r="X17" s="145"/>
    </row>
    <row r="18" spans="1:24" ht="17.25" thickBot="1" x14ac:dyDescent="0.35">
      <c r="B18" s="412" t="s">
        <v>539</v>
      </c>
      <c r="C18" s="430"/>
      <c r="D18" s="430"/>
      <c r="E18" s="430"/>
      <c r="F18" s="430"/>
      <c r="G18" s="430"/>
      <c r="H18" s="432"/>
      <c r="I18" s="429"/>
      <c r="J18" s="649"/>
      <c r="K18" s="649"/>
      <c r="L18" s="649"/>
      <c r="M18" s="647"/>
      <c r="N18" s="649"/>
      <c r="O18" s="646"/>
      <c r="P18" s="145"/>
      <c r="Q18" s="651"/>
      <c r="R18" s="649"/>
      <c r="S18" s="649"/>
      <c r="T18" s="649"/>
      <c r="U18" s="649"/>
      <c r="V18" s="649"/>
      <c r="W18" s="649"/>
      <c r="X18" s="145"/>
    </row>
    <row r="19" spans="1:24" ht="17.25" thickBot="1" x14ac:dyDescent="0.35">
      <c r="B19" s="411" t="s">
        <v>780</v>
      </c>
      <c r="C19" s="433">
        <v>126.7</v>
      </c>
      <c r="D19" s="433">
        <v>69.8</v>
      </c>
      <c r="E19" s="433">
        <v>57</v>
      </c>
      <c r="F19" s="433">
        <v>80.906768837803327</v>
      </c>
      <c r="G19" s="433">
        <v>78.870056497175128</v>
      </c>
      <c r="H19" s="433">
        <v>83.700440528634374</v>
      </c>
      <c r="I19" s="429"/>
      <c r="J19" s="649"/>
      <c r="K19" s="649"/>
      <c r="L19" s="649"/>
      <c r="M19" s="647"/>
      <c r="N19" s="649"/>
      <c r="O19" s="646"/>
      <c r="P19" s="145"/>
      <c r="Q19" s="650"/>
      <c r="R19" s="649"/>
      <c r="S19" s="649"/>
      <c r="T19" s="649"/>
      <c r="U19" s="649"/>
      <c r="V19" s="649"/>
      <c r="W19" s="649"/>
      <c r="X19" s="145"/>
    </row>
    <row r="20" spans="1:24" ht="17.25" thickBot="1" x14ac:dyDescent="0.35">
      <c r="B20" s="411" t="s">
        <v>781</v>
      </c>
      <c r="C20" s="433">
        <v>615.70000000000005</v>
      </c>
      <c r="D20" s="433">
        <v>400.8</v>
      </c>
      <c r="E20" s="433">
        <v>215</v>
      </c>
      <c r="F20" s="433">
        <v>95.118183222617034</v>
      </c>
      <c r="G20" s="433">
        <v>96.811594202898561</v>
      </c>
      <c r="H20" s="433">
        <v>92.156022288898413</v>
      </c>
      <c r="I20" s="429"/>
      <c r="J20" s="649"/>
      <c r="K20" s="649"/>
      <c r="L20" s="649"/>
      <c r="M20" s="647"/>
      <c r="N20" s="649"/>
      <c r="O20" s="646"/>
      <c r="P20" s="145"/>
      <c r="Q20" s="650"/>
      <c r="R20" s="649"/>
      <c r="S20" s="649"/>
      <c r="T20" s="649"/>
      <c r="U20" s="649"/>
      <c r="V20" s="649"/>
      <c r="W20" s="649"/>
      <c r="X20" s="145"/>
    </row>
    <row r="21" spans="1:24" ht="17.25" thickBot="1" x14ac:dyDescent="0.35">
      <c r="B21" s="411" t="s">
        <v>782</v>
      </c>
      <c r="C21" s="433">
        <v>1227</v>
      </c>
      <c r="D21" s="433">
        <v>676.3</v>
      </c>
      <c r="E21" s="433">
        <v>550.70000000000005</v>
      </c>
      <c r="F21" s="433">
        <v>101.02091223448049</v>
      </c>
      <c r="G21" s="433">
        <v>101.92916352675208</v>
      </c>
      <c r="H21" s="433">
        <v>99.945553539019969</v>
      </c>
      <c r="I21" s="429"/>
      <c r="J21" s="649"/>
      <c r="K21" s="649"/>
      <c r="L21" s="649"/>
      <c r="M21" s="647"/>
      <c r="N21" s="649"/>
      <c r="O21" s="646"/>
      <c r="P21" s="145"/>
      <c r="Q21" s="650"/>
      <c r="R21" s="649"/>
      <c r="S21" s="649"/>
      <c r="T21" s="649"/>
      <c r="U21" s="649"/>
      <c r="V21" s="649"/>
      <c r="W21" s="649"/>
      <c r="X21" s="145"/>
    </row>
    <row r="22" spans="1:24" ht="17.25" thickBot="1" x14ac:dyDescent="0.35">
      <c r="B22" s="188" t="s">
        <v>276</v>
      </c>
      <c r="C22" s="434">
        <v>743.2</v>
      </c>
      <c r="D22" s="434">
        <v>334.5</v>
      </c>
      <c r="E22" s="434">
        <v>408.7</v>
      </c>
      <c r="F22" s="434">
        <v>102.79391424619642</v>
      </c>
      <c r="G22" s="434">
        <v>99.82094897045657</v>
      </c>
      <c r="H22" s="434">
        <v>105.36220675431814</v>
      </c>
      <c r="I22" s="429"/>
      <c r="J22" s="649"/>
      <c r="K22" s="649"/>
      <c r="L22" s="649"/>
      <c r="M22" s="647"/>
      <c r="N22" s="649"/>
      <c r="O22" s="646"/>
      <c r="P22" s="145"/>
      <c r="Q22" s="650"/>
      <c r="R22" s="649"/>
      <c r="S22" s="649"/>
      <c r="T22" s="649"/>
      <c r="U22" s="649"/>
      <c r="V22" s="649"/>
      <c r="W22" s="649"/>
      <c r="X22" s="145"/>
    </row>
    <row r="23" spans="1:24" x14ac:dyDescent="0.3">
      <c r="B23" s="9" t="s">
        <v>28</v>
      </c>
      <c r="J23" s="145"/>
      <c r="K23" s="145"/>
      <c r="L23" s="145"/>
      <c r="M23" s="145"/>
      <c r="N23" s="145"/>
      <c r="O23" s="145"/>
      <c r="P23" s="145"/>
      <c r="Q23" s="145"/>
      <c r="R23" s="145"/>
      <c r="S23" s="145"/>
      <c r="T23" s="145"/>
      <c r="U23" s="145"/>
      <c r="V23" s="145"/>
      <c r="W23" s="145"/>
      <c r="X23" s="145"/>
    </row>
    <row r="24" spans="1:24" x14ac:dyDescent="0.3">
      <c r="B24" s="7"/>
      <c r="G24" s="569"/>
      <c r="H24" s="145"/>
      <c r="I24" s="145"/>
      <c r="J24" s="145"/>
      <c r="K24" s="145"/>
      <c r="L24" s="145"/>
      <c r="M24" s="145"/>
      <c r="N24" s="145"/>
      <c r="O24" s="145"/>
      <c r="P24" s="145"/>
      <c r="Q24" s="145"/>
      <c r="R24" s="145"/>
      <c r="S24" s="145"/>
      <c r="T24" s="145"/>
      <c r="U24" s="145"/>
      <c r="V24" s="145"/>
      <c r="W24" s="145"/>
      <c r="X24" s="145"/>
    </row>
    <row r="25" spans="1:24" ht="17.25" thickBot="1" x14ac:dyDescent="0.35">
      <c r="A25" s="554"/>
      <c r="B25" s="7" t="s">
        <v>1485</v>
      </c>
      <c r="G25" s="570"/>
      <c r="H25" s="570"/>
      <c r="I25" s="570"/>
      <c r="J25" s="570"/>
      <c r="K25" s="145"/>
    </row>
    <row r="26" spans="1:24" ht="17.25" thickBot="1" x14ac:dyDescent="0.35">
      <c r="B26" s="183" t="s">
        <v>40</v>
      </c>
      <c r="C26" s="363" t="s">
        <v>14</v>
      </c>
      <c r="D26" s="363" t="s">
        <v>15</v>
      </c>
      <c r="E26" s="363" t="s">
        <v>16</v>
      </c>
      <c r="G26" s="571"/>
      <c r="H26" s="572"/>
      <c r="I26" s="572"/>
      <c r="J26" s="572"/>
      <c r="K26" s="145"/>
    </row>
    <row r="27" spans="1:24" ht="17.25" thickBot="1" x14ac:dyDescent="0.35">
      <c r="B27" s="190" t="s">
        <v>540</v>
      </c>
      <c r="C27" s="355">
        <v>67.5</v>
      </c>
      <c r="D27" s="355">
        <v>73.3</v>
      </c>
      <c r="E27" s="355">
        <v>61.7</v>
      </c>
      <c r="G27" s="571"/>
      <c r="H27" s="572"/>
      <c r="I27" s="572"/>
      <c r="J27" s="572"/>
      <c r="K27" s="145"/>
    </row>
    <row r="28" spans="1:24" ht="17.25" thickBot="1" x14ac:dyDescent="0.35">
      <c r="B28" s="577" t="s">
        <v>541</v>
      </c>
      <c r="C28" s="578">
        <v>72.5</v>
      </c>
      <c r="D28" s="578">
        <v>78.7</v>
      </c>
      <c r="E28" s="578">
        <v>66.099999999999994</v>
      </c>
      <c r="G28" s="571"/>
      <c r="H28" s="572"/>
      <c r="I28" s="572"/>
      <c r="J28" s="572"/>
      <c r="K28" s="573"/>
    </row>
    <row r="29" spans="1:24" ht="17.25" thickBot="1" x14ac:dyDescent="0.35">
      <c r="B29" s="579" t="s">
        <v>537</v>
      </c>
      <c r="C29" s="580"/>
      <c r="D29" s="580"/>
      <c r="E29" s="581"/>
      <c r="G29" s="571"/>
      <c r="H29" s="572"/>
      <c r="I29" s="572"/>
      <c r="J29" s="572"/>
      <c r="K29" s="145"/>
    </row>
    <row r="30" spans="1:24" ht="17.25" thickBot="1" x14ac:dyDescent="0.35">
      <c r="B30" s="191" t="s">
        <v>873</v>
      </c>
      <c r="C30" s="356">
        <v>3</v>
      </c>
      <c r="D30" s="356">
        <v>3.8</v>
      </c>
      <c r="E30" s="356">
        <v>2.2999999999999998</v>
      </c>
      <c r="G30" s="574"/>
      <c r="H30" s="575"/>
      <c r="I30" s="575"/>
      <c r="J30" s="575"/>
      <c r="K30" s="573"/>
    </row>
    <row r="31" spans="1:24" ht="17.25" thickBot="1" x14ac:dyDescent="0.35">
      <c r="B31" s="191" t="s">
        <v>874</v>
      </c>
      <c r="C31" s="356">
        <v>40.299999999999997</v>
      </c>
      <c r="D31" s="356">
        <v>50.8</v>
      </c>
      <c r="E31" s="356">
        <v>29.4</v>
      </c>
      <c r="G31" s="574"/>
      <c r="H31" s="575"/>
      <c r="I31" s="575"/>
      <c r="J31" s="575"/>
      <c r="K31" s="573"/>
    </row>
    <row r="32" spans="1:24" ht="17.25" thickBot="1" x14ac:dyDescent="0.35">
      <c r="B32" s="191" t="s">
        <v>875</v>
      </c>
      <c r="C32" s="356">
        <v>72.900000000000006</v>
      </c>
      <c r="D32" s="356">
        <v>85.2</v>
      </c>
      <c r="E32" s="356">
        <v>60.1</v>
      </c>
      <c r="G32" s="574"/>
      <c r="H32" s="575"/>
      <c r="I32" s="575"/>
      <c r="J32" s="575"/>
      <c r="K32" s="573"/>
    </row>
    <row r="33" spans="2:11" ht="17.25" thickBot="1" x14ac:dyDescent="0.35">
      <c r="B33" s="191" t="s">
        <v>876</v>
      </c>
      <c r="C33" s="356">
        <v>76.3</v>
      </c>
      <c r="D33" s="356">
        <v>89</v>
      </c>
      <c r="E33" s="356">
        <v>63.1</v>
      </c>
      <c r="G33" s="574"/>
      <c r="H33" s="575"/>
      <c r="I33" s="575"/>
      <c r="J33" s="575"/>
      <c r="K33" s="573"/>
    </row>
    <row r="34" spans="2:11" ht="17.25" thickBot="1" x14ac:dyDescent="0.35">
      <c r="B34" s="191" t="s">
        <v>877</v>
      </c>
      <c r="C34" s="356">
        <v>78.7</v>
      </c>
      <c r="D34" s="356">
        <v>86.4</v>
      </c>
      <c r="E34" s="356">
        <v>70.5</v>
      </c>
      <c r="G34" s="574"/>
      <c r="H34" s="575"/>
      <c r="I34" s="575"/>
      <c r="J34" s="575"/>
      <c r="K34" s="573"/>
    </row>
    <row r="35" spans="2:11" ht="17.25" thickBot="1" x14ac:dyDescent="0.35">
      <c r="B35" s="191" t="s">
        <v>878</v>
      </c>
      <c r="C35" s="356">
        <v>84.9</v>
      </c>
      <c r="D35" s="356">
        <v>88.6</v>
      </c>
      <c r="E35" s="356">
        <v>81.099999999999994</v>
      </c>
      <c r="G35" s="574"/>
      <c r="H35" s="575"/>
      <c r="I35" s="575"/>
      <c r="J35" s="575"/>
      <c r="K35" s="573"/>
    </row>
    <row r="36" spans="2:11" ht="17.25" thickBot="1" x14ac:dyDescent="0.35">
      <c r="B36" s="191" t="s">
        <v>879</v>
      </c>
      <c r="C36" s="356">
        <v>86.7</v>
      </c>
      <c r="D36" s="356">
        <v>87.2</v>
      </c>
      <c r="E36" s="356">
        <v>86.2</v>
      </c>
      <c r="G36" s="574"/>
      <c r="H36" s="575"/>
      <c r="I36" s="575"/>
      <c r="J36" s="575"/>
      <c r="K36" s="573"/>
    </row>
    <row r="37" spans="2:11" ht="17.25" thickBot="1" x14ac:dyDescent="0.35">
      <c r="B37" s="191" t="s">
        <v>880</v>
      </c>
      <c r="C37" s="356">
        <v>83.2</v>
      </c>
      <c r="D37" s="356">
        <v>83.9</v>
      </c>
      <c r="E37" s="356">
        <v>82.5</v>
      </c>
      <c r="G37" s="574"/>
      <c r="H37" s="575"/>
      <c r="I37" s="575"/>
      <c r="J37" s="575"/>
      <c r="K37" s="573"/>
    </row>
    <row r="38" spans="2:11" ht="17.25" thickBot="1" x14ac:dyDescent="0.35">
      <c r="B38" s="191" t="s">
        <v>881</v>
      </c>
      <c r="C38" s="356">
        <v>78.400000000000006</v>
      </c>
      <c r="D38" s="356">
        <v>80.7</v>
      </c>
      <c r="E38" s="356">
        <v>76.2</v>
      </c>
      <c r="G38" s="574"/>
      <c r="H38" s="575"/>
      <c r="I38" s="575"/>
      <c r="J38" s="575"/>
      <c r="K38" s="573"/>
    </row>
    <row r="39" spans="2:11" ht="17.25" thickBot="1" x14ac:dyDescent="0.35">
      <c r="B39" s="191" t="s">
        <v>882</v>
      </c>
      <c r="C39" s="356">
        <v>38.299999999999997</v>
      </c>
      <c r="D39" s="356">
        <v>42</v>
      </c>
      <c r="E39" s="356">
        <v>35</v>
      </c>
      <c r="G39" s="574"/>
      <c r="H39" s="575"/>
      <c r="I39" s="575"/>
      <c r="J39" s="575"/>
      <c r="K39" s="573"/>
    </row>
    <row r="40" spans="2:11" ht="17.25" thickBot="1" x14ac:dyDescent="0.35">
      <c r="B40" s="191" t="s">
        <v>538</v>
      </c>
      <c r="C40" s="356">
        <v>4.5</v>
      </c>
      <c r="D40" s="356">
        <v>6.3</v>
      </c>
      <c r="E40" s="356">
        <v>3.3</v>
      </c>
      <c r="G40" s="574"/>
      <c r="H40" s="575"/>
      <c r="I40" s="575"/>
      <c r="J40" s="575"/>
      <c r="K40" s="573"/>
    </row>
    <row r="41" spans="2:11" x14ac:dyDescent="0.3">
      <c r="B41" s="9" t="s">
        <v>28</v>
      </c>
      <c r="G41" s="576"/>
      <c r="H41" s="575"/>
      <c r="I41" s="575"/>
      <c r="J41" s="575"/>
      <c r="K41" s="145"/>
    </row>
    <row r="42" spans="2:11" x14ac:dyDescent="0.3">
      <c r="B42" s="9"/>
      <c r="G42" s="576"/>
      <c r="H42" s="575"/>
      <c r="I42" s="575"/>
      <c r="J42" s="575"/>
      <c r="K42" s="145"/>
    </row>
    <row r="43" spans="2:11" ht="17.25" thickBot="1" x14ac:dyDescent="0.35">
      <c r="B43" s="7" t="s">
        <v>1484</v>
      </c>
      <c r="G43" s="564"/>
      <c r="H43" s="565"/>
      <c r="I43" s="565"/>
      <c r="J43" s="565"/>
    </row>
    <row r="44" spans="2:11" ht="17.25" thickBot="1" x14ac:dyDescent="0.35">
      <c r="B44" s="183" t="s">
        <v>40</v>
      </c>
      <c r="C44" s="561" t="s">
        <v>14</v>
      </c>
      <c r="D44" s="561" t="s">
        <v>15</v>
      </c>
      <c r="E44" s="561" t="s">
        <v>16</v>
      </c>
      <c r="G44" s="564"/>
      <c r="H44" s="565"/>
      <c r="I44" s="565"/>
      <c r="J44" s="565"/>
    </row>
    <row r="45" spans="2:11" ht="17.25" thickBot="1" x14ac:dyDescent="0.35">
      <c r="B45" s="190" t="s">
        <v>883</v>
      </c>
      <c r="C45" s="355"/>
      <c r="D45" s="369"/>
      <c r="E45" s="356"/>
      <c r="G45" s="564"/>
      <c r="H45" s="565"/>
      <c r="I45" s="565"/>
      <c r="J45" s="565"/>
    </row>
    <row r="46" spans="2:11" ht="17.25" thickBot="1" x14ac:dyDescent="0.35">
      <c r="B46" s="191" t="s">
        <v>270</v>
      </c>
      <c r="C46" s="356">
        <v>17.899999999999999</v>
      </c>
      <c r="D46" s="356">
        <v>20.8</v>
      </c>
      <c r="E46" s="356">
        <v>15.2</v>
      </c>
      <c r="G46" s="564"/>
      <c r="H46" s="565"/>
      <c r="I46" s="565"/>
      <c r="J46" s="565"/>
    </row>
    <row r="47" spans="2:11" ht="17.25" thickBot="1" x14ac:dyDescent="0.35">
      <c r="B47" s="192" t="s">
        <v>271</v>
      </c>
      <c r="C47" s="356">
        <v>70.5</v>
      </c>
      <c r="D47" s="356">
        <v>75.400000000000006</v>
      </c>
      <c r="E47" s="356">
        <v>62.7</v>
      </c>
      <c r="G47" s="564"/>
      <c r="H47" s="565"/>
      <c r="I47" s="565"/>
      <c r="J47" s="565"/>
    </row>
    <row r="48" spans="2:11" ht="17.25" thickBot="1" x14ac:dyDescent="0.35">
      <c r="B48" s="6" t="s">
        <v>272</v>
      </c>
      <c r="C48" s="356">
        <v>80.3</v>
      </c>
      <c r="D48" s="356">
        <v>86.9</v>
      </c>
      <c r="E48" s="356">
        <v>70.7</v>
      </c>
      <c r="G48" s="564"/>
      <c r="H48" s="565"/>
      <c r="I48" s="565"/>
      <c r="J48" s="565"/>
    </row>
    <row r="49" spans="2:10" ht="17.25" thickBot="1" x14ac:dyDescent="0.35">
      <c r="B49" s="192" t="s">
        <v>542</v>
      </c>
      <c r="C49" s="356">
        <v>48.7</v>
      </c>
      <c r="D49" s="356">
        <v>55.9</v>
      </c>
      <c r="E49" s="356">
        <v>43.7</v>
      </c>
      <c r="G49" s="564"/>
      <c r="H49" s="565"/>
      <c r="I49" s="565"/>
      <c r="J49" s="565"/>
    </row>
    <row r="50" spans="2:10" ht="17.25" thickBot="1" x14ac:dyDescent="0.35">
      <c r="B50" s="192" t="s">
        <v>543</v>
      </c>
      <c r="C50" s="356">
        <v>78.7</v>
      </c>
      <c r="D50" s="356">
        <v>84.6</v>
      </c>
      <c r="E50" s="356">
        <v>72.3</v>
      </c>
      <c r="G50" s="564"/>
      <c r="H50" s="565"/>
      <c r="I50" s="565"/>
      <c r="J50" s="565"/>
    </row>
    <row r="51" spans="2:10" ht="17.25" thickBot="1" x14ac:dyDescent="0.35">
      <c r="B51" s="192" t="s">
        <v>275</v>
      </c>
      <c r="C51" s="356">
        <v>78.099999999999994</v>
      </c>
      <c r="D51" s="356">
        <v>81.400000000000006</v>
      </c>
      <c r="E51" s="356">
        <v>76.5</v>
      </c>
      <c r="G51" s="564"/>
      <c r="H51" s="565"/>
      <c r="I51" s="565"/>
      <c r="J51" s="565"/>
    </row>
    <row r="52" spans="2:10" ht="17.25" thickBot="1" x14ac:dyDescent="0.35">
      <c r="B52" s="192" t="s">
        <v>544</v>
      </c>
      <c r="C52" s="356">
        <v>59.5</v>
      </c>
      <c r="D52" s="356">
        <v>61.5</v>
      </c>
      <c r="E52" s="356">
        <v>58.5</v>
      </c>
      <c r="G52" s="564"/>
      <c r="H52" s="565"/>
      <c r="I52" s="565"/>
      <c r="J52" s="565"/>
    </row>
    <row r="53" spans="2:10" ht="17.25" thickBot="1" x14ac:dyDescent="0.35">
      <c r="B53" s="6" t="s">
        <v>545</v>
      </c>
      <c r="C53" s="356">
        <v>83.7</v>
      </c>
      <c r="D53" s="356">
        <v>90.5</v>
      </c>
      <c r="E53" s="356">
        <v>78.7</v>
      </c>
      <c r="G53" s="564"/>
      <c r="H53" s="565"/>
      <c r="I53" s="565"/>
      <c r="J53" s="565"/>
    </row>
    <row r="54" spans="2:10" ht="17.25" thickBot="1" x14ac:dyDescent="0.35">
      <c r="B54" s="6" t="s">
        <v>546</v>
      </c>
      <c r="C54" s="356">
        <v>89.3</v>
      </c>
      <c r="D54" s="356">
        <v>96.8</v>
      </c>
      <c r="E54" s="356">
        <v>83.3</v>
      </c>
      <c r="G54" s="564"/>
      <c r="H54" s="565"/>
      <c r="I54" s="565"/>
      <c r="J54" s="565"/>
    </row>
    <row r="55" spans="2:10" x14ac:dyDescent="0.3">
      <c r="B55" s="9" t="s">
        <v>28</v>
      </c>
      <c r="G55" s="564"/>
      <c r="H55" s="565"/>
      <c r="I55" s="565"/>
      <c r="J55" s="565"/>
    </row>
    <row r="56" spans="2:10" x14ac:dyDescent="0.3">
      <c r="B56" s="9"/>
      <c r="G56" s="564"/>
      <c r="H56" s="565"/>
      <c r="I56" s="565"/>
      <c r="J56" s="565"/>
    </row>
    <row r="57" spans="2:10" ht="17.25" thickBot="1" x14ac:dyDescent="0.35">
      <c r="B57" s="12" t="s">
        <v>547</v>
      </c>
      <c r="G57" s="564"/>
      <c r="H57" s="565"/>
      <c r="I57" s="565"/>
      <c r="J57" s="565"/>
    </row>
    <row r="58" spans="2:10" ht="17.25" thickBot="1" x14ac:dyDescent="0.35">
      <c r="B58" s="582"/>
      <c r="C58" s="741">
        <v>2019</v>
      </c>
      <c r="D58" s="746"/>
      <c r="E58" s="742"/>
      <c r="F58" s="741">
        <v>2020</v>
      </c>
      <c r="G58" s="746"/>
      <c r="H58" s="742"/>
      <c r="I58" s="565"/>
      <c r="J58" s="565"/>
    </row>
    <row r="59" spans="2:10" ht="26.25" thickBot="1" x14ac:dyDescent="0.35">
      <c r="B59" s="583"/>
      <c r="C59" s="117" t="s">
        <v>581</v>
      </c>
      <c r="D59" s="117" t="s">
        <v>989</v>
      </c>
      <c r="E59" s="117" t="s">
        <v>548</v>
      </c>
      <c r="F59" s="117" t="s">
        <v>581</v>
      </c>
      <c r="G59" s="117" t="s">
        <v>1147</v>
      </c>
      <c r="H59" s="117" t="s">
        <v>548</v>
      </c>
      <c r="I59" s="565"/>
      <c r="J59" s="565"/>
    </row>
    <row r="60" spans="2:10" ht="17.25" thickBot="1" x14ac:dyDescent="0.35">
      <c r="B60" s="122" t="s">
        <v>477</v>
      </c>
      <c r="C60" s="182">
        <v>2416068</v>
      </c>
      <c r="D60" s="370">
        <v>101</v>
      </c>
      <c r="E60" s="370">
        <v>100</v>
      </c>
      <c r="F60" s="370">
        <v>2372043</v>
      </c>
      <c r="G60" s="370">
        <v>98.2</v>
      </c>
      <c r="H60" s="370">
        <v>100</v>
      </c>
      <c r="I60" s="565"/>
      <c r="J60" s="565"/>
    </row>
    <row r="61" spans="2:10" ht="17.25" thickBot="1" x14ac:dyDescent="0.35">
      <c r="B61" s="184" t="s">
        <v>798</v>
      </c>
      <c r="C61" s="181">
        <v>87450</v>
      </c>
      <c r="D61" s="371">
        <v>100.9</v>
      </c>
      <c r="E61" s="371">
        <v>3.6</v>
      </c>
      <c r="F61" s="371">
        <v>84398</v>
      </c>
      <c r="G61" s="371">
        <v>96.5</v>
      </c>
      <c r="H61" s="371">
        <v>3.6</v>
      </c>
      <c r="I61" s="565"/>
      <c r="J61" s="565"/>
    </row>
    <row r="62" spans="2:10" ht="17.25" thickBot="1" x14ac:dyDescent="0.35">
      <c r="B62" s="584" t="s">
        <v>1502</v>
      </c>
      <c r="C62" s="181">
        <v>69455</v>
      </c>
      <c r="D62" s="371">
        <v>103.1</v>
      </c>
      <c r="E62" s="371">
        <v>2.9</v>
      </c>
      <c r="F62" s="371">
        <v>66457</v>
      </c>
      <c r="G62" s="371">
        <v>95.7</v>
      </c>
      <c r="H62" s="371">
        <v>2.8</v>
      </c>
      <c r="I62" s="565"/>
      <c r="J62" s="565"/>
    </row>
    <row r="63" spans="2:10" ht="17.25" thickBot="1" x14ac:dyDescent="0.35">
      <c r="B63" s="184" t="s">
        <v>990</v>
      </c>
      <c r="C63" s="181">
        <v>558005</v>
      </c>
      <c r="D63" s="371">
        <v>99.8</v>
      </c>
      <c r="E63" s="371">
        <v>23.1</v>
      </c>
      <c r="F63" s="371">
        <v>526077</v>
      </c>
      <c r="G63" s="371">
        <v>94.3</v>
      </c>
      <c r="H63" s="371">
        <v>22.2</v>
      </c>
      <c r="I63" s="565"/>
      <c r="J63" s="565"/>
    </row>
    <row r="64" spans="2:10" ht="17.25" thickBot="1" x14ac:dyDescent="0.35">
      <c r="B64" s="184" t="s">
        <v>816</v>
      </c>
      <c r="C64" s="181">
        <v>177339</v>
      </c>
      <c r="D64" s="371">
        <v>106.4</v>
      </c>
      <c r="E64" s="371">
        <v>7.3</v>
      </c>
      <c r="F64" s="371">
        <v>166870</v>
      </c>
      <c r="G64" s="371">
        <v>94.1</v>
      </c>
      <c r="H64" s="371">
        <v>7</v>
      </c>
      <c r="I64" s="565"/>
      <c r="J64" s="565"/>
    </row>
    <row r="65" spans="1:17" ht="17.25" thickBot="1" x14ac:dyDescent="0.35">
      <c r="B65" s="184" t="s">
        <v>991</v>
      </c>
      <c r="C65" s="181">
        <v>370349</v>
      </c>
      <c r="D65" s="371">
        <v>98.3</v>
      </c>
      <c r="E65" s="371">
        <v>15.3</v>
      </c>
      <c r="F65" s="371">
        <v>364525</v>
      </c>
      <c r="G65" s="371">
        <v>98.4</v>
      </c>
      <c r="H65" s="371">
        <v>15.4</v>
      </c>
      <c r="I65" s="565"/>
      <c r="J65" s="565"/>
    </row>
    <row r="66" spans="1:17" ht="17.25" thickBot="1" x14ac:dyDescent="0.35">
      <c r="B66" s="184" t="s">
        <v>819</v>
      </c>
      <c r="C66" s="181">
        <v>158181</v>
      </c>
      <c r="D66" s="371">
        <v>102.1</v>
      </c>
      <c r="E66" s="371">
        <v>6.5</v>
      </c>
      <c r="F66" s="371">
        <v>157799</v>
      </c>
      <c r="G66" s="371">
        <v>99.8</v>
      </c>
      <c r="H66" s="371">
        <v>6.7</v>
      </c>
      <c r="I66" s="565"/>
      <c r="J66" s="565"/>
    </row>
    <row r="67" spans="1:17" ht="17.25" thickBot="1" x14ac:dyDescent="0.35">
      <c r="B67" s="184" t="s">
        <v>818</v>
      </c>
      <c r="C67" s="181">
        <v>65240</v>
      </c>
      <c r="D67" s="371">
        <v>101.8</v>
      </c>
      <c r="E67" s="371">
        <v>2.7</v>
      </c>
      <c r="F67" s="371">
        <v>62061</v>
      </c>
      <c r="G67" s="371">
        <v>95.1</v>
      </c>
      <c r="H67" s="371">
        <v>2.6</v>
      </c>
      <c r="I67" s="565"/>
      <c r="J67" s="565"/>
    </row>
    <row r="68" spans="1:17" ht="17.25" thickBot="1" x14ac:dyDescent="0.35">
      <c r="B68" s="184" t="s">
        <v>820</v>
      </c>
      <c r="C68" s="181">
        <v>76007</v>
      </c>
      <c r="D68" s="371">
        <v>103.4</v>
      </c>
      <c r="E68" s="371">
        <v>3.1</v>
      </c>
      <c r="F68" s="371">
        <v>77590</v>
      </c>
      <c r="G68" s="371">
        <v>102.1</v>
      </c>
      <c r="H68" s="371">
        <v>3.3</v>
      </c>
      <c r="I68" s="565"/>
      <c r="J68" s="565"/>
    </row>
    <row r="69" spans="1:17" ht="17.25" thickBot="1" x14ac:dyDescent="0.35">
      <c r="B69" s="184" t="s">
        <v>821</v>
      </c>
      <c r="C69" s="181">
        <v>42131</v>
      </c>
      <c r="D69" s="371">
        <v>100.3</v>
      </c>
      <c r="E69" s="371">
        <v>1.7</v>
      </c>
      <c r="F69" s="371">
        <v>41472</v>
      </c>
      <c r="G69" s="371">
        <v>98.4</v>
      </c>
      <c r="H69" s="371">
        <v>1.7</v>
      </c>
      <c r="I69" s="565"/>
      <c r="J69" s="565"/>
    </row>
    <row r="70" spans="1:17" ht="17.25" thickBot="1" x14ac:dyDescent="0.35">
      <c r="B70" s="184" t="s">
        <v>822</v>
      </c>
      <c r="C70" s="181">
        <v>23905</v>
      </c>
      <c r="D70" s="371">
        <v>97</v>
      </c>
      <c r="E70" s="371">
        <v>1</v>
      </c>
      <c r="F70" s="371">
        <v>23575</v>
      </c>
      <c r="G70" s="371">
        <v>98.6</v>
      </c>
      <c r="H70" s="371">
        <v>1</v>
      </c>
      <c r="I70" s="565"/>
      <c r="J70" s="565"/>
    </row>
    <row r="71" spans="1:17" ht="17.25" thickBot="1" x14ac:dyDescent="0.35">
      <c r="B71" s="184" t="s">
        <v>823</v>
      </c>
      <c r="C71" s="181">
        <v>111664</v>
      </c>
      <c r="D71" s="371">
        <v>100.4</v>
      </c>
      <c r="E71" s="371">
        <v>4.5999999999999996</v>
      </c>
      <c r="F71" s="371">
        <v>117860</v>
      </c>
      <c r="G71" s="371">
        <v>105.5</v>
      </c>
      <c r="H71" s="371">
        <v>5</v>
      </c>
      <c r="I71" s="565"/>
      <c r="J71" s="565"/>
    </row>
    <row r="72" spans="1:17" ht="17.25" thickBot="1" x14ac:dyDescent="0.35">
      <c r="B72" s="184" t="s">
        <v>824</v>
      </c>
      <c r="C72" s="181">
        <v>143787</v>
      </c>
      <c r="D72" s="371">
        <v>102.3</v>
      </c>
      <c r="E72" s="371">
        <v>6</v>
      </c>
      <c r="F72" s="371">
        <v>142134</v>
      </c>
      <c r="G72" s="371">
        <v>98.9</v>
      </c>
      <c r="H72" s="371">
        <v>6</v>
      </c>
      <c r="I72" s="565"/>
      <c r="J72" s="565"/>
    </row>
    <row r="73" spans="1:17" ht="17.25" thickBot="1" x14ac:dyDescent="0.35">
      <c r="B73" s="184" t="s">
        <v>825</v>
      </c>
      <c r="C73" s="181">
        <v>151083</v>
      </c>
      <c r="D73" s="371">
        <v>101.2</v>
      </c>
      <c r="E73" s="371">
        <v>6.3</v>
      </c>
      <c r="F73" s="371">
        <v>152795</v>
      </c>
      <c r="G73" s="371">
        <v>101.1</v>
      </c>
      <c r="H73" s="371">
        <v>6.4</v>
      </c>
      <c r="I73" s="565"/>
      <c r="J73" s="565"/>
    </row>
    <row r="74" spans="1:17" ht="17.25" thickBot="1" x14ac:dyDescent="0.35">
      <c r="B74" s="184" t="s">
        <v>753</v>
      </c>
      <c r="C74" s="181">
        <v>173522</v>
      </c>
      <c r="D74" s="371">
        <v>101.5</v>
      </c>
      <c r="E74" s="371">
        <v>7.2</v>
      </c>
      <c r="F74" s="371">
        <v>174828</v>
      </c>
      <c r="G74" s="371">
        <v>100.8</v>
      </c>
      <c r="H74" s="371">
        <v>7.4</v>
      </c>
      <c r="I74" s="565"/>
      <c r="J74" s="565"/>
    </row>
    <row r="75" spans="1:17" ht="17.25" thickBot="1" x14ac:dyDescent="0.35">
      <c r="B75" s="184" t="s">
        <v>826</v>
      </c>
      <c r="C75" s="181">
        <v>167086</v>
      </c>
      <c r="D75" s="371">
        <v>102.8</v>
      </c>
      <c r="E75" s="371">
        <v>6.9</v>
      </c>
      <c r="F75" s="371">
        <v>167760</v>
      </c>
      <c r="G75" s="371">
        <v>100.4</v>
      </c>
      <c r="H75" s="371">
        <v>7.1</v>
      </c>
      <c r="I75" s="565"/>
      <c r="J75" s="565"/>
    </row>
    <row r="76" spans="1:17" ht="17.25" thickBot="1" x14ac:dyDescent="0.35">
      <c r="B76" s="184" t="s">
        <v>827</v>
      </c>
      <c r="C76" s="181">
        <v>51801</v>
      </c>
      <c r="D76" s="371">
        <v>100.4</v>
      </c>
      <c r="E76" s="371">
        <v>2.1</v>
      </c>
      <c r="F76" s="371">
        <v>50820</v>
      </c>
      <c r="G76" s="371">
        <v>98.1</v>
      </c>
      <c r="H76" s="371">
        <v>2.1</v>
      </c>
      <c r="I76" s="565"/>
      <c r="J76" s="565"/>
    </row>
    <row r="77" spans="1:17" ht="17.25" thickBot="1" x14ac:dyDescent="0.35">
      <c r="B77" s="184" t="s">
        <v>828</v>
      </c>
      <c r="C77" s="181">
        <v>58518</v>
      </c>
      <c r="D77" s="371">
        <v>100.6</v>
      </c>
      <c r="E77" s="371">
        <v>2.4</v>
      </c>
      <c r="F77" s="371">
        <v>61481</v>
      </c>
      <c r="G77" s="371">
        <v>105.1</v>
      </c>
      <c r="H77" s="371">
        <v>2.6</v>
      </c>
      <c r="I77" s="565"/>
      <c r="J77" s="565"/>
    </row>
    <row r="78" spans="1:17" x14ac:dyDescent="0.3">
      <c r="B78" s="372" t="s">
        <v>1149</v>
      </c>
      <c r="G78" s="564"/>
      <c r="H78" s="565"/>
      <c r="I78" s="565"/>
      <c r="J78" s="565"/>
    </row>
    <row r="79" spans="1:17" x14ac:dyDescent="0.3">
      <c r="B79" s="9"/>
      <c r="J79" s="587"/>
      <c r="K79" s="588"/>
      <c r="L79" s="589"/>
      <c r="M79" s="591"/>
      <c r="N79" s="588"/>
      <c r="O79" s="590"/>
      <c r="P79" s="591"/>
      <c r="Q79" s="586"/>
    </row>
    <row r="80" spans="1:17" x14ac:dyDescent="0.3">
      <c r="A80" s="554"/>
      <c r="B80" s="7" t="s">
        <v>1503</v>
      </c>
      <c r="J80" s="587"/>
      <c r="K80" s="588"/>
      <c r="L80" s="589"/>
      <c r="M80" s="591"/>
      <c r="N80" s="588"/>
      <c r="O80" s="590"/>
      <c r="P80" s="591"/>
      <c r="Q80" s="586"/>
    </row>
    <row r="81" spans="1:17" ht="66.75" thickBot="1" x14ac:dyDescent="0.35">
      <c r="A81" s="644"/>
      <c r="B81" s="373" t="s">
        <v>829</v>
      </c>
      <c r="C81" s="462" t="s">
        <v>1001</v>
      </c>
      <c r="D81" s="463" t="s">
        <v>1148</v>
      </c>
      <c r="E81" s="463" t="s">
        <v>1000</v>
      </c>
      <c r="J81" s="587"/>
      <c r="K81" s="588"/>
      <c r="L81" s="589"/>
      <c r="M81" s="591"/>
      <c r="N81" s="588"/>
      <c r="O81" s="590"/>
      <c r="P81" s="591"/>
      <c r="Q81" s="586"/>
    </row>
    <row r="82" spans="1:17" ht="17.25" thickBot="1" x14ac:dyDescent="0.35">
      <c r="B82" s="113" t="s">
        <v>992</v>
      </c>
      <c r="C82" s="182">
        <v>16063</v>
      </c>
      <c r="D82" s="370">
        <v>73.3</v>
      </c>
      <c r="E82" s="481">
        <v>0.8</v>
      </c>
      <c r="J82" s="587"/>
      <c r="K82" s="588"/>
      <c r="L82" s="589"/>
      <c r="M82" s="591"/>
      <c r="N82" s="588"/>
      <c r="O82" s="590"/>
      <c r="P82" s="591"/>
      <c r="Q82" s="586"/>
    </row>
    <row r="83" spans="1:17" ht="17.25" thickBot="1" x14ac:dyDescent="0.35">
      <c r="B83" s="37" t="s">
        <v>993</v>
      </c>
      <c r="C83" s="181">
        <v>141</v>
      </c>
      <c r="D83" s="371">
        <v>35.5</v>
      </c>
      <c r="E83" s="482">
        <v>0.3</v>
      </c>
      <c r="J83" s="587"/>
      <c r="K83" s="588"/>
      <c r="L83" s="589"/>
      <c r="M83" s="591"/>
      <c r="N83" s="588"/>
      <c r="O83" s="590"/>
      <c r="P83" s="591"/>
      <c r="Q83" s="145"/>
    </row>
    <row r="84" spans="1:17" ht="17.25" thickBot="1" x14ac:dyDescent="0.35">
      <c r="B84" s="37" t="s">
        <v>994</v>
      </c>
      <c r="C84" s="181">
        <v>3104</v>
      </c>
      <c r="D84" s="371">
        <v>67.400000000000006</v>
      </c>
      <c r="E84" s="482">
        <v>0.7</v>
      </c>
      <c r="J84" s="587"/>
      <c r="K84" s="588"/>
      <c r="L84" s="589"/>
      <c r="M84" s="591"/>
      <c r="N84" s="588"/>
      <c r="O84" s="590"/>
      <c r="P84" s="591"/>
      <c r="Q84" s="145"/>
    </row>
    <row r="85" spans="1:17" ht="17.25" thickBot="1" x14ac:dyDescent="0.35">
      <c r="B85" s="37" t="s">
        <v>816</v>
      </c>
      <c r="C85" s="181">
        <v>267</v>
      </c>
      <c r="D85" s="371">
        <v>20.3</v>
      </c>
      <c r="E85" s="482">
        <v>0.2</v>
      </c>
      <c r="J85" s="587"/>
      <c r="K85" s="588"/>
      <c r="L85" s="589"/>
      <c r="M85" s="591"/>
      <c r="N85" s="588"/>
      <c r="O85" s="590"/>
      <c r="P85" s="591"/>
      <c r="Q85" s="145"/>
    </row>
    <row r="86" spans="1:17" ht="33.75" thickBot="1" x14ac:dyDescent="0.35">
      <c r="B86" s="37" t="s">
        <v>991</v>
      </c>
      <c r="C86" s="181">
        <v>1725</v>
      </c>
      <c r="D86" s="371">
        <v>84.3</v>
      </c>
      <c r="E86" s="482">
        <v>0.6</v>
      </c>
      <c r="J86" s="587"/>
      <c r="K86" s="588"/>
      <c r="L86" s="589"/>
      <c r="M86" s="591"/>
      <c r="N86" s="588"/>
      <c r="O86" s="590"/>
      <c r="P86" s="591"/>
      <c r="Q86" s="145"/>
    </row>
    <row r="87" spans="1:17" ht="17.25" thickBot="1" x14ac:dyDescent="0.35">
      <c r="B87" s="37" t="s">
        <v>995</v>
      </c>
      <c r="C87" s="181">
        <v>1859</v>
      </c>
      <c r="D87" s="371">
        <v>73.2</v>
      </c>
      <c r="E87" s="482">
        <v>1.3</v>
      </c>
      <c r="J87" s="587"/>
      <c r="K87" s="588"/>
      <c r="L87" s="589"/>
      <c r="M87" s="591"/>
      <c r="N87" s="588"/>
      <c r="O87" s="590"/>
      <c r="P87" s="591"/>
      <c r="Q87" s="145"/>
    </row>
    <row r="88" spans="1:17" ht="17.25" thickBot="1" x14ac:dyDescent="0.35">
      <c r="B88" s="37" t="s">
        <v>818</v>
      </c>
      <c r="C88" s="181">
        <v>616</v>
      </c>
      <c r="D88" s="371">
        <v>63.7</v>
      </c>
      <c r="E88" s="482">
        <v>0.9</v>
      </c>
      <c r="J88" s="587"/>
      <c r="K88" s="588"/>
      <c r="L88" s="589"/>
      <c r="M88" s="591"/>
      <c r="N88" s="588"/>
      <c r="O88" s="590"/>
      <c r="P88" s="591"/>
      <c r="Q88" s="145"/>
    </row>
    <row r="89" spans="1:17" ht="17.25" thickBot="1" x14ac:dyDescent="0.35">
      <c r="B89" s="37" t="s">
        <v>996</v>
      </c>
      <c r="C89" s="181">
        <v>303</v>
      </c>
      <c r="D89" s="371">
        <v>70.400000000000006</v>
      </c>
      <c r="E89" s="482">
        <v>0.5</v>
      </c>
      <c r="J89" s="587"/>
      <c r="K89" s="588"/>
      <c r="L89" s="589"/>
      <c r="M89" s="591"/>
      <c r="N89" s="588"/>
      <c r="O89" s="590"/>
      <c r="P89" s="591"/>
      <c r="Q89" s="145"/>
    </row>
    <row r="90" spans="1:17" ht="17.25" thickBot="1" x14ac:dyDescent="0.35">
      <c r="B90" s="37" t="s">
        <v>821</v>
      </c>
      <c r="C90" s="181">
        <v>722</v>
      </c>
      <c r="D90" s="371">
        <v>83</v>
      </c>
      <c r="E90" s="482">
        <v>1.8</v>
      </c>
      <c r="J90" s="587"/>
      <c r="K90" s="588"/>
      <c r="L90" s="589"/>
      <c r="M90" s="591"/>
      <c r="N90" s="588"/>
      <c r="O90" s="590"/>
      <c r="P90" s="591"/>
      <c r="Q90" s="145"/>
    </row>
    <row r="91" spans="1:17" ht="17.25" thickBot="1" x14ac:dyDescent="0.35">
      <c r="B91" s="37" t="s">
        <v>822</v>
      </c>
      <c r="C91" s="181">
        <v>18</v>
      </c>
      <c r="D91" s="371">
        <v>14.7</v>
      </c>
      <c r="E91" s="482">
        <v>0.1</v>
      </c>
      <c r="J91" s="587"/>
      <c r="K91" s="588"/>
      <c r="L91" s="589"/>
      <c r="M91" s="591"/>
      <c r="N91" s="588"/>
      <c r="O91" s="590"/>
      <c r="P91" s="591"/>
      <c r="Q91" s="145"/>
    </row>
    <row r="92" spans="1:17" ht="17.25" thickBot="1" x14ac:dyDescent="0.35">
      <c r="B92" s="37" t="s">
        <v>823</v>
      </c>
      <c r="C92" s="181">
        <v>169</v>
      </c>
      <c r="D92" s="371">
        <v>46.2</v>
      </c>
      <c r="E92" s="482">
        <v>0.2</v>
      </c>
      <c r="J92" s="587"/>
      <c r="K92" s="588"/>
      <c r="L92" s="589"/>
      <c r="M92" s="591"/>
      <c r="N92" s="588"/>
      <c r="O92" s="590"/>
      <c r="P92" s="591"/>
      <c r="Q92" s="145"/>
    </row>
    <row r="93" spans="1:17" ht="17.25" thickBot="1" x14ac:dyDescent="0.35">
      <c r="B93" s="37" t="s">
        <v>997</v>
      </c>
      <c r="C93" s="181">
        <v>245</v>
      </c>
      <c r="D93" s="371">
        <v>53.9</v>
      </c>
      <c r="E93" s="482">
        <v>0.2</v>
      </c>
      <c r="J93" s="592"/>
      <c r="K93" s="145"/>
      <c r="L93" s="145"/>
      <c r="M93" s="145"/>
      <c r="N93" s="145"/>
      <c r="O93" s="145"/>
      <c r="P93" s="145"/>
      <c r="Q93" s="145"/>
    </row>
    <row r="94" spans="1:17" ht="17.25" thickBot="1" x14ac:dyDescent="0.35">
      <c r="B94" s="450" t="s">
        <v>825</v>
      </c>
      <c r="C94" s="181">
        <v>5450</v>
      </c>
      <c r="D94" s="371">
        <v>89.1</v>
      </c>
      <c r="E94" s="482">
        <v>3.5</v>
      </c>
      <c r="J94" s="145"/>
      <c r="K94" s="145"/>
      <c r="L94" s="145"/>
      <c r="M94" s="145"/>
      <c r="N94" s="145"/>
      <c r="O94" s="145"/>
      <c r="P94" s="145"/>
      <c r="Q94" s="145"/>
    </row>
    <row r="95" spans="1:17" ht="17.25" thickBot="1" x14ac:dyDescent="0.35">
      <c r="B95" s="37" t="s">
        <v>753</v>
      </c>
      <c r="C95" s="181">
        <v>218</v>
      </c>
      <c r="D95" s="371">
        <v>100.1</v>
      </c>
      <c r="E95" s="482">
        <v>0.1</v>
      </c>
      <c r="J95" s="145"/>
      <c r="K95" s="145"/>
      <c r="L95" s="145"/>
      <c r="M95" s="145"/>
      <c r="N95" s="145"/>
      <c r="O95" s="145"/>
      <c r="P95" s="145"/>
      <c r="Q95" s="145"/>
    </row>
    <row r="96" spans="1:17" ht="17.25" thickBot="1" x14ac:dyDescent="0.35">
      <c r="B96" s="37" t="s">
        <v>826</v>
      </c>
      <c r="C96" s="181">
        <v>915</v>
      </c>
      <c r="D96" s="371">
        <v>90.5</v>
      </c>
      <c r="E96" s="482">
        <v>0.6</v>
      </c>
    </row>
    <row r="97" spans="1:5" ht="17.25" thickBot="1" x14ac:dyDescent="0.35">
      <c r="B97" s="37" t="s">
        <v>998</v>
      </c>
      <c r="C97" s="181">
        <v>159</v>
      </c>
      <c r="D97" s="371">
        <v>79.900000000000006</v>
      </c>
      <c r="E97" s="482">
        <v>0.6</v>
      </c>
    </row>
    <row r="98" spans="1:5" ht="17.25" thickBot="1" x14ac:dyDescent="0.35">
      <c r="B98" s="37" t="s">
        <v>999</v>
      </c>
      <c r="C98" s="181">
        <v>152</v>
      </c>
      <c r="D98" s="371">
        <v>58.6</v>
      </c>
      <c r="E98" s="482">
        <v>0.5</v>
      </c>
    </row>
    <row r="99" spans="1:5" x14ac:dyDescent="0.3">
      <c r="B99" s="372" t="s">
        <v>1149</v>
      </c>
      <c r="C99" s="483"/>
      <c r="D99" s="484"/>
    </row>
    <row r="100" spans="1:5" x14ac:dyDescent="0.3">
      <c r="B100" s="7"/>
    </row>
    <row r="101" spans="1:5" ht="17.25" thickBot="1" x14ac:dyDescent="0.35">
      <c r="A101" s="554"/>
      <c r="B101" s="7" t="s">
        <v>1509</v>
      </c>
    </row>
    <row r="102" spans="1:5" ht="17.25" thickBot="1" x14ac:dyDescent="0.35">
      <c r="B102" s="183" t="s">
        <v>40</v>
      </c>
      <c r="C102" s="189" t="s">
        <v>14</v>
      </c>
      <c r="D102" s="189" t="s">
        <v>15</v>
      </c>
      <c r="E102" s="189" t="s">
        <v>16</v>
      </c>
    </row>
    <row r="103" spans="1:5" ht="17.25" thickBot="1" x14ac:dyDescent="0.35">
      <c r="A103" s="196"/>
      <c r="B103" s="190" t="s">
        <v>14</v>
      </c>
      <c r="C103" s="355">
        <v>6.7</v>
      </c>
      <c r="D103" s="355">
        <v>6.4</v>
      </c>
      <c r="E103" s="355">
        <v>7.1</v>
      </c>
    </row>
    <row r="104" spans="1:5" ht="17.25" thickBot="1" x14ac:dyDescent="0.35">
      <c r="B104" s="190" t="s">
        <v>537</v>
      </c>
      <c r="C104" s="356"/>
      <c r="D104" s="356"/>
      <c r="E104" s="356"/>
    </row>
    <row r="105" spans="1:5" ht="17.25" thickBot="1" x14ac:dyDescent="0.35">
      <c r="B105" s="194" t="s">
        <v>831</v>
      </c>
      <c r="C105" s="356">
        <v>44</v>
      </c>
      <c r="D105" s="356">
        <v>44.5</v>
      </c>
      <c r="E105" s="356">
        <v>42.7</v>
      </c>
    </row>
    <row r="106" spans="1:5" ht="17.25" thickBot="1" x14ac:dyDescent="0.35">
      <c r="B106" s="194" t="s">
        <v>832</v>
      </c>
      <c r="C106" s="356">
        <v>16.8</v>
      </c>
      <c r="D106" s="356">
        <v>15.6</v>
      </c>
      <c r="E106" s="356">
        <v>19</v>
      </c>
    </row>
    <row r="107" spans="1:5" ht="17.25" thickBot="1" x14ac:dyDescent="0.35">
      <c r="B107" s="194" t="s">
        <v>833</v>
      </c>
      <c r="C107" s="356">
        <v>8.6</v>
      </c>
      <c r="D107" s="356">
        <v>7.5</v>
      </c>
      <c r="E107" s="356">
        <v>10.1</v>
      </c>
    </row>
    <row r="108" spans="1:5" ht="17.25" thickBot="1" x14ac:dyDescent="0.35">
      <c r="B108" s="194" t="s">
        <v>549</v>
      </c>
      <c r="C108" s="356">
        <v>6.4</v>
      </c>
      <c r="D108" s="356">
        <v>6.7</v>
      </c>
      <c r="E108" s="356">
        <v>6</v>
      </c>
    </row>
    <row r="109" spans="1:5" ht="17.25" thickBot="1" x14ac:dyDescent="0.35">
      <c r="B109" s="194" t="s">
        <v>834</v>
      </c>
      <c r="C109" s="356">
        <v>7.7</v>
      </c>
      <c r="D109" s="356">
        <v>6.7</v>
      </c>
      <c r="E109" s="356">
        <v>9.1</v>
      </c>
    </row>
    <row r="110" spans="1:5" ht="17.25" thickBot="1" x14ac:dyDescent="0.35">
      <c r="B110" s="194" t="s">
        <v>835</v>
      </c>
      <c r="C110" s="356">
        <v>5.7</v>
      </c>
      <c r="D110" s="356">
        <v>5.3</v>
      </c>
      <c r="E110" s="356">
        <v>6.1</v>
      </c>
    </row>
    <row r="111" spans="1:5" ht="17.25" thickBot="1" x14ac:dyDescent="0.35">
      <c r="B111" s="194" t="s">
        <v>836</v>
      </c>
      <c r="C111" s="356">
        <v>4.7</v>
      </c>
      <c r="D111" s="356">
        <v>4.0999999999999996</v>
      </c>
      <c r="E111" s="356">
        <v>5.3</v>
      </c>
    </row>
    <row r="112" spans="1:5" ht="17.25" thickBot="1" x14ac:dyDescent="0.35">
      <c r="B112" s="194" t="s">
        <v>837</v>
      </c>
      <c r="C112" s="356">
        <v>4.5</v>
      </c>
      <c r="D112" s="356">
        <v>4.5</v>
      </c>
      <c r="E112" s="356">
        <v>4.5</v>
      </c>
    </row>
    <row r="113" spans="1:5" ht="17.25" thickBot="1" x14ac:dyDescent="0.35">
      <c r="B113" s="194" t="s">
        <v>838</v>
      </c>
      <c r="C113" s="356">
        <v>5</v>
      </c>
      <c r="D113" s="356">
        <v>4.2</v>
      </c>
      <c r="E113" s="356">
        <v>5.7</v>
      </c>
    </row>
    <row r="114" spans="1:5" ht="17.25" thickBot="1" x14ac:dyDescent="0.35">
      <c r="B114" s="194" t="s">
        <v>839</v>
      </c>
      <c r="C114" s="356">
        <v>4.5999999999999996</v>
      </c>
      <c r="D114" s="356">
        <v>4.7</v>
      </c>
      <c r="E114" s="356">
        <v>4.4000000000000004</v>
      </c>
    </row>
    <row r="115" spans="1:5" ht="17.25" thickBot="1" x14ac:dyDescent="0.35">
      <c r="B115" s="194" t="s">
        <v>550</v>
      </c>
      <c r="C115" s="356">
        <v>1</v>
      </c>
      <c r="D115" s="356">
        <v>0.8</v>
      </c>
      <c r="E115" s="356">
        <v>1.2</v>
      </c>
    </row>
    <row r="116" spans="1:5" ht="17.25" thickBot="1" x14ac:dyDescent="0.35">
      <c r="B116" s="190" t="s">
        <v>551</v>
      </c>
      <c r="C116" s="356"/>
      <c r="D116" s="356"/>
      <c r="E116" s="356"/>
    </row>
    <row r="117" spans="1:5" ht="17.25" thickBot="1" x14ac:dyDescent="0.35">
      <c r="B117" s="194" t="s">
        <v>270</v>
      </c>
      <c r="C117" s="356">
        <v>31.1</v>
      </c>
      <c r="D117" s="356">
        <v>29.8</v>
      </c>
      <c r="E117" s="356">
        <v>32.6</v>
      </c>
    </row>
    <row r="118" spans="1:5" ht="17.25" thickBot="1" x14ac:dyDescent="0.35">
      <c r="B118" s="6" t="s">
        <v>271</v>
      </c>
      <c r="C118" s="356">
        <v>7.8</v>
      </c>
      <c r="D118" s="356">
        <v>7.5</v>
      </c>
      <c r="E118" s="356">
        <v>8.4</v>
      </c>
    </row>
    <row r="119" spans="1:5" ht="17.25" thickBot="1" x14ac:dyDescent="0.35">
      <c r="B119" s="6" t="s">
        <v>552</v>
      </c>
      <c r="C119" s="356">
        <v>6.1</v>
      </c>
      <c r="D119" s="356">
        <v>5.0999999999999996</v>
      </c>
      <c r="E119" s="356">
        <v>7.8</v>
      </c>
    </row>
    <row r="120" spans="1:5" ht="17.25" thickBot="1" x14ac:dyDescent="0.35">
      <c r="B120" s="6" t="s">
        <v>542</v>
      </c>
      <c r="C120" s="356">
        <v>7.1</v>
      </c>
      <c r="D120" s="356">
        <v>7.1</v>
      </c>
      <c r="E120" s="356">
        <v>7.2</v>
      </c>
    </row>
    <row r="121" spans="1:5" ht="17.25" thickBot="1" x14ac:dyDescent="0.35">
      <c r="B121" s="6" t="s">
        <v>543</v>
      </c>
      <c r="C121" s="356">
        <v>5.0999999999999996</v>
      </c>
      <c r="D121" s="356">
        <v>4.4000000000000004</v>
      </c>
      <c r="E121" s="356">
        <v>6.1</v>
      </c>
    </row>
    <row r="122" spans="1:5" ht="17.25" thickBot="1" x14ac:dyDescent="0.35">
      <c r="B122" s="6" t="s">
        <v>275</v>
      </c>
      <c r="C122" s="356">
        <v>8.8000000000000007</v>
      </c>
      <c r="D122" s="356">
        <v>12.3</v>
      </c>
      <c r="E122" s="356">
        <v>6.8</v>
      </c>
    </row>
    <row r="123" spans="1:5" ht="17.25" thickBot="1" x14ac:dyDescent="0.35">
      <c r="B123" s="6" t="s">
        <v>544</v>
      </c>
      <c r="C123" s="356">
        <v>6.4</v>
      </c>
      <c r="D123" s="356">
        <v>5.5</v>
      </c>
      <c r="E123" s="356">
        <v>6.8</v>
      </c>
    </row>
    <row r="124" spans="1:5" ht="17.25" thickBot="1" x14ac:dyDescent="0.35">
      <c r="B124" s="192" t="s">
        <v>545</v>
      </c>
      <c r="C124" s="485">
        <v>3.1</v>
      </c>
      <c r="D124" s="485">
        <v>3.1</v>
      </c>
      <c r="E124" s="485">
        <v>3.1</v>
      </c>
    </row>
    <row r="125" spans="1:5" ht="17.25" thickBot="1" x14ac:dyDescent="0.35">
      <c r="B125" s="192" t="s">
        <v>546</v>
      </c>
      <c r="C125" s="485">
        <v>2</v>
      </c>
      <c r="D125" s="485">
        <v>0.8</v>
      </c>
      <c r="E125" s="485">
        <v>3</v>
      </c>
    </row>
    <row r="126" spans="1:5" x14ac:dyDescent="0.3">
      <c r="B126" s="9" t="s">
        <v>28</v>
      </c>
    </row>
    <row r="127" spans="1:5" x14ac:dyDescent="0.3">
      <c r="B127" s="7"/>
    </row>
    <row r="128" spans="1:5" x14ac:dyDescent="0.3">
      <c r="A128" s="554"/>
      <c r="B128" s="7" t="s">
        <v>1510</v>
      </c>
    </row>
    <row r="129" spans="2:2" x14ac:dyDescent="0.3">
      <c r="B129" s="7"/>
    </row>
    <row r="130" spans="2:2" x14ac:dyDescent="0.3">
      <c r="B130" s="7"/>
    </row>
    <row r="131" spans="2:2" x14ac:dyDescent="0.3">
      <c r="B131" s="7"/>
    </row>
    <row r="132" spans="2:2" x14ac:dyDescent="0.3">
      <c r="B132" s="7"/>
    </row>
    <row r="133" spans="2:2" x14ac:dyDescent="0.3">
      <c r="B133" s="7"/>
    </row>
    <row r="134" spans="2:2" x14ac:dyDescent="0.3">
      <c r="B134" s="7"/>
    </row>
    <row r="135" spans="2:2" x14ac:dyDescent="0.3">
      <c r="B135" s="7"/>
    </row>
    <row r="136" spans="2:2" x14ac:dyDescent="0.3">
      <c r="B136" s="7"/>
    </row>
    <row r="137" spans="2:2" x14ac:dyDescent="0.3">
      <c r="B137" s="7"/>
    </row>
    <row r="138" spans="2:2" x14ac:dyDescent="0.3">
      <c r="B138" s="7"/>
    </row>
    <row r="139" spans="2:2" x14ac:dyDescent="0.3">
      <c r="B139" s="7"/>
    </row>
    <row r="140" spans="2:2" x14ac:dyDescent="0.3">
      <c r="B140" s="7"/>
    </row>
    <row r="141" spans="2:2" x14ac:dyDescent="0.3">
      <c r="B141" s="7"/>
    </row>
    <row r="142" spans="2:2" x14ac:dyDescent="0.3">
      <c r="B142" s="7"/>
    </row>
    <row r="143" spans="2:2" x14ac:dyDescent="0.3">
      <c r="B143" s="7"/>
    </row>
    <row r="144" spans="2:2" x14ac:dyDescent="0.3">
      <c r="B144" s="7"/>
    </row>
    <row r="145" spans="1:7" x14ac:dyDescent="0.3">
      <c r="B145" s="7"/>
    </row>
    <row r="146" spans="1:7" x14ac:dyDescent="0.3">
      <c r="B146" s="94" t="s">
        <v>872</v>
      </c>
    </row>
    <row r="147" spans="1:7" x14ac:dyDescent="0.3">
      <c r="B147" s="111" t="s">
        <v>321</v>
      </c>
    </row>
    <row r="149" spans="1:7" ht="17.25" thickBot="1" x14ac:dyDescent="0.35">
      <c r="A149" s="554"/>
      <c r="B149" s="7" t="s">
        <v>1511</v>
      </c>
    </row>
    <row r="150" spans="1:7" ht="33.75" thickBot="1" x14ac:dyDescent="0.35">
      <c r="B150" s="19" t="s">
        <v>40</v>
      </c>
      <c r="C150" s="20" t="s">
        <v>553</v>
      </c>
      <c r="G150" s="8"/>
    </row>
    <row r="151" spans="1:7" ht="17.25" thickBot="1" x14ac:dyDescent="0.35">
      <c r="A151" s="196"/>
      <c r="B151" s="659" t="s">
        <v>554</v>
      </c>
      <c r="C151" s="652">
        <v>10930</v>
      </c>
      <c r="G151" s="8"/>
    </row>
    <row r="152" spans="1:7" ht="17.25" thickBot="1" x14ac:dyDescent="0.35">
      <c r="B152" s="526" t="s">
        <v>555</v>
      </c>
      <c r="C152" s="449"/>
    </row>
    <row r="153" spans="1:7" ht="50.25" thickBot="1" x14ac:dyDescent="0.35">
      <c r="B153" s="526" t="s">
        <v>556</v>
      </c>
      <c r="C153" s="449">
        <v>1974</v>
      </c>
    </row>
    <row r="154" spans="1:7" ht="33.75" thickBot="1" x14ac:dyDescent="0.35">
      <c r="B154" s="526" t="s">
        <v>557</v>
      </c>
      <c r="C154" s="449">
        <v>5544</v>
      </c>
    </row>
    <row r="155" spans="1:7" ht="50.25" thickBot="1" x14ac:dyDescent="0.35">
      <c r="B155" s="526" t="s">
        <v>558</v>
      </c>
      <c r="C155" s="449">
        <v>834</v>
      </c>
      <c r="G155" s="8"/>
    </row>
    <row r="156" spans="1:7" ht="33.75" thickBot="1" x14ac:dyDescent="0.35">
      <c r="B156" s="526" t="s">
        <v>1039</v>
      </c>
      <c r="C156" s="449">
        <v>70</v>
      </c>
      <c r="G156" s="8"/>
    </row>
    <row r="157" spans="1:7" ht="33.75" thickBot="1" x14ac:dyDescent="0.35">
      <c r="B157" s="526" t="s">
        <v>559</v>
      </c>
      <c r="C157" s="449">
        <v>528</v>
      </c>
    </row>
    <row r="158" spans="1:7" ht="50.25" thickBot="1" x14ac:dyDescent="0.35">
      <c r="B158" s="526" t="s">
        <v>560</v>
      </c>
      <c r="C158" s="449">
        <v>1980</v>
      </c>
    </row>
    <row r="159" spans="1:7" x14ac:dyDescent="0.3">
      <c r="B159" s="9" t="s">
        <v>321</v>
      </c>
    </row>
    <row r="160" spans="1:7" x14ac:dyDescent="0.3">
      <c r="B160" s="9"/>
    </row>
    <row r="161" spans="1:6" ht="17.25" thickBot="1" x14ac:dyDescent="0.35">
      <c r="A161" s="554"/>
      <c r="B161" s="112" t="s">
        <v>1512</v>
      </c>
    </row>
    <row r="162" spans="1:6" ht="17.25" thickBot="1" x14ac:dyDescent="0.35">
      <c r="B162" s="704" t="s">
        <v>561</v>
      </c>
      <c r="C162" s="708" t="s">
        <v>1045</v>
      </c>
      <c r="D162" s="709"/>
      <c r="E162" s="708" t="s">
        <v>1513</v>
      </c>
      <c r="F162" s="709"/>
    </row>
    <row r="163" spans="1:6" ht="99.75" thickBot="1" x14ac:dyDescent="0.35">
      <c r="B163" s="705"/>
      <c r="C163" s="109" t="s">
        <v>562</v>
      </c>
      <c r="D163" s="109" t="s">
        <v>563</v>
      </c>
      <c r="E163" s="109" t="s">
        <v>562</v>
      </c>
      <c r="F163" s="109" t="s">
        <v>1046</v>
      </c>
    </row>
    <row r="164" spans="1:6" ht="17.25" thickBot="1" x14ac:dyDescent="0.35">
      <c r="B164" s="653" t="s">
        <v>564</v>
      </c>
      <c r="C164" s="161">
        <v>2222</v>
      </c>
      <c r="D164" s="161">
        <v>27382</v>
      </c>
      <c r="E164" s="161">
        <v>817</v>
      </c>
      <c r="F164" s="161">
        <v>12416</v>
      </c>
    </row>
    <row r="165" spans="1:6" ht="17.25" thickBot="1" x14ac:dyDescent="0.35">
      <c r="B165" s="654" t="s">
        <v>565</v>
      </c>
      <c r="C165" s="161">
        <v>731445</v>
      </c>
      <c r="D165" s="121">
        <v>0</v>
      </c>
      <c r="E165" s="161">
        <v>275585</v>
      </c>
      <c r="F165" s="121">
        <v>0</v>
      </c>
    </row>
    <row r="166" spans="1:6" ht="17.25" thickBot="1" x14ac:dyDescent="0.35">
      <c r="B166" s="654" t="s">
        <v>566</v>
      </c>
      <c r="C166" s="161">
        <v>25043</v>
      </c>
      <c r="D166" s="121">
        <v>241</v>
      </c>
      <c r="E166" s="161">
        <v>10927</v>
      </c>
      <c r="F166" s="121">
        <v>52</v>
      </c>
    </row>
    <row r="167" spans="1:6" ht="17.25" thickBot="1" x14ac:dyDescent="0.35">
      <c r="B167" s="654" t="s">
        <v>567</v>
      </c>
      <c r="C167" s="121">
        <v>20</v>
      </c>
      <c r="D167" s="161">
        <v>7959</v>
      </c>
      <c r="E167" s="121">
        <v>351</v>
      </c>
      <c r="F167" s="161">
        <v>210219</v>
      </c>
    </row>
    <row r="168" spans="1:6" ht="17.25" thickBot="1" x14ac:dyDescent="0.35">
      <c r="B168" s="654" t="s">
        <v>568</v>
      </c>
      <c r="C168" s="121">
        <v>44</v>
      </c>
      <c r="D168" s="161">
        <v>283294</v>
      </c>
      <c r="E168" s="121">
        <v>0</v>
      </c>
      <c r="F168" s="161">
        <v>0</v>
      </c>
    </row>
    <row r="169" spans="1:6" ht="17.25" thickBot="1" x14ac:dyDescent="0.35">
      <c r="B169" s="654" t="s">
        <v>569</v>
      </c>
      <c r="C169" s="161">
        <v>1561</v>
      </c>
      <c r="D169" s="161">
        <v>7766003</v>
      </c>
      <c r="E169" s="161">
        <v>136</v>
      </c>
      <c r="F169" s="161">
        <v>2897016</v>
      </c>
    </row>
    <row r="170" spans="1:6" ht="17.25" thickBot="1" x14ac:dyDescent="0.35">
      <c r="B170" s="654" t="s">
        <v>570</v>
      </c>
      <c r="C170" s="161">
        <v>856</v>
      </c>
      <c r="D170" s="161">
        <v>3577936</v>
      </c>
      <c r="E170" s="161">
        <v>224</v>
      </c>
      <c r="F170" s="161">
        <v>1900746</v>
      </c>
    </row>
    <row r="171" spans="1:6" ht="17.25" thickBot="1" x14ac:dyDescent="0.35">
      <c r="B171" s="654" t="s">
        <v>571</v>
      </c>
      <c r="C171" s="161">
        <v>3412</v>
      </c>
      <c r="D171" s="161">
        <v>15965704</v>
      </c>
      <c r="E171" s="161">
        <v>633</v>
      </c>
      <c r="F171" s="161">
        <v>8252318</v>
      </c>
    </row>
    <row r="172" spans="1:6" ht="17.25" thickBot="1" x14ac:dyDescent="0.35">
      <c r="B172" s="654" t="s">
        <v>572</v>
      </c>
      <c r="C172" s="161">
        <v>3575</v>
      </c>
      <c r="D172" s="161">
        <v>1977148</v>
      </c>
      <c r="E172" s="161">
        <v>2402</v>
      </c>
      <c r="F172" s="161">
        <v>1564523</v>
      </c>
    </row>
    <row r="173" spans="1:6" ht="17.25" thickBot="1" x14ac:dyDescent="0.35">
      <c r="B173" s="654" t="s">
        <v>573</v>
      </c>
      <c r="C173" s="161">
        <v>751</v>
      </c>
      <c r="D173" s="161">
        <v>2676457</v>
      </c>
      <c r="E173" s="161">
        <v>338</v>
      </c>
      <c r="F173" s="161">
        <v>2593583</v>
      </c>
    </row>
    <row r="174" spans="1:6" ht="17.25" thickBot="1" x14ac:dyDescent="0.35">
      <c r="B174" s="654" t="s">
        <v>574</v>
      </c>
      <c r="C174" s="161">
        <v>7206</v>
      </c>
      <c r="D174" s="161">
        <v>2123541</v>
      </c>
      <c r="E174" s="161">
        <v>3191</v>
      </c>
      <c r="F174" s="161">
        <v>1633926</v>
      </c>
    </row>
    <row r="175" spans="1:6" ht="17.25" thickBot="1" x14ac:dyDescent="0.35">
      <c r="B175" s="654" t="s">
        <v>575</v>
      </c>
      <c r="C175" s="161">
        <v>4840</v>
      </c>
      <c r="D175" s="161">
        <v>5885337</v>
      </c>
      <c r="E175" s="161">
        <v>1242</v>
      </c>
      <c r="F175" s="161">
        <v>2813604</v>
      </c>
    </row>
    <row r="176" spans="1:6" ht="17.25" thickBot="1" x14ac:dyDescent="0.35">
      <c r="B176" s="654" t="s">
        <v>576</v>
      </c>
      <c r="C176" s="161">
        <v>19082</v>
      </c>
      <c r="D176" s="161">
        <v>6670144</v>
      </c>
      <c r="E176" s="161">
        <v>11299</v>
      </c>
      <c r="F176" s="161">
        <v>5138884</v>
      </c>
    </row>
    <row r="177" spans="1:6" ht="17.25" thickBot="1" x14ac:dyDescent="0.35">
      <c r="B177" s="654" t="s">
        <v>577</v>
      </c>
      <c r="C177" s="161">
        <v>458</v>
      </c>
      <c r="D177" s="161">
        <v>1021491</v>
      </c>
      <c r="E177" s="161">
        <v>226</v>
      </c>
      <c r="F177" s="161">
        <v>748447</v>
      </c>
    </row>
    <row r="178" spans="1:6" ht="17.25" thickBot="1" x14ac:dyDescent="0.35">
      <c r="B178" s="654" t="s">
        <v>578</v>
      </c>
      <c r="C178" s="121">
        <v>0</v>
      </c>
      <c r="D178" s="161">
        <v>31698</v>
      </c>
      <c r="E178" s="121">
        <v>0</v>
      </c>
      <c r="F178" s="161">
        <v>3761</v>
      </c>
    </row>
    <row r="179" spans="1:6" ht="17.25" thickBot="1" x14ac:dyDescent="0.35">
      <c r="B179" s="654" t="s">
        <v>722</v>
      </c>
      <c r="C179" s="121">
        <v>212</v>
      </c>
      <c r="D179" s="161">
        <v>521343</v>
      </c>
      <c r="E179" s="121">
        <v>127</v>
      </c>
      <c r="F179" s="161">
        <v>585124</v>
      </c>
    </row>
    <row r="180" spans="1:6" ht="17.25" thickBot="1" x14ac:dyDescent="0.35">
      <c r="B180" s="654" t="s">
        <v>723</v>
      </c>
      <c r="C180" s="121">
        <v>697</v>
      </c>
      <c r="D180" s="161">
        <v>1659011</v>
      </c>
      <c r="E180" s="121">
        <v>696</v>
      </c>
      <c r="F180" s="161">
        <v>1624073</v>
      </c>
    </row>
    <row r="181" spans="1:6" ht="17.25" thickBot="1" x14ac:dyDescent="0.35">
      <c r="B181" s="654" t="s">
        <v>1047</v>
      </c>
      <c r="C181" s="121">
        <v>3</v>
      </c>
      <c r="D181" s="161">
        <v>99</v>
      </c>
      <c r="E181" s="121">
        <v>1</v>
      </c>
      <c r="F181" s="161">
        <v>2940</v>
      </c>
    </row>
    <row r="182" spans="1:6" ht="17.25" thickBot="1" x14ac:dyDescent="0.35">
      <c r="B182" s="654" t="s">
        <v>724</v>
      </c>
      <c r="C182" s="121">
        <v>333</v>
      </c>
      <c r="D182" s="161">
        <v>623088</v>
      </c>
      <c r="E182" s="161">
        <v>1654</v>
      </c>
      <c r="F182" s="161">
        <v>5356860</v>
      </c>
    </row>
    <row r="183" spans="1:6" ht="17.25" thickBot="1" x14ac:dyDescent="0.35">
      <c r="B183" s="654" t="s">
        <v>725</v>
      </c>
      <c r="C183" s="161">
        <v>100546</v>
      </c>
      <c r="D183" s="161">
        <v>95213933</v>
      </c>
      <c r="E183" s="161">
        <v>46133</v>
      </c>
      <c r="F183" s="161">
        <v>92735074</v>
      </c>
    </row>
    <row r="184" spans="1:6" ht="17.25" thickBot="1" x14ac:dyDescent="0.35">
      <c r="B184" s="654" t="s">
        <v>1514</v>
      </c>
      <c r="C184" s="161">
        <v>0</v>
      </c>
      <c r="D184" s="161">
        <v>0</v>
      </c>
      <c r="E184" s="161">
        <v>3019782</v>
      </c>
      <c r="F184" s="161">
        <v>770397613</v>
      </c>
    </row>
    <row r="185" spans="1:6" ht="17.25" thickBot="1" x14ac:dyDescent="0.35">
      <c r="B185" s="654" t="s">
        <v>1515</v>
      </c>
      <c r="C185" s="121">
        <v>0</v>
      </c>
      <c r="D185" s="161">
        <v>0</v>
      </c>
      <c r="E185" s="161">
        <v>24270</v>
      </c>
      <c r="F185" s="161">
        <v>59343897</v>
      </c>
    </row>
    <row r="186" spans="1:6" ht="17.25" thickBot="1" x14ac:dyDescent="0.35">
      <c r="B186" s="654" t="s">
        <v>1516</v>
      </c>
      <c r="C186" s="121">
        <v>0</v>
      </c>
      <c r="D186" s="161">
        <v>0</v>
      </c>
      <c r="E186" s="161">
        <v>7672</v>
      </c>
      <c r="F186" s="161">
        <v>48748097</v>
      </c>
    </row>
    <row r="187" spans="1:6" ht="17.25" thickBot="1" x14ac:dyDescent="0.35">
      <c r="B187" s="654" t="s">
        <v>726</v>
      </c>
      <c r="C187" s="121">
        <v>123</v>
      </c>
      <c r="D187" s="161">
        <v>443273</v>
      </c>
      <c r="E187" s="121">
        <v>43</v>
      </c>
      <c r="F187" s="161">
        <v>129396</v>
      </c>
    </row>
    <row r="188" spans="1:6" ht="17.25" thickBot="1" x14ac:dyDescent="0.35">
      <c r="B188" s="654" t="s">
        <v>579</v>
      </c>
      <c r="C188" s="121">
        <v>32</v>
      </c>
      <c r="D188" s="161">
        <v>53018</v>
      </c>
      <c r="E188" s="121">
        <v>24</v>
      </c>
      <c r="F188" s="161">
        <v>46589</v>
      </c>
    </row>
    <row r="189" spans="1:6" ht="17.25" thickBot="1" x14ac:dyDescent="0.35">
      <c r="B189" s="654" t="s">
        <v>727</v>
      </c>
      <c r="C189" s="121">
        <v>54</v>
      </c>
      <c r="D189" s="161">
        <v>320921</v>
      </c>
      <c r="E189" s="121">
        <v>17</v>
      </c>
      <c r="F189" s="161">
        <v>123871</v>
      </c>
    </row>
    <row r="190" spans="1:6" ht="17.25" thickBot="1" x14ac:dyDescent="0.35">
      <c r="B190" s="654" t="s">
        <v>728</v>
      </c>
      <c r="C190" s="161">
        <v>1253</v>
      </c>
      <c r="D190" s="161">
        <v>6599428</v>
      </c>
      <c r="E190" s="161">
        <v>1229</v>
      </c>
      <c r="F190" s="161">
        <v>7246594</v>
      </c>
    </row>
    <row r="191" spans="1:6" ht="17.25" thickBot="1" x14ac:dyDescent="0.35">
      <c r="B191" s="654" t="s">
        <v>580</v>
      </c>
      <c r="C191" s="161">
        <v>9480</v>
      </c>
      <c r="D191" s="161">
        <v>32022270</v>
      </c>
      <c r="E191" s="161">
        <v>8814</v>
      </c>
      <c r="F191" s="161">
        <v>32056936</v>
      </c>
    </row>
    <row r="192" spans="1:6" s="12" customFormat="1" ht="17.25" thickBot="1" x14ac:dyDescent="0.35">
      <c r="A192" s="388"/>
      <c r="B192" s="655" t="s">
        <v>14</v>
      </c>
      <c r="C192" s="182">
        <v>913248</v>
      </c>
      <c r="D192" s="182">
        <v>185470719</v>
      </c>
      <c r="E192" s="182">
        <v>3417833</v>
      </c>
      <c r="F192" s="182">
        <v>1046166559</v>
      </c>
    </row>
    <row r="193" spans="1:20" x14ac:dyDescent="0.3">
      <c r="B193" s="447" t="s">
        <v>321</v>
      </c>
      <c r="C193" s="446"/>
      <c r="D193" s="446"/>
      <c r="E193" s="446"/>
      <c r="F193" s="446"/>
    </row>
    <row r="194" spans="1:20" x14ac:dyDescent="0.3">
      <c r="B194" s="3" t="s">
        <v>884</v>
      </c>
    </row>
    <row r="196" spans="1:20" ht="17.25" thickBot="1" x14ac:dyDescent="0.35">
      <c r="A196" s="554"/>
      <c r="B196" s="7" t="s">
        <v>1517</v>
      </c>
      <c r="C196"/>
      <c r="D196"/>
      <c r="E196"/>
      <c r="F196"/>
      <c r="G196"/>
      <c r="H196"/>
      <c r="I196"/>
      <c r="J196" s="198" t="s">
        <v>885</v>
      </c>
      <c r="P196"/>
      <c r="Q196"/>
      <c r="R196"/>
      <c r="S196"/>
      <c r="T196"/>
    </row>
    <row r="197" spans="1:20" ht="17.25" thickBot="1" x14ac:dyDescent="0.35">
      <c r="A197" s="196"/>
      <c r="B197" s="737" t="s">
        <v>1483</v>
      </c>
      <c r="C197" s="720" t="s">
        <v>584</v>
      </c>
      <c r="D197" s="366" t="s">
        <v>251</v>
      </c>
      <c r="E197" s="367"/>
      <c r="F197" s="367"/>
      <c r="G197" s="367"/>
      <c r="H197" s="367"/>
      <c r="I197" s="367"/>
      <c r="J197" s="460"/>
      <c r="P197"/>
      <c r="Q197"/>
      <c r="R197"/>
      <c r="S197"/>
      <c r="T197"/>
    </row>
    <row r="198" spans="1:20" ht="17.25" thickBot="1" x14ac:dyDescent="0.35">
      <c r="A198" s="196"/>
      <c r="B198" s="738"/>
      <c r="C198" s="740"/>
      <c r="D198" s="720" t="s">
        <v>585</v>
      </c>
      <c r="E198" s="741" t="s">
        <v>555</v>
      </c>
      <c r="F198" s="742"/>
      <c r="G198" s="720" t="s">
        <v>586</v>
      </c>
      <c r="H198" s="364" t="s">
        <v>555</v>
      </c>
      <c r="I198" s="365"/>
      <c r="J198" s="720" t="s">
        <v>587</v>
      </c>
    </row>
    <row r="199" spans="1:20" ht="51.75" thickBot="1" x14ac:dyDescent="0.35">
      <c r="A199" s="196"/>
      <c r="B199" s="739"/>
      <c r="C199" s="721"/>
      <c r="D199" s="721"/>
      <c r="E199" s="117" t="s">
        <v>588</v>
      </c>
      <c r="F199" s="117" t="s">
        <v>589</v>
      </c>
      <c r="G199" s="721"/>
      <c r="H199" s="117" t="s">
        <v>590</v>
      </c>
      <c r="I199" s="117" t="s">
        <v>591</v>
      </c>
      <c r="J199" s="721"/>
    </row>
    <row r="200" spans="1:20" ht="17.25" thickBot="1" x14ac:dyDescent="0.35">
      <c r="A200" s="196"/>
      <c r="B200" s="656" t="s">
        <v>592</v>
      </c>
      <c r="C200" s="180">
        <v>1702</v>
      </c>
      <c r="D200" s="180">
        <v>1239</v>
      </c>
      <c r="E200" s="180">
        <v>1076</v>
      </c>
      <c r="F200" s="123">
        <v>152</v>
      </c>
      <c r="G200" s="123">
        <v>464</v>
      </c>
      <c r="H200" s="123">
        <v>426</v>
      </c>
      <c r="I200" s="123">
        <v>9</v>
      </c>
      <c r="J200" s="123">
        <v>-1</v>
      </c>
    </row>
    <row r="201" spans="1:20" ht="17.25" thickBot="1" x14ac:dyDescent="0.35">
      <c r="A201" s="196"/>
      <c r="B201" s="657" t="s">
        <v>593</v>
      </c>
      <c r="C201" s="176">
        <v>1378</v>
      </c>
      <c r="D201" s="124">
        <v>998</v>
      </c>
      <c r="E201" s="124">
        <v>866</v>
      </c>
      <c r="F201" s="124">
        <v>123</v>
      </c>
      <c r="G201" s="124">
        <v>380</v>
      </c>
      <c r="H201" s="124">
        <v>347</v>
      </c>
      <c r="I201" s="124">
        <v>5</v>
      </c>
      <c r="J201" s="124">
        <v>-2</v>
      </c>
    </row>
    <row r="202" spans="1:20" ht="17.25" thickBot="1" x14ac:dyDescent="0.35">
      <c r="A202" s="196"/>
      <c r="B202" s="657" t="s">
        <v>582</v>
      </c>
      <c r="C202" s="176">
        <v>1819</v>
      </c>
      <c r="D202" s="176">
        <v>1288</v>
      </c>
      <c r="E202" s="176">
        <v>1105</v>
      </c>
      <c r="F202" s="124">
        <v>172</v>
      </c>
      <c r="G202" s="124">
        <v>531</v>
      </c>
      <c r="H202" s="124">
        <v>450</v>
      </c>
      <c r="I202" s="124">
        <v>24</v>
      </c>
      <c r="J202" s="124" t="s">
        <v>81</v>
      </c>
    </row>
    <row r="203" spans="1:20" ht="17.25" thickBot="1" x14ac:dyDescent="0.35">
      <c r="A203" s="196"/>
      <c r="B203" s="657" t="s">
        <v>462</v>
      </c>
      <c r="C203" s="176">
        <v>1714</v>
      </c>
      <c r="D203" s="176">
        <v>1239</v>
      </c>
      <c r="E203" s="124">
        <v>1070</v>
      </c>
      <c r="F203" s="124">
        <v>163</v>
      </c>
      <c r="G203" s="124">
        <v>475</v>
      </c>
      <c r="H203" s="124">
        <v>429</v>
      </c>
      <c r="I203" s="124">
        <v>11</v>
      </c>
      <c r="J203" s="124">
        <v>0</v>
      </c>
    </row>
    <row r="204" spans="1:20" ht="17.25" thickBot="1" x14ac:dyDescent="0.35">
      <c r="A204" s="196"/>
      <c r="B204" s="657" t="s">
        <v>594</v>
      </c>
      <c r="C204" s="176">
        <v>2630</v>
      </c>
      <c r="D204" s="176">
        <v>1859</v>
      </c>
      <c r="E204" s="176">
        <v>1578</v>
      </c>
      <c r="F204" s="124">
        <v>241</v>
      </c>
      <c r="G204" s="124">
        <v>771</v>
      </c>
      <c r="H204" s="124">
        <v>648</v>
      </c>
      <c r="I204" s="124">
        <v>37</v>
      </c>
      <c r="J204" s="124">
        <v>-23</v>
      </c>
    </row>
    <row r="205" spans="1:20" ht="17.25" thickBot="1" x14ac:dyDescent="0.35">
      <c r="A205" s="196"/>
      <c r="B205" s="657" t="s">
        <v>595</v>
      </c>
      <c r="C205" s="176">
        <v>1463</v>
      </c>
      <c r="D205" s="124">
        <v>1066</v>
      </c>
      <c r="E205" s="124">
        <v>914</v>
      </c>
      <c r="F205" s="124">
        <v>139</v>
      </c>
      <c r="G205" s="124">
        <v>419</v>
      </c>
      <c r="H205" s="124">
        <v>371</v>
      </c>
      <c r="I205" s="124">
        <v>17</v>
      </c>
      <c r="J205" s="124">
        <v>0</v>
      </c>
    </row>
    <row r="206" spans="1:20" ht="17.25" thickBot="1" x14ac:dyDescent="0.35">
      <c r="A206" s="196"/>
      <c r="B206" s="657" t="s">
        <v>463</v>
      </c>
      <c r="C206" s="176">
        <v>1484</v>
      </c>
      <c r="D206" s="124">
        <v>1087</v>
      </c>
      <c r="E206" s="124">
        <v>939</v>
      </c>
      <c r="F206" s="124">
        <v>137</v>
      </c>
      <c r="G206" s="124">
        <v>397</v>
      </c>
      <c r="H206" s="124">
        <v>374</v>
      </c>
      <c r="I206" s="124">
        <v>4</v>
      </c>
      <c r="J206" s="124">
        <v>0</v>
      </c>
    </row>
    <row r="207" spans="1:20" ht="17.25" thickBot="1" x14ac:dyDescent="0.35">
      <c r="A207" s="196"/>
      <c r="B207" s="657" t="s">
        <v>596</v>
      </c>
      <c r="C207" s="176">
        <v>1640</v>
      </c>
      <c r="D207" s="176">
        <v>1200</v>
      </c>
      <c r="E207" s="124">
        <v>1049</v>
      </c>
      <c r="F207" s="124">
        <v>130</v>
      </c>
      <c r="G207" s="124">
        <v>440</v>
      </c>
      <c r="H207" s="124">
        <v>412</v>
      </c>
      <c r="I207" s="124">
        <v>4</v>
      </c>
      <c r="J207" s="124">
        <v>-11</v>
      </c>
    </row>
    <row r="208" spans="1:20" ht="17.25" thickBot="1" x14ac:dyDescent="0.35">
      <c r="A208" s="196"/>
      <c r="B208" s="657" t="s">
        <v>583</v>
      </c>
      <c r="C208" s="176">
        <v>1525</v>
      </c>
      <c r="D208" s="124">
        <v>1103</v>
      </c>
      <c r="E208" s="124">
        <v>961</v>
      </c>
      <c r="F208" s="124">
        <v>136</v>
      </c>
      <c r="G208" s="124">
        <v>433</v>
      </c>
      <c r="H208" s="124">
        <v>391</v>
      </c>
      <c r="I208" s="124">
        <v>13</v>
      </c>
      <c r="J208" s="124">
        <v>0</v>
      </c>
    </row>
    <row r="209" spans="1:10" ht="17.25" thickBot="1" x14ac:dyDescent="0.35">
      <c r="A209" s="196"/>
      <c r="B209" s="657" t="s">
        <v>597</v>
      </c>
      <c r="C209" s="124">
        <v>1068</v>
      </c>
      <c r="D209" s="124">
        <v>782</v>
      </c>
      <c r="E209" s="124">
        <v>700</v>
      </c>
      <c r="F209" s="124">
        <v>80</v>
      </c>
      <c r="G209" s="124">
        <v>285</v>
      </c>
      <c r="H209" s="124">
        <v>271</v>
      </c>
      <c r="I209" s="124">
        <v>1</v>
      </c>
      <c r="J209" s="124">
        <v>-1</v>
      </c>
    </row>
    <row r="210" spans="1:10" ht="17.25" thickBot="1" x14ac:dyDescent="0.35">
      <c r="A210" s="196"/>
      <c r="B210" s="657" t="s">
        <v>598</v>
      </c>
      <c r="C210" s="176">
        <v>2953</v>
      </c>
      <c r="D210" s="176">
        <v>2173</v>
      </c>
      <c r="E210" s="176">
        <v>1906</v>
      </c>
      <c r="F210" s="124">
        <v>234</v>
      </c>
      <c r="G210" s="124">
        <v>782</v>
      </c>
      <c r="H210" s="124">
        <v>729</v>
      </c>
      <c r="I210" s="124">
        <v>10</v>
      </c>
      <c r="J210" s="124">
        <v>-3</v>
      </c>
    </row>
    <row r="211" spans="1:10" ht="17.25" thickBot="1" x14ac:dyDescent="0.35">
      <c r="A211" s="196"/>
      <c r="B211" s="657" t="s">
        <v>599</v>
      </c>
      <c r="C211" s="176">
        <v>2914</v>
      </c>
      <c r="D211" s="176">
        <v>2090</v>
      </c>
      <c r="E211" s="176">
        <v>1811</v>
      </c>
      <c r="F211" s="124">
        <v>261</v>
      </c>
      <c r="G211" s="124">
        <v>824</v>
      </c>
      <c r="H211" s="124">
        <v>703</v>
      </c>
      <c r="I211" s="124">
        <v>27</v>
      </c>
      <c r="J211" s="124" t="s">
        <v>81</v>
      </c>
    </row>
    <row r="212" spans="1:10" ht="17.25" thickBot="1" x14ac:dyDescent="0.35">
      <c r="A212" s="196"/>
      <c r="B212" s="657" t="s">
        <v>600</v>
      </c>
      <c r="C212" s="176">
        <v>1611</v>
      </c>
      <c r="D212" s="176">
        <v>1182</v>
      </c>
      <c r="E212" s="176">
        <v>1042</v>
      </c>
      <c r="F212" s="124">
        <v>134</v>
      </c>
      <c r="G212" s="124">
        <v>428</v>
      </c>
      <c r="H212" s="124">
        <v>398</v>
      </c>
      <c r="I212" s="124">
        <v>4</v>
      </c>
      <c r="J212" s="124">
        <v>0</v>
      </c>
    </row>
    <row r="213" spans="1:10" ht="17.25" thickBot="1" x14ac:dyDescent="0.35">
      <c r="A213" s="196"/>
      <c r="B213" s="657" t="s">
        <v>601</v>
      </c>
      <c r="C213" s="176">
        <v>2145</v>
      </c>
      <c r="D213" s="176">
        <v>1583</v>
      </c>
      <c r="E213" s="176">
        <v>1387</v>
      </c>
      <c r="F213" s="124">
        <v>173</v>
      </c>
      <c r="G213" s="124">
        <v>562</v>
      </c>
      <c r="H213" s="124">
        <v>531</v>
      </c>
      <c r="I213" s="124">
        <v>8</v>
      </c>
      <c r="J213" s="124">
        <v>0</v>
      </c>
    </row>
    <row r="214" spans="1:10" ht="17.25" thickBot="1" x14ac:dyDescent="0.35">
      <c r="A214" s="196"/>
      <c r="B214" s="657" t="s">
        <v>602</v>
      </c>
      <c r="C214" s="176">
        <v>1286</v>
      </c>
      <c r="D214" s="124">
        <v>940</v>
      </c>
      <c r="E214" s="124">
        <v>828</v>
      </c>
      <c r="F214" s="124">
        <v>104</v>
      </c>
      <c r="G214" s="124">
        <v>346</v>
      </c>
      <c r="H214" s="124">
        <v>324</v>
      </c>
      <c r="I214" s="124">
        <v>3</v>
      </c>
      <c r="J214" s="124">
        <v>0</v>
      </c>
    </row>
    <row r="215" spans="1:10" ht="17.25" thickBot="1" x14ac:dyDescent="0.35">
      <c r="A215" s="196"/>
      <c r="B215" s="657" t="s">
        <v>603</v>
      </c>
      <c r="C215" s="176">
        <v>1772</v>
      </c>
      <c r="D215" s="176">
        <v>1283</v>
      </c>
      <c r="E215" s="124">
        <v>1142</v>
      </c>
      <c r="F215" s="124">
        <v>134</v>
      </c>
      <c r="G215" s="124">
        <v>489</v>
      </c>
      <c r="H215" s="124">
        <v>436</v>
      </c>
      <c r="I215" s="197">
        <v>16</v>
      </c>
      <c r="J215" s="124">
        <v>0</v>
      </c>
    </row>
    <row r="216" spans="1:10" ht="17.25" thickBot="1" x14ac:dyDescent="0.35">
      <c r="A216" s="196"/>
      <c r="B216" s="658" t="s">
        <v>473</v>
      </c>
      <c r="C216" s="199">
        <v>1590</v>
      </c>
      <c r="D216" s="197">
        <v>1158</v>
      </c>
      <c r="E216" s="197">
        <v>963</v>
      </c>
      <c r="F216" s="197">
        <v>192</v>
      </c>
      <c r="G216" s="197">
        <v>432</v>
      </c>
      <c r="H216" s="197">
        <v>402</v>
      </c>
      <c r="I216" s="197">
        <v>9</v>
      </c>
      <c r="J216" s="197">
        <v>0</v>
      </c>
    </row>
    <row r="217" spans="1:10" ht="17.25" thickBot="1" x14ac:dyDescent="0.35">
      <c r="A217" s="196"/>
      <c r="B217" s="658" t="s">
        <v>474</v>
      </c>
      <c r="C217" s="199">
        <v>1729</v>
      </c>
      <c r="D217" s="199">
        <v>1270</v>
      </c>
      <c r="E217" s="197">
        <v>1099</v>
      </c>
      <c r="F217" s="197">
        <v>146</v>
      </c>
      <c r="G217" s="197">
        <v>460</v>
      </c>
      <c r="H217" s="197">
        <v>436</v>
      </c>
      <c r="I217" s="197">
        <v>8</v>
      </c>
      <c r="J217" s="197">
        <v>-1</v>
      </c>
    </row>
    <row r="218" spans="1:10" ht="17.25" thickBot="1" x14ac:dyDescent="0.35">
      <c r="A218" s="196"/>
      <c r="B218" s="658" t="s">
        <v>475</v>
      </c>
      <c r="C218" s="199">
        <v>1444</v>
      </c>
      <c r="D218" s="197">
        <v>1061</v>
      </c>
      <c r="E218" s="197">
        <v>946</v>
      </c>
      <c r="F218" s="197">
        <v>112</v>
      </c>
      <c r="G218" s="197">
        <v>383</v>
      </c>
      <c r="H218" s="197">
        <v>358</v>
      </c>
      <c r="I218" s="197">
        <v>4</v>
      </c>
      <c r="J218" s="124" t="s">
        <v>81</v>
      </c>
    </row>
    <row r="219" spans="1:10" ht="17.25" thickBot="1" x14ac:dyDescent="0.35">
      <c r="A219" s="196"/>
      <c r="B219" s="658" t="s">
        <v>476</v>
      </c>
      <c r="C219" s="197">
        <v>1188</v>
      </c>
      <c r="D219" s="197">
        <v>873</v>
      </c>
      <c r="E219" s="197">
        <v>773</v>
      </c>
      <c r="F219" s="197">
        <v>96</v>
      </c>
      <c r="G219" s="197">
        <v>315</v>
      </c>
      <c r="H219" s="197">
        <v>301</v>
      </c>
      <c r="I219" s="197">
        <v>2</v>
      </c>
      <c r="J219" s="197">
        <v>-1</v>
      </c>
    </row>
    <row r="220" spans="1:10" x14ac:dyDescent="0.3">
      <c r="A220" s="196"/>
      <c r="B220" s="195" t="s">
        <v>496</v>
      </c>
      <c r="C220"/>
      <c r="D220"/>
      <c r="E220"/>
      <c r="F220"/>
      <c r="G220"/>
      <c r="H220"/>
      <c r="I220"/>
    </row>
    <row r="221" spans="1:10" x14ac:dyDescent="0.3">
      <c r="A221" s="196"/>
      <c r="B221" s="195" t="s">
        <v>840</v>
      </c>
      <c r="C221"/>
      <c r="D221"/>
      <c r="E221"/>
      <c r="F221"/>
      <c r="G221"/>
      <c r="H221"/>
      <c r="I221"/>
    </row>
    <row r="222" spans="1:10" x14ac:dyDescent="0.3">
      <c r="A222" s="196"/>
    </row>
    <row r="223" spans="1:10" x14ac:dyDescent="0.3">
      <c r="A223" s="196"/>
    </row>
  </sheetData>
  <mergeCells count="17">
    <mergeCell ref="C58:E58"/>
    <mergeCell ref="F58:H58"/>
    <mergeCell ref="E162:F162"/>
    <mergeCell ref="B162:B163"/>
    <mergeCell ref="C162:D162"/>
    <mergeCell ref="U3:W3"/>
    <mergeCell ref="B3:B4"/>
    <mergeCell ref="C3:E3"/>
    <mergeCell ref="F3:H3"/>
    <mergeCell ref="Q3:Q4"/>
    <mergeCell ref="R3:T3"/>
    <mergeCell ref="J198:J199"/>
    <mergeCell ref="B197:B199"/>
    <mergeCell ref="C197:C199"/>
    <mergeCell ref="D198:D199"/>
    <mergeCell ref="G198:G199"/>
    <mergeCell ref="E198:F198"/>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sheetPr>
  <dimension ref="A2:AI53"/>
  <sheetViews>
    <sheetView zoomScale="65" zoomScaleNormal="65" workbookViewId="0"/>
  </sheetViews>
  <sheetFormatPr defaultRowHeight="16.5" x14ac:dyDescent="0.3"/>
  <cols>
    <col min="1" max="1" width="16.85546875" style="210" customWidth="1"/>
    <col min="2" max="2" width="42.7109375" style="1" customWidth="1"/>
    <col min="3" max="3" width="108.5703125" style="1" customWidth="1"/>
    <col min="4" max="4" width="22.7109375" style="1" customWidth="1"/>
    <col min="5" max="5" width="24" style="1" customWidth="1"/>
    <col min="6" max="6" width="12.28515625" style="1" customWidth="1"/>
    <col min="7" max="13" width="9.140625" style="1"/>
    <col min="14" max="15" width="9.28515625" style="1" bestFit="1" customWidth="1"/>
    <col min="16" max="16384" width="9.140625" style="1"/>
  </cols>
  <sheetData>
    <row r="2" spans="1:5" ht="17.25" thickBot="1" x14ac:dyDescent="0.35">
      <c r="A2" s="554"/>
      <c r="B2" s="200" t="s">
        <v>1519</v>
      </c>
    </row>
    <row r="3" spans="1:5" x14ac:dyDescent="0.3">
      <c r="B3" s="208" t="s">
        <v>754</v>
      </c>
      <c r="C3" s="756" t="s">
        <v>755</v>
      </c>
      <c r="D3" s="758" t="s">
        <v>756</v>
      </c>
      <c r="E3" s="756" t="s">
        <v>757</v>
      </c>
    </row>
    <row r="4" spans="1:5" ht="45" customHeight="1" thickBot="1" x14ac:dyDescent="0.35">
      <c r="B4" s="209" t="s">
        <v>758</v>
      </c>
      <c r="C4" s="757"/>
      <c r="D4" s="759"/>
      <c r="E4" s="760"/>
    </row>
    <row r="5" spans="1:5" ht="17.25" thickBot="1" x14ac:dyDescent="0.35">
      <c r="B5" s="761" t="s">
        <v>759</v>
      </c>
      <c r="C5" s="762"/>
      <c r="D5" s="763"/>
      <c r="E5" s="764"/>
    </row>
    <row r="6" spans="1:5" ht="180.75" customHeight="1" x14ac:dyDescent="0.3">
      <c r="B6" s="203" t="s">
        <v>1050</v>
      </c>
      <c r="C6" s="765" t="s">
        <v>1152</v>
      </c>
      <c r="D6" s="750" t="s">
        <v>1048</v>
      </c>
      <c r="E6" s="753">
        <v>8279432.0800000001</v>
      </c>
    </row>
    <row r="7" spans="1:5" x14ac:dyDescent="0.3">
      <c r="B7" s="204" t="s">
        <v>761</v>
      </c>
      <c r="C7" s="765"/>
      <c r="D7" s="751"/>
      <c r="E7" s="754"/>
    </row>
    <row r="8" spans="1:5" ht="17.25" thickBot="1" x14ac:dyDescent="0.35">
      <c r="B8" s="205" t="s">
        <v>1049</v>
      </c>
      <c r="C8" s="765"/>
      <c r="D8" s="752"/>
      <c r="E8" s="755"/>
    </row>
    <row r="9" spans="1:5" ht="57" customHeight="1" x14ac:dyDescent="0.3">
      <c r="B9" s="452" t="s">
        <v>762</v>
      </c>
      <c r="C9" s="747" t="s">
        <v>1150</v>
      </c>
      <c r="D9" s="750" t="s">
        <v>1037</v>
      </c>
      <c r="E9" s="753">
        <v>49321239.759999998</v>
      </c>
    </row>
    <row r="10" spans="1:5" ht="18" customHeight="1" x14ac:dyDescent="0.3">
      <c r="B10" s="206" t="s">
        <v>761</v>
      </c>
      <c r="C10" s="748"/>
      <c r="D10" s="751"/>
      <c r="E10" s="754"/>
    </row>
    <row r="11" spans="1:5" ht="43.5" customHeight="1" thickBot="1" x14ac:dyDescent="0.35">
      <c r="B11" s="207" t="s">
        <v>763</v>
      </c>
      <c r="C11" s="749"/>
      <c r="D11" s="752"/>
      <c r="E11" s="755"/>
    </row>
    <row r="12" spans="1:5" ht="43.5" customHeight="1" x14ac:dyDescent="0.3">
      <c r="B12" s="203" t="s">
        <v>764</v>
      </c>
      <c r="C12" s="747" t="s">
        <v>1151</v>
      </c>
      <c r="D12" s="750" t="s">
        <v>1038</v>
      </c>
      <c r="E12" s="753">
        <v>48779382.329999998</v>
      </c>
    </row>
    <row r="13" spans="1:5" ht="228" customHeight="1" x14ac:dyDescent="0.3">
      <c r="B13" s="453" t="s">
        <v>761</v>
      </c>
      <c r="C13" s="748"/>
      <c r="D13" s="751"/>
      <c r="E13" s="754"/>
    </row>
    <row r="14" spans="1:5" ht="17.25" customHeight="1" thickBot="1" x14ac:dyDescent="0.35">
      <c r="B14" s="454" t="s">
        <v>763</v>
      </c>
      <c r="C14" s="749"/>
      <c r="D14" s="752"/>
      <c r="E14" s="755"/>
    </row>
    <row r="15" spans="1:5" s="137" customFormat="1" x14ac:dyDescent="0.3">
      <c r="A15" s="464"/>
      <c r="B15" s="9" t="s">
        <v>768</v>
      </c>
    </row>
    <row r="18" spans="1:4" ht="17.25" thickBot="1" x14ac:dyDescent="0.35">
      <c r="A18" s="554"/>
      <c r="B18" s="200" t="s">
        <v>1520</v>
      </c>
    </row>
    <row r="19" spans="1:4" ht="17.25" thickBot="1" x14ac:dyDescent="0.35">
      <c r="B19" s="19" t="s">
        <v>765</v>
      </c>
      <c r="C19" s="461">
        <v>2020</v>
      </c>
    </row>
    <row r="20" spans="1:4" ht="17.25" thickBot="1" x14ac:dyDescent="0.35">
      <c r="B20" s="120" t="s">
        <v>766</v>
      </c>
      <c r="C20" s="121">
        <v>201</v>
      </c>
    </row>
    <row r="21" spans="1:4" ht="17.25" thickBot="1" x14ac:dyDescent="0.35">
      <c r="B21" s="120" t="s">
        <v>1153</v>
      </c>
      <c r="C21" s="121">
        <v>25</v>
      </c>
    </row>
    <row r="22" spans="1:4" ht="17.25" thickBot="1" x14ac:dyDescent="0.35">
      <c r="B22" s="120" t="s">
        <v>767</v>
      </c>
      <c r="C22" s="121">
        <v>2</v>
      </c>
    </row>
    <row r="23" spans="1:4" ht="17.25" thickBot="1" x14ac:dyDescent="0.35">
      <c r="B23" s="118" t="s">
        <v>14</v>
      </c>
      <c r="C23" s="119">
        <v>228</v>
      </c>
    </row>
    <row r="24" spans="1:4" x14ac:dyDescent="0.3">
      <c r="B24" s="9" t="s">
        <v>768</v>
      </c>
    </row>
    <row r="26" spans="1:4" ht="17.25" thickBot="1" x14ac:dyDescent="0.35">
      <c r="A26" s="554"/>
      <c r="B26" s="200" t="s">
        <v>1521</v>
      </c>
    </row>
    <row r="27" spans="1:4" ht="17.25" thickBot="1" x14ac:dyDescent="0.35">
      <c r="B27" s="19" t="s">
        <v>769</v>
      </c>
      <c r="C27" s="461" t="s">
        <v>770</v>
      </c>
      <c r="D27" s="461" t="s">
        <v>771</v>
      </c>
    </row>
    <row r="28" spans="1:4" ht="132.75" thickBot="1" x14ac:dyDescent="0.35">
      <c r="B28" s="37" t="s">
        <v>1154</v>
      </c>
      <c r="C28" s="121" t="s">
        <v>1155</v>
      </c>
      <c r="D28" s="115">
        <v>8</v>
      </c>
    </row>
    <row r="29" spans="1:4" ht="99.75" thickBot="1" x14ac:dyDescent="0.35">
      <c r="B29" s="37" t="s">
        <v>1156</v>
      </c>
      <c r="C29" s="121" t="s">
        <v>1157</v>
      </c>
      <c r="D29" s="115">
        <v>6</v>
      </c>
    </row>
    <row r="30" spans="1:4" ht="99.75" thickBot="1" x14ac:dyDescent="0.35">
      <c r="B30" s="37" t="s">
        <v>1158</v>
      </c>
      <c r="C30" s="121" t="s">
        <v>1006</v>
      </c>
      <c r="D30" s="115">
        <v>6</v>
      </c>
    </row>
    <row r="31" spans="1:4" ht="83.25" thickBot="1" x14ac:dyDescent="0.35">
      <c r="B31" s="37" t="s">
        <v>1159</v>
      </c>
      <c r="C31" s="121" t="s">
        <v>772</v>
      </c>
      <c r="D31" s="115">
        <v>5</v>
      </c>
    </row>
    <row r="32" spans="1:4" ht="83.25" thickBot="1" x14ac:dyDescent="0.35">
      <c r="B32" s="37" t="s">
        <v>1160</v>
      </c>
      <c r="C32" s="121" t="s">
        <v>1004</v>
      </c>
      <c r="D32" s="115">
        <v>5</v>
      </c>
    </row>
    <row r="33" spans="2:35" ht="50.25" thickBot="1" x14ac:dyDescent="0.35">
      <c r="B33" s="37" t="s">
        <v>1161</v>
      </c>
      <c r="C33" s="121" t="s">
        <v>1162</v>
      </c>
      <c r="D33" s="115">
        <v>3</v>
      </c>
    </row>
    <row r="34" spans="2:35" ht="33.75" thickBot="1" x14ac:dyDescent="0.35">
      <c r="B34" s="37" t="s">
        <v>1163</v>
      </c>
      <c r="C34" s="121" t="s">
        <v>773</v>
      </c>
      <c r="D34" s="115">
        <v>2</v>
      </c>
    </row>
    <row r="35" spans="2:35" ht="33.75" thickBot="1" x14ac:dyDescent="0.35">
      <c r="B35" s="37" t="s">
        <v>1164</v>
      </c>
      <c r="C35" s="121" t="s">
        <v>1005</v>
      </c>
      <c r="D35" s="115">
        <v>2</v>
      </c>
    </row>
    <row r="36" spans="2:35" ht="33.75" thickBot="1" x14ac:dyDescent="0.35">
      <c r="B36" s="37" t="s">
        <v>1165</v>
      </c>
      <c r="C36" s="121" t="s">
        <v>1166</v>
      </c>
      <c r="D36" s="115">
        <v>2</v>
      </c>
    </row>
    <row r="37" spans="2:35" ht="17.25" thickBot="1" x14ac:dyDescent="0.35">
      <c r="B37" s="120" t="s">
        <v>1167</v>
      </c>
      <c r="C37" s="121" t="s">
        <v>1002</v>
      </c>
      <c r="D37" s="115">
        <v>1</v>
      </c>
    </row>
    <row r="38" spans="2:35" ht="17.25" thickBot="1" x14ac:dyDescent="0.35">
      <c r="B38" s="37" t="s">
        <v>1168</v>
      </c>
      <c r="C38" s="121" t="s">
        <v>1003</v>
      </c>
      <c r="D38" s="115">
        <v>1</v>
      </c>
    </row>
    <row r="39" spans="2:35" ht="17.25" thickBot="1" x14ac:dyDescent="0.35">
      <c r="B39" s="118" t="s">
        <v>14</v>
      </c>
      <c r="C39" s="119" t="s">
        <v>760</v>
      </c>
      <c r="D39" s="114">
        <v>41</v>
      </c>
    </row>
    <row r="40" spans="2:35" x14ac:dyDescent="0.3">
      <c r="B40" s="202" t="s">
        <v>768</v>
      </c>
    </row>
    <row r="46" spans="2:35" x14ac:dyDescent="0.3">
      <c r="T46" s="201"/>
      <c r="X46" s="139"/>
      <c r="Y46" s="139"/>
      <c r="Z46" s="139"/>
      <c r="AA46" s="139"/>
      <c r="AB46" s="139"/>
      <c r="AC46" s="139"/>
      <c r="AD46" s="139"/>
      <c r="AE46" s="139"/>
      <c r="AF46" s="139"/>
      <c r="AG46" s="139"/>
      <c r="AH46" s="139"/>
      <c r="AI46" s="139"/>
    </row>
    <row r="47" spans="2:35" x14ac:dyDescent="0.3">
      <c r="T47" s="201"/>
      <c r="X47" s="139"/>
      <c r="Y47" s="139"/>
      <c r="Z47" s="139"/>
      <c r="AA47" s="139"/>
      <c r="AB47" s="139"/>
      <c r="AC47" s="139"/>
      <c r="AD47" s="139"/>
      <c r="AE47" s="139"/>
      <c r="AF47" s="139"/>
      <c r="AG47" s="139"/>
      <c r="AH47" s="139"/>
      <c r="AI47" s="139"/>
    </row>
    <row r="48" spans="2:35" x14ac:dyDescent="0.3">
      <c r="X48" s="139"/>
      <c r="Y48" s="139"/>
      <c r="Z48" s="139"/>
      <c r="AA48" s="139"/>
      <c r="AB48" s="139"/>
      <c r="AC48" s="139"/>
      <c r="AD48" s="139"/>
      <c r="AE48" s="139"/>
      <c r="AF48" s="139"/>
      <c r="AG48" s="139"/>
      <c r="AH48" s="139"/>
      <c r="AI48" s="139"/>
    </row>
    <row r="49" spans="24:35" x14ac:dyDescent="0.3">
      <c r="X49" s="139"/>
      <c r="Y49" s="139"/>
      <c r="Z49" s="139"/>
      <c r="AA49" s="139"/>
      <c r="AB49" s="139"/>
      <c r="AC49" s="139"/>
      <c r="AD49" s="139"/>
      <c r="AE49" s="139"/>
      <c r="AF49" s="139"/>
      <c r="AG49" s="139"/>
      <c r="AH49" s="139"/>
      <c r="AI49" s="139"/>
    </row>
    <row r="50" spans="24:35" x14ac:dyDescent="0.3">
      <c r="X50" s="139"/>
      <c r="Y50" s="139"/>
      <c r="Z50" s="139"/>
      <c r="AA50" s="139"/>
      <c r="AB50" s="139"/>
      <c r="AC50" s="139"/>
      <c r="AD50" s="139"/>
      <c r="AE50" s="139"/>
      <c r="AF50" s="139"/>
      <c r="AG50" s="139"/>
      <c r="AH50" s="139"/>
      <c r="AI50" s="139"/>
    </row>
    <row r="51" spans="24:35" x14ac:dyDescent="0.3">
      <c r="X51" s="139"/>
      <c r="Y51" s="139"/>
      <c r="Z51" s="139"/>
      <c r="AA51" s="139"/>
      <c r="AB51" s="139"/>
      <c r="AC51" s="139"/>
      <c r="AD51" s="139"/>
      <c r="AE51" s="139"/>
      <c r="AF51" s="139"/>
      <c r="AG51" s="139"/>
      <c r="AH51" s="139"/>
      <c r="AI51" s="139"/>
    </row>
    <row r="52" spans="24:35" x14ac:dyDescent="0.3">
      <c r="X52" s="139"/>
      <c r="Y52" s="99"/>
      <c r="Z52" s="139"/>
      <c r="AA52" s="139"/>
      <c r="AB52" s="139"/>
      <c r="AC52" s="139"/>
      <c r="AD52" s="139"/>
      <c r="AE52" s="139"/>
      <c r="AF52" s="139"/>
      <c r="AG52" s="139"/>
      <c r="AH52" s="139"/>
      <c r="AI52" s="139"/>
    </row>
    <row r="53" spans="24:35" x14ac:dyDescent="0.3">
      <c r="X53" s="139"/>
      <c r="Y53" s="99"/>
      <c r="Z53" s="139"/>
      <c r="AA53" s="139"/>
      <c r="AB53" s="139"/>
      <c r="AC53" s="139"/>
      <c r="AD53" s="139"/>
      <c r="AE53" s="139"/>
      <c r="AF53" s="139"/>
      <c r="AG53" s="139"/>
      <c r="AH53" s="139"/>
      <c r="AI53" s="139"/>
    </row>
  </sheetData>
  <mergeCells count="13">
    <mergeCell ref="C3:C4"/>
    <mergeCell ref="D3:D4"/>
    <mergeCell ref="E3:E4"/>
    <mergeCell ref="B5:E5"/>
    <mergeCell ref="D6:D8"/>
    <mergeCell ref="E6:E8"/>
    <mergeCell ref="C6:C8"/>
    <mergeCell ref="C9:C11"/>
    <mergeCell ref="D9:D11"/>
    <mergeCell ref="E9:E11"/>
    <mergeCell ref="C12:C14"/>
    <mergeCell ref="D12:D14"/>
    <mergeCell ref="E12:E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A2:V46"/>
  <sheetViews>
    <sheetView zoomScale="80" zoomScaleNormal="80" workbookViewId="0">
      <selection activeCell="D39" sqref="D39"/>
    </sheetView>
  </sheetViews>
  <sheetFormatPr defaultRowHeight="16.5" x14ac:dyDescent="0.3"/>
  <cols>
    <col min="1" max="1" width="9.140625" style="210"/>
    <col min="2" max="2" width="9.140625" style="1"/>
    <col min="3" max="3" width="20.7109375" style="1" customWidth="1"/>
    <col min="4" max="4" width="14" style="1" customWidth="1"/>
    <col min="5" max="5" width="11.28515625" style="1" customWidth="1"/>
    <col min="6" max="6" width="16.85546875" style="1" customWidth="1"/>
    <col min="7" max="7" width="10.7109375" style="1" customWidth="1"/>
    <col min="8" max="9" width="9.140625" style="145"/>
    <col min="10" max="11" width="9.140625" style="594"/>
    <col min="12" max="12" width="9.140625" style="145"/>
    <col min="13" max="13" width="19.7109375" style="145" customWidth="1"/>
    <col min="14" max="14" width="25.140625" style="145" customWidth="1"/>
    <col min="15" max="17" width="9.140625" style="145"/>
    <col min="18" max="20" width="9.140625" style="145" customWidth="1"/>
    <col min="21" max="21" width="16.28515625" style="145" bestFit="1" customWidth="1"/>
    <col min="22" max="22" width="9.140625" style="145"/>
    <col min="23" max="16384" width="9.140625" style="1"/>
  </cols>
  <sheetData>
    <row r="2" spans="1:15" x14ac:dyDescent="0.3">
      <c r="A2" s="554"/>
      <c r="B2" s="2" t="s">
        <v>1435</v>
      </c>
      <c r="C2" s="2"/>
      <c r="H2" s="596"/>
    </row>
    <row r="3" spans="1:15" x14ac:dyDescent="0.3">
      <c r="H3" s="596"/>
    </row>
    <row r="4" spans="1:15" x14ac:dyDescent="0.3">
      <c r="H4" s="596"/>
    </row>
    <row r="5" spans="1:15" ht="18.75" x14ac:dyDescent="0.3">
      <c r="J5" s="597"/>
      <c r="K5" s="598"/>
      <c r="L5" s="598"/>
      <c r="N5" s="599"/>
    </row>
    <row r="6" spans="1:15" x14ac:dyDescent="0.3">
      <c r="J6" s="600"/>
      <c r="K6" s="595"/>
      <c r="L6" s="595"/>
      <c r="N6" s="601"/>
      <c r="O6" s="573"/>
    </row>
    <row r="7" spans="1:15" x14ac:dyDescent="0.3">
      <c r="J7" s="600"/>
      <c r="K7" s="595"/>
      <c r="L7" s="595"/>
      <c r="N7" s="601"/>
      <c r="O7" s="573"/>
    </row>
    <row r="8" spans="1:15" x14ac:dyDescent="0.3">
      <c r="J8" s="600"/>
      <c r="K8" s="595"/>
      <c r="L8" s="595"/>
      <c r="N8" s="573"/>
      <c r="O8" s="573"/>
    </row>
    <row r="9" spans="1:15" x14ac:dyDescent="0.3">
      <c r="J9" s="600"/>
      <c r="K9" s="595"/>
      <c r="L9" s="595"/>
      <c r="N9" s="573"/>
      <c r="O9" s="573"/>
    </row>
    <row r="10" spans="1:15" x14ac:dyDescent="0.3">
      <c r="J10" s="600"/>
      <c r="K10" s="595"/>
      <c r="L10" s="595"/>
      <c r="N10" s="573"/>
      <c r="O10" s="573"/>
    </row>
    <row r="11" spans="1:15" x14ac:dyDescent="0.3">
      <c r="J11" s="600"/>
      <c r="K11" s="595"/>
      <c r="L11" s="595"/>
      <c r="N11" s="573"/>
      <c r="O11" s="573"/>
    </row>
    <row r="12" spans="1:15" x14ac:dyDescent="0.3">
      <c r="J12" s="600"/>
      <c r="K12" s="595"/>
      <c r="L12" s="595"/>
      <c r="N12" s="573"/>
      <c r="O12" s="573"/>
    </row>
    <row r="13" spans="1:15" x14ac:dyDescent="0.3">
      <c r="J13" s="600"/>
      <c r="K13" s="595"/>
      <c r="L13" s="595"/>
      <c r="N13" s="573"/>
      <c r="O13" s="573"/>
    </row>
    <row r="14" spans="1:15" x14ac:dyDescent="0.3">
      <c r="J14" s="600"/>
      <c r="K14" s="595"/>
      <c r="L14" s="595"/>
      <c r="N14" s="573"/>
      <c r="O14" s="573"/>
    </row>
    <row r="15" spans="1:15" x14ac:dyDescent="0.3">
      <c r="J15" s="600"/>
      <c r="K15" s="595"/>
      <c r="L15" s="595"/>
      <c r="N15" s="573"/>
      <c r="O15" s="573"/>
    </row>
    <row r="17" spans="2:13" x14ac:dyDescent="0.3">
      <c r="B17" s="534" t="s">
        <v>1434</v>
      </c>
    </row>
    <row r="18" spans="2:13" x14ac:dyDescent="0.3">
      <c r="B18" s="534"/>
    </row>
    <row r="19" spans="2:13" x14ac:dyDescent="0.3">
      <c r="B19" s="210"/>
    </row>
    <row r="20" spans="2:13" ht="31.5" customHeight="1" x14ac:dyDescent="0.3">
      <c r="B20" s="210"/>
      <c r="D20" s="4"/>
      <c r="E20" s="224" t="s">
        <v>853</v>
      </c>
      <c r="F20" s="224" t="s">
        <v>1020</v>
      </c>
      <c r="H20" s="602"/>
      <c r="J20" s="145"/>
      <c r="K20" s="145"/>
    </row>
    <row r="21" spans="2:13" x14ac:dyDescent="0.3">
      <c r="D21" s="220">
        <v>2010</v>
      </c>
      <c r="E21" s="221">
        <v>68.188699999999997</v>
      </c>
      <c r="F21" s="221">
        <v>70.281700000000001</v>
      </c>
      <c r="H21" s="602"/>
      <c r="J21" s="145"/>
      <c r="K21" s="145"/>
    </row>
    <row r="22" spans="2:13" x14ac:dyDescent="0.3">
      <c r="D22" s="220">
        <v>2011</v>
      </c>
      <c r="E22" s="221">
        <v>71.304500000000004</v>
      </c>
      <c r="F22" s="221">
        <v>72.282699999999991</v>
      </c>
      <c r="J22" s="145"/>
      <c r="K22" s="145"/>
    </row>
    <row r="23" spans="2:13" x14ac:dyDescent="0.3">
      <c r="D23" s="220">
        <v>2012</v>
      </c>
      <c r="E23" s="221">
        <v>73.575800000000001</v>
      </c>
      <c r="F23" s="221">
        <v>73.653700000000001</v>
      </c>
      <c r="J23" s="145"/>
      <c r="K23" s="145"/>
    </row>
    <row r="24" spans="2:13" x14ac:dyDescent="0.3">
      <c r="D24" s="220">
        <v>2013</v>
      </c>
      <c r="E24" s="221">
        <v>74.448800000000006</v>
      </c>
      <c r="F24" s="221">
        <v>74.1447</v>
      </c>
      <c r="J24" s="145"/>
      <c r="K24" s="145"/>
      <c r="M24" s="594"/>
    </row>
    <row r="25" spans="2:13" x14ac:dyDescent="0.3">
      <c r="D25" s="220">
        <v>2014</v>
      </c>
      <c r="E25" s="221">
        <v>76.269800000000004</v>
      </c>
      <c r="F25" s="221">
        <v>76.103300000000004</v>
      </c>
      <c r="J25" s="145"/>
      <c r="K25" s="145"/>
      <c r="M25" s="594"/>
    </row>
    <row r="26" spans="2:13" x14ac:dyDescent="0.3">
      <c r="D26" s="220">
        <v>2015</v>
      </c>
      <c r="E26" s="221">
        <v>79.767600000000002</v>
      </c>
      <c r="F26" s="221">
        <v>79.767600000000002</v>
      </c>
      <c r="J26" s="145"/>
      <c r="K26" s="145"/>
    </row>
    <row r="27" spans="2:13" x14ac:dyDescent="0.3">
      <c r="D27" s="220">
        <v>2016</v>
      </c>
      <c r="E27" s="221">
        <v>81.051500000000004</v>
      </c>
      <c r="F27" s="221">
        <v>81.468800000000002</v>
      </c>
      <c r="J27" s="145"/>
      <c r="K27" s="145"/>
    </row>
    <row r="28" spans="2:13" x14ac:dyDescent="0.3">
      <c r="D28" s="220">
        <v>2017</v>
      </c>
      <c r="E28" s="221">
        <v>84.488600000000005</v>
      </c>
      <c r="F28" s="221">
        <v>83.904300000000006</v>
      </c>
      <c r="J28" s="145"/>
      <c r="K28" s="145"/>
    </row>
    <row r="29" spans="2:13" x14ac:dyDescent="0.3">
      <c r="D29" s="220">
        <v>2018</v>
      </c>
      <c r="E29" s="222">
        <v>89.356700000000004</v>
      </c>
      <c r="F29" s="223">
        <v>86.966899999999995</v>
      </c>
      <c r="J29" s="145"/>
      <c r="K29" s="145"/>
    </row>
    <row r="30" spans="2:13" x14ac:dyDescent="0.3">
      <c r="D30" s="220">
        <v>2019</v>
      </c>
      <c r="E30" s="222">
        <v>93.900499999999994</v>
      </c>
      <c r="F30" s="223">
        <v>89.151200000000003</v>
      </c>
      <c r="J30" s="145"/>
      <c r="K30" s="145"/>
    </row>
    <row r="31" spans="2:13" x14ac:dyDescent="0.3">
      <c r="D31" s="220">
        <v>2020</v>
      </c>
      <c r="E31" s="222">
        <v>91.555300000000003</v>
      </c>
      <c r="F31" s="223">
        <v>84.912600000000012</v>
      </c>
      <c r="J31" s="573"/>
      <c r="K31" s="145"/>
    </row>
    <row r="34" spans="4:7" x14ac:dyDescent="0.3">
      <c r="D34" s="139"/>
      <c r="E34" s="139"/>
      <c r="F34" s="139"/>
      <c r="G34" s="139"/>
    </row>
    <row r="35" spans="4:7" x14ac:dyDescent="0.3">
      <c r="D35" s="139"/>
      <c r="E35" s="139"/>
      <c r="F35" s="139"/>
      <c r="G35" s="139"/>
    </row>
    <row r="36" spans="4:7" x14ac:dyDescent="0.3">
      <c r="D36" s="139"/>
      <c r="E36" s="555"/>
      <c r="F36" s="555"/>
      <c r="G36" s="139"/>
    </row>
    <row r="37" spans="4:7" x14ac:dyDescent="0.3">
      <c r="D37" s="556"/>
      <c r="E37" s="557"/>
      <c r="F37" s="557"/>
      <c r="G37" s="139"/>
    </row>
    <row r="38" spans="4:7" x14ac:dyDescent="0.3">
      <c r="D38" s="556"/>
      <c r="E38" s="557"/>
      <c r="F38" s="557"/>
      <c r="G38" s="139"/>
    </row>
    <row r="39" spans="4:7" x14ac:dyDescent="0.3">
      <c r="D39" s="556"/>
      <c r="E39" s="557"/>
      <c r="F39" s="557"/>
      <c r="G39" s="139"/>
    </row>
    <row r="40" spans="4:7" x14ac:dyDescent="0.3">
      <c r="D40" s="556"/>
      <c r="E40" s="557"/>
      <c r="F40" s="557"/>
      <c r="G40" s="139"/>
    </row>
    <row r="41" spans="4:7" x14ac:dyDescent="0.3">
      <c r="D41" s="556"/>
      <c r="E41" s="557"/>
      <c r="F41" s="557"/>
      <c r="G41" s="139"/>
    </row>
    <row r="42" spans="4:7" x14ac:dyDescent="0.3">
      <c r="D42" s="556"/>
      <c r="E42" s="557"/>
      <c r="F42" s="557"/>
      <c r="G42" s="139"/>
    </row>
    <row r="43" spans="4:7" x14ac:dyDescent="0.3">
      <c r="D43" s="556"/>
      <c r="E43" s="557"/>
      <c r="F43" s="558"/>
      <c r="G43" s="139"/>
    </row>
    <row r="44" spans="4:7" x14ac:dyDescent="0.3">
      <c r="D44" s="556"/>
      <c r="E44" s="558"/>
      <c r="F44" s="557"/>
      <c r="G44" s="139"/>
    </row>
    <row r="45" spans="4:7" x14ac:dyDescent="0.3">
      <c r="D45" s="556"/>
      <c r="E45" s="559"/>
      <c r="F45" s="560"/>
      <c r="G45" s="139"/>
    </row>
    <row r="46" spans="4:7" x14ac:dyDescent="0.3">
      <c r="D46" s="556"/>
      <c r="E46" s="559"/>
      <c r="F46" s="560"/>
      <c r="G46" s="139"/>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A2:Z125"/>
  <sheetViews>
    <sheetView zoomScale="80" zoomScaleNormal="80" workbookViewId="0">
      <selection activeCell="G58" sqref="G58"/>
    </sheetView>
  </sheetViews>
  <sheetFormatPr defaultRowHeight="16.5" x14ac:dyDescent="0.3"/>
  <cols>
    <col min="1" max="1" width="9.42578125" style="107" customWidth="1"/>
    <col min="2" max="2" width="10.85546875" style="1" customWidth="1"/>
    <col min="3" max="3" width="12.7109375" style="1" bestFit="1" customWidth="1"/>
    <col min="4" max="4" width="7.7109375" style="1" bestFit="1" customWidth="1"/>
    <col min="5" max="5" width="10.85546875" style="1" customWidth="1"/>
    <col min="6" max="6" width="9.140625" style="1"/>
    <col min="7" max="7" width="8.85546875" style="1" bestFit="1" customWidth="1"/>
    <col min="8" max="10" width="9.140625" style="1"/>
    <col min="11" max="11" width="26.28515625" style="1" customWidth="1"/>
    <col min="12" max="12" width="19" style="1" customWidth="1"/>
    <col min="13" max="13" width="9.7109375" style="1" customWidth="1"/>
    <col min="14" max="14" width="8.85546875" style="1" customWidth="1"/>
    <col min="15" max="15" width="10.42578125" style="1" customWidth="1"/>
    <col min="16" max="16" width="8.85546875" style="1" customWidth="1"/>
    <col min="17" max="18" width="9.5703125" style="1" customWidth="1"/>
    <col min="19" max="19" width="9.140625" style="1"/>
    <col min="20" max="20" width="15.85546875" style="1" bestFit="1" customWidth="1"/>
    <col min="21" max="21" width="12" style="1" customWidth="1"/>
    <col min="22" max="26" width="10.140625" style="1" bestFit="1" customWidth="1"/>
    <col min="27" max="267" width="9.140625" style="1"/>
    <col min="268" max="268" width="19" style="1" bestFit="1" customWidth="1"/>
    <col min="269" max="269" width="48.42578125" style="1" bestFit="1" customWidth="1"/>
    <col min="270" max="272" width="8.85546875" style="1" bestFit="1" customWidth="1"/>
    <col min="273" max="274" width="9.5703125" style="1" bestFit="1" customWidth="1"/>
    <col min="275" max="523" width="9.140625" style="1"/>
    <col min="524" max="524" width="19" style="1" bestFit="1" customWidth="1"/>
    <col min="525" max="525" width="48.42578125" style="1" bestFit="1" customWidth="1"/>
    <col min="526" max="528" width="8.85546875" style="1" bestFit="1" customWidth="1"/>
    <col min="529" max="530" width="9.5703125" style="1" bestFit="1" customWidth="1"/>
    <col min="531" max="779" width="9.140625" style="1"/>
    <col min="780" max="780" width="19" style="1" bestFit="1" customWidth="1"/>
    <col min="781" max="781" width="48.42578125" style="1" bestFit="1" customWidth="1"/>
    <col min="782" max="784" width="8.85546875" style="1" bestFit="1" customWidth="1"/>
    <col min="785" max="786" width="9.5703125" style="1" bestFit="1" customWidth="1"/>
    <col min="787" max="1035" width="9.140625" style="1"/>
    <col min="1036" max="1036" width="19" style="1" bestFit="1" customWidth="1"/>
    <col min="1037" max="1037" width="48.42578125" style="1" bestFit="1" customWidth="1"/>
    <col min="1038" max="1040" width="8.85546875" style="1" bestFit="1" customWidth="1"/>
    <col min="1041" max="1042" width="9.5703125" style="1" bestFit="1" customWidth="1"/>
    <col min="1043" max="1291" width="9.140625" style="1"/>
    <col min="1292" max="1292" width="19" style="1" bestFit="1" customWidth="1"/>
    <col min="1293" max="1293" width="48.42578125" style="1" bestFit="1" customWidth="1"/>
    <col min="1294" max="1296" width="8.85546875" style="1" bestFit="1" customWidth="1"/>
    <col min="1297" max="1298" width="9.5703125" style="1" bestFit="1" customWidth="1"/>
    <col min="1299" max="1547" width="9.140625" style="1"/>
    <col min="1548" max="1548" width="19" style="1" bestFit="1" customWidth="1"/>
    <col min="1549" max="1549" width="48.42578125" style="1" bestFit="1" customWidth="1"/>
    <col min="1550" max="1552" width="8.85546875" style="1" bestFit="1" customWidth="1"/>
    <col min="1553" max="1554" width="9.5703125" style="1" bestFit="1" customWidth="1"/>
    <col min="1555" max="1803" width="9.140625" style="1"/>
    <col min="1804" max="1804" width="19" style="1" bestFit="1" customWidth="1"/>
    <col min="1805" max="1805" width="48.42578125" style="1" bestFit="1" customWidth="1"/>
    <col min="1806" max="1808" width="8.85546875" style="1" bestFit="1" customWidth="1"/>
    <col min="1809" max="1810" width="9.5703125" style="1" bestFit="1" customWidth="1"/>
    <col min="1811" max="2059" width="9.140625" style="1"/>
    <col min="2060" max="2060" width="19" style="1" bestFit="1" customWidth="1"/>
    <col min="2061" max="2061" width="48.42578125" style="1" bestFit="1" customWidth="1"/>
    <col min="2062" max="2064" width="8.85546875" style="1" bestFit="1" customWidth="1"/>
    <col min="2065" max="2066" width="9.5703125" style="1" bestFit="1" customWidth="1"/>
    <col min="2067" max="2315" width="9.140625" style="1"/>
    <col min="2316" max="2316" width="19" style="1" bestFit="1" customWidth="1"/>
    <col min="2317" max="2317" width="48.42578125" style="1" bestFit="1" customWidth="1"/>
    <col min="2318" max="2320" width="8.85546875" style="1" bestFit="1" customWidth="1"/>
    <col min="2321" max="2322" width="9.5703125" style="1" bestFit="1" customWidth="1"/>
    <col min="2323" max="2571" width="9.140625" style="1"/>
    <col min="2572" max="2572" width="19" style="1" bestFit="1" customWidth="1"/>
    <col min="2573" max="2573" width="48.42578125" style="1" bestFit="1" customWidth="1"/>
    <col min="2574" max="2576" width="8.85546875" style="1" bestFit="1" customWidth="1"/>
    <col min="2577" max="2578" width="9.5703125" style="1" bestFit="1" customWidth="1"/>
    <col min="2579" max="2827" width="9.140625" style="1"/>
    <col min="2828" max="2828" width="19" style="1" bestFit="1" customWidth="1"/>
    <col min="2829" max="2829" width="48.42578125" style="1" bestFit="1" customWidth="1"/>
    <col min="2830" max="2832" width="8.85546875" style="1" bestFit="1" customWidth="1"/>
    <col min="2833" max="2834" width="9.5703125" style="1" bestFit="1" customWidth="1"/>
    <col min="2835" max="3083" width="9.140625" style="1"/>
    <col min="3084" max="3084" width="19" style="1" bestFit="1" customWidth="1"/>
    <col min="3085" max="3085" width="48.42578125" style="1" bestFit="1" customWidth="1"/>
    <col min="3086" max="3088" width="8.85546875" style="1" bestFit="1" customWidth="1"/>
    <col min="3089" max="3090" width="9.5703125" style="1" bestFit="1" customWidth="1"/>
    <col min="3091" max="3339" width="9.140625" style="1"/>
    <col min="3340" max="3340" width="19" style="1" bestFit="1" customWidth="1"/>
    <col min="3341" max="3341" width="48.42578125" style="1" bestFit="1" customWidth="1"/>
    <col min="3342" max="3344" width="8.85546875" style="1" bestFit="1" customWidth="1"/>
    <col min="3345" max="3346" width="9.5703125" style="1" bestFit="1" customWidth="1"/>
    <col min="3347" max="3595" width="9.140625" style="1"/>
    <col min="3596" max="3596" width="19" style="1" bestFit="1" customWidth="1"/>
    <col min="3597" max="3597" width="48.42578125" style="1" bestFit="1" customWidth="1"/>
    <col min="3598" max="3600" width="8.85546875" style="1" bestFit="1" customWidth="1"/>
    <col min="3601" max="3602" width="9.5703125" style="1" bestFit="1" customWidth="1"/>
    <col min="3603" max="3851" width="9.140625" style="1"/>
    <col min="3852" max="3852" width="19" style="1" bestFit="1" customWidth="1"/>
    <col min="3853" max="3853" width="48.42578125" style="1" bestFit="1" customWidth="1"/>
    <col min="3854" max="3856" width="8.85546875" style="1" bestFit="1" customWidth="1"/>
    <col min="3857" max="3858" width="9.5703125" style="1" bestFit="1" customWidth="1"/>
    <col min="3859" max="4107" width="9.140625" style="1"/>
    <col min="4108" max="4108" width="19" style="1" bestFit="1" customWidth="1"/>
    <col min="4109" max="4109" width="48.42578125" style="1" bestFit="1" customWidth="1"/>
    <col min="4110" max="4112" width="8.85546875" style="1" bestFit="1" customWidth="1"/>
    <col min="4113" max="4114" width="9.5703125" style="1" bestFit="1" customWidth="1"/>
    <col min="4115" max="4363" width="9.140625" style="1"/>
    <col min="4364" max="4364" width="19" style="1" bestFit="1" customWidth="1"/>
    <col min="4365" max="4365" width="48.42578125" style="1" bestFit="1" customWidth="1"/>
    <col min="4366" max="4368" width="8.85546875" style="1" bestFit="1" customWidth="1"/>
    <col min="4369" max="4370" width="9.5703125" style="1" bestFit="1" customWidth="1"/>
    <col min="4371" max="4619" width="9.140625" style="1"/>
    <col min="4620" max="4620" width="19" style="1" bestFit="1" customWidth="1"/>
    <col min="4621" max="4621" width="48.42578125" style="1" bestFit="1" customWidth="1"/>
    <col min="4622" max="4624" width="8.85546875" style="1" bestFit="1" customWidth="1"/>
    <col min="4625" max="4626" width="9.5703125" style="1" bestFit="1" customWidth="1"/>
    <col min="4627" max="4875" width="9.140625" style="1"/>
    <col min="4876" max="4876" width="19" style="1" bestFit="1" customWidth="1"/>
    <col min="4877" max="4877" width="48.42578125" style="1" bestFit="1" customWidth="1"/>
    <col min="4878" max="4880" width="8.85546875" style="1" bestFit="1" customWidth="1"/>
    <col min="4881" max="4882" width="9.5703125" style="1" bestFit="1" customWidth="1"/>
    <col min="4883" max="5131" width="9.140625" style="1"/>
    <col min="5132" max="5132" width="19" style="1" bestFit="1" customWidth="1"/>
    <col min="5133" max="5133" width="48.42578125" style="1" bestFit="1" customWidth="1"/>
    <col min="5134" max="5136" width="8.85546875" style="1" bestFit="1" customWidth="1"/>
    <col min="5137" max="5138" width="9.5703125" style="1" bestFit="1" customWidth="1"/>
    <col min="5139" max="5387" width="9.140625" style="1"/>
    <col min="5388" max="5388" width="19" style="1" bestFit="1" customWidth="1"/>
    <col min="5389" max="5389" width="48.42578125" style="1" bestFit="1" customWidth="1"/>
    <col min="5390" max="5392" width="8.85546875" style="1" bestFit="1" customWidth="1"/>
    <col min="5393" max="5394" width="9.5703125" style="1" bestFit="1" customWidth="1"/>
    <col min="5395" max="5643" width="9.140625" style="1"/>
    <col min="5644" max="5644" width="19" style="1" bestFit="1" customWidth="1"/>
    <col min="5645" max="5645" width="48.42578125" style="1" bestFit="1" customWidth="1"/>
    <col min="5646" max="5648" width="8.85546875" style="1" bestFit="1" customWidth="1"/>
    <col min="5649" max="5650" width="9.5703125" style="1" bestFit="1" customWidth="1"/>
    <col min="5651" max="5899" width="9.140625" style="1"/>
    <col min="5900" max="5900" width="19" style="1" bestFit="1" customWidth="1"/>
    <col min="5901" max="5901" width="48.42578125" style="1" bestFit="1" customWidth="1"/>
    <col min="5902" max="5904" width="8.85546875" style="1" bestFit="1" customWidth="1"/>
    <col min="5905" max="5906" width="9.5703125" style="1" bestFit="1" customWidth="1"/>
    <col min="5907" max="6155" width="9.140625" style="1"/>
    <col min="6156" max="6156" width="19" style="1" bestFit="1" customWidth="1"/>
    <col min="6157" max="6157" width="48.42578125" style="1" bestFit="1" customWidth="1"/>
    <col min="6158" max="6160" width="8.85546875" style="1" bestFit="1" customWidth="1"/>
    <col min="6161" max="6162" width="9.5703125" style="1" bestFit="1" customWidth="1"/>
    <col min="6163" max="6411" width="9.140625" style="1"/>
    <col min="6412" max="6412" width="19" style="1" bestFit="1" customWidth="1"/>
    <col min="6413" max="6413" width="48.42578125" style="1" bestFit="1" customWidth="1"/>
    <col min="6414" max="6416" width="8.85546875" style="1" bestFit="1" customWidth="1"/>
    <col min="6417" max="6418" width="9.5703125" style="1" bestFit="1" customWidth="1"/>
    <col min="6419" max="6667" width="9.140625" style="1"/>
    <col min="6668" max="6668" width="19" style="1" bestFit="1" customWidth="1"/>
    <col min="6669" max="6669" width="48.42578125" style="1" bestFit="1" customWidth="1"/>
    <col min="6670" max="6672" width="8.85546875" style="1" bestFit="1" customWidth="1"/>
    <col min="6673" max="6674" width="9.5703125" style="1" bestFit="1" customWidth="1"/>
    <col min="6675" max="6923" width="9.140625" style="1"/>
    <col min="6924" max="6924" width="19" style="1" bestFit="1" customWidth="1"/>
    <col min="6925" max="6925" width="48.42578125" style="1" bestFit="1" customWidth="1"/>
    <col min="6926" max="6928" width="8.85546875" style="1" bestFit="1" customWidth="1"/>
    <col min="6929" max="6930" width="9.5703125" style="1" bestFit="1" customWidth="1"/>
    <col min="6931" max="7179" width="9.140625" style="1"/>
    <col min="7180" max="7180" width="19" style="1" bestFit="1" customWidth="1"/>
    <col min="7181" max="7181" width="48.42578125" style="1" bestFit="1" customWidth="1"/>
    <col min="7182" max="7184" width="8.85546875" style="1" bestFit="1" customWidth="1"/>
    <col min="7185" max="7186" width="9.5703125" style="1" bestFit="1" customWidth="1"/>
    <col min="7187" max="7435" width="9.140625" style="1"/>
    <col min="7436" max="7436" width="19" style="1" bestFit="1" customWidth="1"/>
    <col min="7437" max="7437" width="48.42578125" style="1" bestFit="1" customWidth="1"/>
    <col min="7438" max="7440" width="8.85546875" style="1" bestFit="1" customWidth="1"/>
    <col min="7441" max="7442" width="9.5703125" style="1" bestFit="1" customWidth="1"/>
    <col min="7443" max="7691" width="9.140625" style="1"/>
    <col min="7692" max="7692" width="19" style="1" bestFit="1" customWidth="1"/>
    <col min="7693" max="7693" width="48.42578125" style="1" bestFit="1" customWidth="1"/>
    <col min="7694" max="7696" width="8.85546875" style="1" bestFit="1" customWidth="1"/>
    <col min="7697" max="7698" width="9.5703125" style="1" bestFit="1" customWidth="1"/>
    <col min="7699" max="7947" width="9.140625" style="1"/>
    <col min="7948" max="7948" width="19" style="1" bestFit="1" customWidth="1"/>
    <col min="7949" max="7949" width="48.42578125" style="1" bestFit="1" customWidth="1"/>
    <col min="7950" max="7952" width="8.85546875" style="1" bestFit="1" customWidth="1"/>
    <col min="7953" max="7954" width="9.5703125" style="1" bestFit="1" customWidth="1"/>
    <col min="7955" max="8203" width="9.140625" style="1"/>
    <col min="8204" max="8204" width="19" style="1" bestFit="1" customWidth="1"/>
    <col min="8205" max="8205" width="48.42578125" style="1" bestFit="1" customWidth="1"/>
    <col min="8206" max="8208" width="8.85546875" style="1" bestFit="1" customWidth="1"/>
    <col min="8209" max="8210" width="9.5703125" style="1" bestFit="1" customWidth="1"/>
    <col min="8211" max="8459" width="9.140625" style="1"/>
    <col min="8460" max="8460" width="19" style="1" bestFit="1" customWidth="1"/>
    <col min="8461" max="8461" width="48.42578125" style="1" bestFit="1" customWidth="1"/>
    <col min="8462" max="8464" width="8.85546875" style="1" bestFit="1" customWidth="1"/>
    <col min="8465" max="8466" width="9.5703125" style="1" bestFit="1" customWidth="1"/>
    <col min="8467" max="8715" width="9.140625" style="1"/>
    <col min="8716" max="8716" width="19" style="1" bestFit="1" customWidth="1"/>
    <col min="8717" max="8717" width="48.42578125" style="1" bestFit="1" customWidth="1"/>
    <col min="8718" max="8720" width="8.85546875" style="1" bestFit="1" customWidth="1"/>
    <col min="8721" max="8722" width="9.5703125" style="1" bestFit="1" customWidth="1"/>
    <col min="8723" max="8971" width="9.140625" style="1"/>
    <col min="8972" max="8972" width="19" style="1" bestFit="1" customWidth="1"/>
    <col min="8973" max="8973" width="48.42578125" style="1" bestFit="1" customWidth="1"/>
    <col min="8974" max="8976" width="8.85546875" style="1" bestFit="1" customWidth="1"/>
    <col min="8977" max="8978" width="9.5703125" style="1" bestFit="1" customWidth="1"/>
    <col min="8979" max="9227" width="9.140625" style="1"/>
    <col min="9228" max="9228" width="19" style="1" bestFit="1" customWidth="1"/>
    <col min="9229" max="9229" width="48.42578125" style="1" bestFit="1" customWidth="1"/>
    <col min="9230" max="9232" width="8.85546875" style="1" bestFit="1" customWidth="1"/>
    <col min="9233" max="9234" width="9.5703125" style="1" bestFit="1" customWidth="1"/>
    <col min="9235" max="9483" width="9.140625" style="1"/>
    <col min="9484" max="9484" width="19" style="1" bestFit="1" customWidth="1"/>
    <col min="9485" max="9485" width="48.42578125" style="1" bestFit="1" customWidth="1"/>
    <col min="9486" max="9488" width="8.85546875" style="1" bestFit="1" customWidth="1"/>
    <col min="9489" max="9490" width="9.5703125" style="1" bestFit="1" customWidth="1"/>
    <col min="9491" max="9739" width="9.140625" style="1"/>
    <col min="9740" max="9740" width="19" style="1" bestFit="1" customWidth="1"/>
    <col min="9741" max="9741" width="48.42578125" style="1" bestFit="1" customWidth="1"/>
    <col min="9742" max="9744" width="8.85546875" style="1" bestFit="1" customWidth="1"/>
    <col min="9745" max="9746" width="9.5703125" style="1" bestFit="1" customWidth="1"/>
    <col min="9747" max="9995" width="9.140625" style="1"/>
    <col min="9996" max="9996" width="19" style="1" bestFit="1" customWidth="1"/>
    <col min="9997" max="9997" width="48.42578125" style="1" bestFit="1" customWidth="1"/>
    <col min="9998" max="10000" width="8.85546875" style="1" bestFit="1" customWidth="1"/>
    <col min="10001" max="10002" width="9.5703125" style="1" bestFit="1" customWidth="1"/>
    <col min="10003" max="10251" width="9.140625" style="1"/>
    <col min="10252" max="10252" width="19" style="1" bestFit="1" customWidth="1"/>
    <col min="10253" max="10253" width="48.42578125" style="1" bestFit="1" customWidth="1"/>
    <col min="10254" max="10256" width="8.85546875" style="1" bestFit="1" customWidth="1"/>
    <col min="10257" max="10258" width="9.5703125" style="1" bestFit="1" customWidth="1"/>
    <col min="10259" max="10507" width="9.140625" style="1"/>
    <col min="10508" max="10508" width="19" style="1" bestFit="1" customWidth="1"/>
    <col min="10509" max="10509" width="48.42578125" style="1" bestFit="1" customWidth="1"/>
    <col min="10510" max="10512" width="8.85546875" style="1" bestFit="1" customWidth="1"/>
    <col min="10513" max="10514" width="9.5703125" style="1" bestFit="1" customWidth="1"/>
    <col min="10515" max="10763" width="9.140625" style="1"/>
    <col min="10764" max="10764" width="19" style="1" bestFit="1" customWidth="1"/>
    <col min="10765" max="10765" width="48.42578125" style="1" bestFit="1" customWidth="1"/>
    <col min="10766" max="10768" width="8.85546875" style="1" bestFit="1" customWidth="1"/>
    <col min="10769" max="10770" width="9.5703125" style="1" bestFit="1" customWidth="1"/>
    <col min="10771" max="11019" width="9.140625" style="1"/>
    <col min="11020" max="11020" width="19" style="1" bestFit="1" customWidth="1"/>
    <col min="11021" max="11021" width="48.42578125" style="1" bestFit="1" customWidth="1"/>
    <col min="11022" max="11024" width="8.85546875" style="1" bestFit="1" customWidth="1"/>
    <col min="11025" max="11026" width="9.5703125" style="1" bestFit="1" customWidth="1"/>
    <col min="11027" max="11275" width="9.140625" style="1"/>
    <col min="11276" max="11276" width="19" style="1" bestFit="1" customWidth="1"/>
    <col min="11277" max="11277" width="48.42578125" style="1" bestFit="1" customWidth="1"/>
    <col min="11278" max="11280" width="8.85546875" style="1" bestFit="1" customWidth="1"/>
    <col min="11281" max="11282" width="9.5703125" style="1" bestFit="1" customWidth="1"/>
    <col min="11283" max="11531" width="9.140625" style="1"/>
    <col min="11532" max="11532" width="19" style="1" bestFit="1" customWidth="1"/>
    <col min="11533" max="11533" width="48.42578125" style="1" bestFit="1" customWidth="1"/>
    <col min="11534" max="11536" width="8.85546875" style="1" bestFit="1" customWidth="1"/>
    <col min="11537" max="11538" width="9.5703125" style="1" bestFit="1" customWidth="1"/>
    <col min="11539" max="11787" width="9.140625" style="1"/>
    <col min="11788" max="11788" width="19" style="1" bestFit="1" customWidth="1"/>
    <col min="11789" max="11789" width="48.42578125" style="1" bestFit="1" customWidth="1"/>
    <col min="11790" max="11792" width="8.85546875" style="1" bestFit="1" customWidth="1"/>
    <col min="11793" max="11794" width="9.5703125" style="1" bestFit="1" customWidth="1"/>
    <col min="11795" max="12043" width="9.140625" style="1"/>
    <col min="12044" max="12044" width="19" style="1" bestFit="1" customWidth="1"/>
    <col min="12045" max="12045" width="48.42578125" style="1" bestFit="1" customWidth="1"/>
    <col min="12046" max="12048" width="8.85546875" style="1" bestFit="1" customWidth="1"/>
    <col min="12049" max="12050" width="9.5703125" style="1" bestFit="1" customWidth="1"/>
    <col min="12051" max="12299" width="9.140625" style="1"/>
    <col min="12300" max="12300" width="19" style="1" bestFit="1" customWidth="1"/>
    <col min="12301" max="12301" width="48.42578125" style="1" bestFit="1" customWidth="1"/>
    <col min="12302" max="12304" width="8.85546875" style="1" bestFit="1" customWidth="1"/>
    <col min="12305" max="12306" width="9.5703125" style="1" bestFit="1" customWidth="1"/>
    <col min="12307" max="12555" width="9.140625" style="1"/>
    <col min="12556" max="12556" width="19" style="1" bestFit="1" customWidth="1"/>
    <col min="12557" max="12557" width="48.42578125" style="1" bestFit="1" customWidth="1"/>
    <col min="12558" max="12560" width="8.85546875" style="1" bestFit="1" customWidth="1"/>
    <col min="12561" max="12562" width="9.5703125" style="1" bestFit="1" customWidth="1"/>
    <col min="12563" max="12811" width="9.140625" style="1"/>
    <col min="12812" max="12812" width="19" style="1" bestFit="1" customWidth="1"/>
    <col min="12813" max="12813" width="48.42578125" style="1" bestFit="1" customWidth="1"/>
    <col min="12814" max="12816" width="8.85546875" style="1" bestFit="1" customWidth="1"/>
    <col min="12817" max="12818" width="9.5703125" style="1" bestFit="1" customWidth="1"/>
    <col min="12819" max="13067" width="9.140625" style="1"/>
    <col min="13068" max="13068" width="19" style="1" bestFit="1" customWidth="1"/>
    <col min="13069" max="13069" width="48.42578125" style="1" bestFit="1" customWidth="1"/>
    <col min="13070" max="13072" width="8.85546875" style="1" bestFit="1" customWidth="1"/>
    <col min="13073" max="13074" width="9.5703125" style="1" bestFit="1" customWidth="1"/>
    <col min="13075" max="13323" width="9.140625" style="1"/>
    <col min="13324" max="13324" width="19" style="1" bestFit="1" customWidth="1"/>
    <col min="13325" max="13325" width="48.42578125" style="1" bestFit="1" customWidth="1"/>
    <col min="13326" max="13328" width="8.85546875" style="1" bestFit="1" customWidth="1"/>
    <col min="13329" max="13330" width="9.5703125" style="1" bestFit="1" customWidth="1"/>
    <col min="13331" max="13579" width="9.140625" style="1"/>
    <col min="13580" max="13580" width="19" style="1" bestFit="1" customWidth="1"/>
    <col min="13581" max="13581" width="48.42578125" style="1" bestFit="1" customWidth="1"/>
    <col min="13582" max="13584" width="8.85546875" style="1" bestFit="1" customWidth="1"/>
    <col min="13585" max="13586" width="9.5703125" style="1" bestFit="1" customWidth="1"/>
    <col min="13587" max="13835" width="9.140625" style="1"/>
    <col min="13836" max="13836" width="19" style="1" bestFit="1" customWidth="1"/>
    <col min="13837" max="13837" width="48.42578125" style="1" bestFit="1" customWidth="1"/>
    <col min="13838" max="13840" width="8.85546875" style="1" bestFit="1" customWidth="1"/>
    <col min="13841" max="13842" width="9.5703125" style="1" bestFit="1" customWidth="1"/>
    <col min="13843" max="14091" width="9.140625" style="1"/>
    <col min="14092" max="14092" width="19" style="1" bestFit="1" customWidth="1"/>
    <col min="14093" max="14093" width="48.42578125" style="1" bestFit="1" customWidth="1"/>
    <col min="14094" max="14096" width="8.85546875" style="1" bestFit="1" customWidth="1"/>
    <col min="14097" max="14098" width="9.5703125" style="1" bestFit="1" customWidth="1"/>
    <col min="14099" max="14347" width="9.140625" style="1"/>
    <col min="14348" max="14348" width="19" style="1" bestFit="1" customWidth="1"/>
    <col min="14349" max="14349" width="48.42578125" style="1" bestFit="1" customWidth="1"/>
    <col min="14350" max="14352" width="8.85546875" style="1" bestFit="1" customWidth="1"/>
    <col min="14353" max="14354" width="9.5703125" style="1" bestFit="1" customWidth="1"/>
    <col min="14355" max="14603" width="9.140625" style="1"/>
    <col min="14604" max="14604" width="19" style="1" bestFit="1" customWidth="1"/>
    <col min="14605" max="14605" width="48.42578125" style="1" bestFit="1" customWidth="1"/>
    <col min="14606" max="14608" width="8.85546875" style="1" bestFit="1" customWidth="1"/>
    <col min="14609" max="14610" width="9.5703125" style="1" bestFit="1" customWidth="1"/>
    <col min="14611" max="14859" width="9.140625" style="1"/>
    <col min="14860" max="14860" width="19" style="1" bestFit="1" customWidth="1"/>
    <col min="14861" max="14861" width="48.42578125" style="1" bestFit="1" customWidth="1"/>
    <col min="14862" max="14864" width="8.85546875" style="1" bestFit="1" customWidth="1"/>
    <col min="14865" max="14866" width="9.5703125" style="1" bestFit="1" customWidth="1"/>
    <col min="14867" max="15115" width="9.140625" style="1"/>
    <col min="15116" max="15116" width="19" style="1" bestFit="1" customWidth="1"/>
    <col min="15117" max="15117" width="48.42578125" style="1" bestFit="1" customWidth="1"/>
    <col min="15118" max="15120" width="8.85546875" style="1" bestFit="1" customWidth="1"/>
    <col min="15121" max="15122" width="9.5703125" style="1" bestFit="1" customWidth="1"/>
    <col min="15123" max="15371" width="9.140625" style="1"/>
    <col min="15372" max="15372" width="19" style="1" bestFit="1" customWidth="1"/>
    <col min="15373" max="15373" width="48.42578125" style="1" bestFit="1" customWidth="1"/>
    <col min="15374" max="15376" width="8.85546875" style="1" bestFit="1" customWidth="1"/>
    <col min="15377" max="15378" width="9.5703125" style="1" bestFit="1" customWidth="1"/>
    <col min="15379" max="15627" width="9.140625" style="1"/>
    <col min="15628" max="15628" width="19" style="1" bestFit="1" customWidth="1"/>
    <col min="15629" max="15629" width="48.42578125" style="1" bestFit="1" customWidth="1"/>
    <col min="15630" max="15632" width="8.85546875" style="1" bestFit="1" customWidth="1"/>
    <col min="15633" max="15634" width="9.5703125" style="1" bestFit="1" customWidth="1"/>
    <col min="15635" max="15883" width="9.140625" style="1"/>
    <col min="15884" max="15884" width="19" style="1" bestFit="1" customWidth="1"/>
    <col min="15885" max="15885" width="48.42578125" style="1" bestFit="1" customWidth="1"/>
    <col min="15886" max="15888" width="8.85546875" style="1" bestFit="1" customWidth="1"/>
    <col min="15889" max="15890" width="9.5703125" style="1" bestFit="1" customWidth="1"/>
    <col min="15891" max="16139" width="9.140625" style="1"/>
    <col min="16140" max="16140" width="19" style="1" bestFit="1" customWidth="1"/>
    <col min="16141" max="16141" width="48.42578125" style="1" bestFit="1" customWidth="1"/>
    <col min="16142" max="16144" width="8.85546875" style="1" bestFit="1" customWidth="1"/>
    <col min="16145" max="16146" width="9.5703125" style="1" bestFit="1" customWidth="1"/>
    <col min="16147" max="16384" width="9.140625" style="1"/>
  </cols>
  <sheetData>
    <row r="2" spans="1:26" ht="17.25" thickBot="1" x14ac:dyDescent="0.35">
      <c r="A2" s="554"/>
      <c r="B2" s="2" t="s">
        <v>1414</v>
      </c>
    </row>
    <row r="3" spans="1:26" ht="33.75" thickBot="1" x14ac:dyDescent="0.35">
      <c r="B3" s="24" t="s">
        <v>2</v>
      </c>
      <c r="C3" s="25" t="s">
        <v>3</v>
      </c>
      <c r="D3" s="25" t="s">
        <v>4</v>
      </c>
      <c r="E3" s="25" t="s">
        <v>5</v>
      </c>
      <c r="F3" s="25" t="s">
        <v>6</v>
      </c>
      <c r="G3" s="25" t="s">
        <v>7</v>
      </c>
      <c r="K3" s="527"/>
      <c r="Q3" s="8"/>
      <c r="R3" s="8"/>
      <c r="S3" s="8"/>
      <c r="T3" s="8"/>
      <c r="U3" s="8"/>
    </row>
    <row r="4" spans="1:26" ht="17.25" thickBot="1" x14ac:dyDescent="0.35">
      <c r="B4" s="28">
        <v>2019</v>
      </c>
      <c r="C4" s="29">
        <v>57054</v>
      </c>
      <c r="D4" s="29">
        <v>53234</v>
      </c>
      <c r="E4" s="29">
        <v>3820</v>
      </c>
      <c r="F4" s="29">
        <v>3632</v>
      </c>
      <c r="G4" s="29">
        <v>7452</v>
      </c>
      <c r="H4" s="26"/>
      <c r="K4" s="527"/>
      <c r="M4" s="527"/>
      <c r="N4" s="527"/>
      <c r="Q4" s="8"/>
      <c r="R4" s="8"/>
      <c r="S4" s="8"/>
      <c r="T4" s="8"/>
      <c r="U4" s="8"/>
    </row>
    <row r="5" spans="1:26" ht="17.25" thickBot="1" x14ac:dyDescent="0.35">
      <c r="B5" s="28">
        <v>2020</v>
      </c>
      <c r="C5" s="29">
        <v>56650</v>
      </c>
      <c r="D5" s="29">
        <v>59089</v>
      </c>
      <c r="E5" s="29">
        <v>-2439</v>
      </c>
      <c r="F5" s="29">
        <v>4347</v>
      </c>
      <c r="G5" s="29">
        <v>1908</v>
      </c>
      <c r="H5" s="26"/>
      <c r="K5" s="527"/>
      <c r="M5" s="527"/>
      <c r="N5" s="527"/>
    </row>
    <row r="6" spans="1:26" x14ac:dyDescent="0.3">
      <c r="B6" s="3" t="s">
        <v>8</v>
      </c>
      <c r="C6" s="8"/>
      <c r="D6" s="8"/>
      <c r="E6" s="8"/>
      <c r="F6" s="8"/>
      <c r="H6" s="8"/>
      <c r="I6" s="8"/>
      <c r="T6" s="8"/>
      <c r="U6" s="8"/>
    </row>
    <row r="7" spans="1:26" x14ac:dyDescent="0.3">
      <c r="D7" s="8"/>
      <c r="T7" s="8"/>
      <c r="U7" s="8"/>
    </row>
    <row r="8" spans="1:26" x14ac:dyDescent="0.3">
      <c r="A8" s="554"/>
      <c r="B8" s="12" t="s">
        <v>1409</v>
      </c>
      <c r="L8" s="107"/>
      <c r="M8" s="107"/>
      <c r="N8" s="107"/>
      <c r="O8" s="107"/>
      <c r="P8" s="107"/>
      <c r="Q8" s="107"/>
      <c r="R8" s="107"/>
    </row>
    <row r="9" spans="1:26" x14ac:dyDescent="0.3">
      <c r="L9" s="107"/>
      <c r="M9" s="107"/>
      <c r="N9" s="107"/>
      <c r="O9" s="107"/>
      <c r="P9" s="107"/>
      <c r="Q9" s="107" t="s">
        <v>751</v>
      </c>
      <c r="R9" s="107"/>
    </row>
    <row r="10" spans="1:26" x14ac:dyDescent="0.3">
      <c r="L10" s="660" t="s">
        <v>13</v>
      </c>
      <c r="M10" s="662" t="s">
        <v>1408</v>
      </c>
      <c r="N10" s="662" t="s">
        <v>1410</v>
      </c>
      <c r="O10" s="662" t="s">
        <v>1305</v>
      </c>
      <c r="P10" s="662" t="s">
        <v>1411</v>
      </c>
      <c r="Q10" s="660" t="s">
        <v>1412</v>
      </c>
      <c r="R10" s="660" t="s">
        <v>1413</v>
      </c>
    </row>
    <row r="11" spans="1:26" x14ac:dyDescent="0.3">
      <c r="L11" s="661"/>
      <c r="M11" s="663"/>
      <c r="N11" s="663"/>
      <c r="O11" s="663"/>
      <c r="P11" s="663"/>
      <c r="Q11" s="661"/>
      <c r="R11" s="661"/>
    </row>
    <row r="12" spans="1:26" x14ac:dyDescent="0.3">
      <c r="L12" s="30" t="s">
        <v>14</v>
      </c>
      <c r="M12" s="606" t="s">
        <v>1306</v>
      </c>
      <c r="N12" s="607">
        <v>2793033</v>
      </c>
      <c r="O12" s="607" t="s">
        <v>1204</v>
      </c>
      <c r="P12" s="607">
        <v>2793295</v>
      </c>
      <c r="Q12" s="608">
        <f>-O12</f>
        <v>-2666486</v>
      </c>
      <c r="R12" s="608">
        <f>-M12</f>
        <v>-2642240</v>
      </c>
      <c r="W12" s="8"/>
      <c r="X12" s="8"/>
      <c r="Y12" s="8"/>
      <c r="Z12" s="8"/>
    </row>
    <row r="13" spans="1:26" x14ac:dyDescent="0.3">
      <c r="L13" s="11" t="s">
        <v>96</v>
      </c>
      <c r="M13" s="603" t="s">
        <v>1307</v>
      </c>
      <c r="N13" s="604">
        <v>29762</v>
      </c>
      <c r="O13" s="11" t="s">
        <v>1205</v>
      </c>
      <c r="P13" s="11">
        <v>27951</v>
      </c>
      <c r="Q13" s="605">
        <f>-O13</f>
        <v>-29159</v>
      </c>
      <c r="R13" s="605">
        <f t="shared" ref="R13:R76" si="0">-M13</f>
        <v>-30402</v>
      </c>
      <c r="W13" s="8"/>
      <c r="X13" s="8"/>
      <c r="Y13" s="33"/>
      <c r="Z13" s="8"/>
    </row>
    <row r="14" spans="1:26" x14ac:dyDescent="0.3">
      <c r="L14" s="11" t="s">
        <v>97</v>
      </c>
      <c r="M14" s="603" t="s">
        <v>1308</v>
      </c>
      <c r="N14" s="604">
        <v>29569</v>
      </c>
      <c r="O14" s="11" t="s">
        <v>1206</v>
      </c>
      <c r="P14" s="11">
        <v>28619</v>
      </c>
      <c r="Q14" s="605">
        <f t="shared" ref="Q14:Q76" si="1">-O14</f>
        <v>-29925</v>
      </c>
      <c r="R14" s="605">
        <f t="shared" si="0"/>
        <v>-31383</v>
      </c>
      <c r="W14" s="8"/>
      <c r="X14" s="8"/>
      <c r="Y14" s="33"/>
      <c r="Z14" s="8"/>
    </row>
    <row r="15" spans="1:26" x14ac:dyDescent="0.3">
      <c r="L15" s="11" t="s">
        <v>98</v>
      </c>
      <c r="M15" s="603" t="s">
        <v>1309</v>
      </c>
      <c r="N15" s="604">
        <v>27947</v>
      </c>
      <c r="O15" s="11" t="s">
        <v>1207</v>
      </c>
      <c r="P15" s="11">
        <v>28901</v>
      </c>
      <c r="Q15" s="605">
        <f t="shared" si="1"/>
        <v>-30622</v>
      </c>
      <c r="R15" s="605">
        <f t="shared" si="0"/>
        <v>-29242</v>
      </c>
      <c r="W15" s="8"/>
      <c r="X15" s="8"/>
      <c r="Y15" s="33"/>
      <c r="Z15" s="8"/>
    </row>
    <row r="16" spans="1:26" x14ac:dyDescent="0.3">
      <c r="L16" s="11" t="s">
        <v>99</v>
      </c>
      <c r="M16" s="603" t="s">
        <v>1310</v>
      </c>
      <c r="N16" s="604">
        <v>26464</v>
      </c>
      <c r="O16" s="11" t="s">
        <v>1208</v>
      </c>
      <c r="P16" s="11">
        <v>29247</v>
      </c>
      <c r="Q16" s="605">
        <f t="shared" si="1"/>
        <v>-30795</v>
      </c>
      <c r="R16" s="605">
        <f t="shared" si="0"/>
        <v>-27806</v>
      </c>
      <c r="W16" s="8"/>
      <c r="X16" s="8"/>
      <c r="Y16" s="33"/>
      <c r="Z16" s="8"/>
    </row>
    <row r="17" spans="12:26" x14ac:dyDescent="0.3">
      <c r="L17" s="11" t="s">
        <v>100</v>
      </c>
      <c r="M17" s="603" t="s">
        <v>1311</v>
      </c>
      <c r="N17" s="604">
        <v>26122</v>
      </c>
      <c r="O17" s="11" t="s">
        <v>1209</v>
      </c>
      <c r="P17" s="11">
        <v>29214</v>
      </c>
      <c r="Q17" s="605">
        <f t="shared" si="1"/>
        <v>-30549</v>
      </c>
      <c r="R17" s="605">
        <f t="shared" si="0"/>
        <v>-27541</v>
      </c>
      <c r="W17" s="8"/>
      <c r="X17" s="8"/>
      <c r="Y17" s="8"/>
      <c r="Z17" s="8"/>
    </row>
    <row r="18" spans="12:26" x14ac:dyDescent="0.3">
      <c r="L18" s="11" t="s">
        <v>101</v>
      </c>
      <c r="M18" s="603" t="s">
        <v>1312</v>
      </c>
      <c r="N18" s="604">
        <v>26342</v>
      </c>
      <c r="O18" s="11" t="s">
        <v>1210</v>
      </c>
      <c r="P18" s="11">
        <v>28005</v>
      </c>
      <c r="Q18" s="605">
        <f t="shared" si="1"/>
        <v>-29809</v>
      </c>
      <c r="R18" s="605">
        <f t="shared" si="0"/>
        <v>-27807</v>
      </c>
      <c r="W18" s="8"/>
      <c r="X18" s="8"/>
      <c r="Y18" s="8"/>
      <c r="Z18" s="8"/>
    </row>
    <row r="19" spans="12:26" x14ac:dyDescent="0.3">
      <c r="L19" s="11" t="s">
        <v>102</v>
      </c>
      <c r="M19" s="603" t="s">
        <v>1313</v>
      </c>
      <c r="N19" s="604">
        <v>25965</v>
      </c>
      <c r="O19" s="11" t="s">
        <v>1211</v>
      </c>
      <c r="P19" s="11">
        <v>27957</v>
      </c>
      <c r="Q19" s="605">
        <f t="shared" si="1"/>
        <v>-29059</v>
      </c>
      <c r="R19" s="605">
        <f t="shared" si="0"/>
        <v>-27467</v>
      </c>
      <c r="W19" s="33"/>
      <c r="X19" s="33"/>
      <c r="Y19" s="8"/>
      <c r="Z19" s="33"/>
    </row>
    <row r="20" spans="12:26" x14ac:dyDescent="0.3">
      <c r="L20" s="11" t="s">
        <v>103</v>
      </c>
      <c r="M20" s="603" t="s">
        <v>1314</v>
      </c>
      <c r="N20" s="604">
        <v>25040</v>
      </c>
      <c r="O20" s="11" t="s">
        <v>1212</v>
      </c>
      <c r="P20" s="11">
        <v>27599</v>
      </c>
      <c r="Q20" s="605">
        <f t="shared" si="1"/>
        <v>-28906</v>
      </c>
      <c r="R20" s="605">
        <f t="shared" si="0"/>
        <v>-26363</v>
      </c>
      <c r="W20" s="33"/>
      <c r="X20" s="33"/>
      <c r="Y20" s="8"/>
      <c r="Z20" s="33"/>
    </row>
    <row r="21" spans="12:26" x14ac:dyDescent="0.3">
      <c r="L21" s="11" t="s">
        <v>104</v>
      </c>
      <c r="M21" s="603" t="s">
        <v>1315</v>
      </c>
      <c r="N21" s="604">
        <v>24649</v>
      </c>
      <c r="O21" s="11" t="s">
        <v>1213</v>
      </c>
      <c r="P21" s="11">
        <v>27610</v>
      </c>
      <c r="Q21" s="605">
        <f t="shared" si="1"/>
        <v>-29435</v>
      </c>
      <c r="R21" s="605">
        <f t="shared" si="0"/>
        <v>-25834</v>
      </c>
      <c r="W21" s="33"/>
      <c r="X21" s="33"/>
      <c r="Y21" s="8"/>
      <c r="Z21" s="33"/>
    </row>
    <row r="22" spans="12:26" x14ac:dyDescent="0.3">
      <c r="L22" s="11" t="s">
        <v>105</v>
      </c>
      <c r="M22" s="603" t="s">
        <v>1316</v>
      </c>
      <c r="N22" s="604">
        <v>24578</v>
      </c>
      <c r="O22" s="11" t="s">
        <v>1214</v>
      </c>
      <c r="P22" s="11">
        <v>30121</v>
      </c>
      <c r="Q22" s="605">
        <f t="shared" si="1"/>
        <v>-31494</v>
      </c>
      <c r="R22" s="605">
        <f t="shared" si="0"/>
        <v>-26257</v>
      </c>
      <c r="W22" s="8"/>
      <c r="X22" s="8"/>
      <c r="Y22" s="8"/>
      <c r="Z22" s="8"/>
    </row>
    <row r="23" spans="12:26" x14ac:dyDescent="0.3">
      <c r="L23" s="11" t="s">
        <v>106</v>
      </c>
      <c r="M23" s="603" t="s">
        <v>1317</v>
      </c>
      <c r="N23" s="604">
        <v>26406</v>
      </c>
      <c r="O23" s="11" t="s">
        <v>1215</v>
      </c>
      <c r="P23" s="11">
        <v>28723</v>
      </c>
      <c r="Q23" s="605">
        <f t="shared" si="1"/>
        <v>-29458</v>
      </c>
      <c r="R23" s="605">
        <f t="shared" si="0"/>
        <v>-27556</v>
      </c>
      <c r="W23" s="8"/>
      <c r="X23" s="8"/>
      <c r="Y23" s="8"/>
      <c r="Z23" s="8"/>
    </row>
    <row r="24" spans="12:26" x14ac:dyDescent="0.3">
      <c r="L24" s="11" t="s">
        <v>107</v>
      </c>
      <c r="M24" s="603" t="s">
        <v>1318</v>
      </c>
      <c r="N24" s="604">
        <v>27250</v>
      </c>
      <c r="O24" s="11" t="s">
        <v>1216</v>
      </c>
      <c r="P24" s="11">
        <v>28979</v>
      </c>
      <c r="Q24" s="605">
        <f t="shared" si="1"/>
        <v>-30834</v>
      </c>
      <c r="R24" s="605">
        <f t="shared" si="0"/>
        <v>-28388</v>
      </c>
      <c r="W24" s="8"/>
      <c r="X24" s="8"/>
      <c r="Y24" s="8"/>
      <c r="Z24" s="8"/>
    </row>
    <row r="25" spans="12:26" x14ac:dyDescent="0.3">
      <c r="L25" s="11" t="s">
        <v>108</v>
      </c>
      <c r="M25" s="603" t="s">
        <v>1319</v>
      </c>
      <c r="N25" s="604">
        <v>27469</v>
      </c>
      <c r="O25" s="11" t="s">
        <v>1217</v>
      </c>
      <c r="P25" s="11">
        <v>27733</v>
      </c>
      <c r="Q25" s="605">
        <f t="shared" si="1"/>
        <v>-29264</v>
      </c>
      <c r="R25" s="605">
        <f t="shared" si="0"/>
        <v>-28961</v>
      </c>
      <c r="W25" s="8"/>
      <c r="X25" s="8"/>
      <c r="Y25" s="8"/>
      <c r="Z25" s="8"/>
    </row>
    <row r="26" spans="12:26" x14ac:dyDescent="0.3">
      <c r="L26" s="11" t="s">
        <v>109</v>
      </c>
      <c r="M26" s="603" t="s">
        <v>1320</v>
      </c>
      <c r="N26" s="604">
        <v>28186</v>
      </c>
      <c r="O26" s="11" t="s">
        <v>1218</v>
      </c>
      <c r="P26" s="11">
        <v>26531</v>
      </c>
      <c r="Q26" s="605">
        <f t="shared" si="1"/>
        <v>-27909</v>
      </c>
      <c r="R26" s="605">
        <f t="shared" si="0"/>
        <v>-29725</v>
      </c>
      <c r="W26" s="8"/>
      <c r="X26" s="8"/>
      <c r="Y26" s="8"/>
      <c r="Z26" s="8"/>
    </row>
    <row r="27" spans="12:26" x14ac:dyDescent="0.3">
      <c r="L27" s="11" t="s">
        <v>110</v>
      </c>
      <c r="M27" s="603" t="s">
        <v>1321</v>
      </c>
      <c r="N27" s="604">
        <v>29118</v>
      </c>
      <c r="O27" s="11" t="s">
        <v>1219</v>
      </c>
      <c r="P27" s="11">
        <v>26176</v>
      </c>
      <c r="Q27" s="605">
        <f t="shared" si="1"/>
        <v>-27710</v>
      </c>
      <c r="R27" s="605">
        <f t="shared" si="0"/>
        <v>-30858</v>
      </c>
      <c r="W27" s="8"/>
      <c r="X27" s="8"/>
      <c r="Y27" s="8"/>
      <c r="Z27" s="8"/>
    </row>
    <row r="28" spans="12:26" x14ac:dyDescent="0.3">
      <c r="L28" s="11" t="s">
        <v>111</v>
      </c>
      <c r="M28" s="603" t="s">
        <v>1322</v>
      </c>
      <c r="N28" s="604">
        <v>29844</v>
      </c>
      <c r="O28" s="11" t="s">
        <v>1220</v>
      </c>
      <c r="P28" s="11">
        <v>26382</v>
      </c>
      <c r="Q28" s="605">
        <f t="shared" si="1"/>
        <v>-28029</v>
      </c>
      <c r="R28" s="605">
        <f t="shared" si="0"/>
        <v>-31201</v>
      </c>
      <c r="W28" s="8"/>
      <c r="X28" s="8"/>
      <c r="Y28" s="8"/>
      <c r="Z28" s="8"/>
    </row>
    <row r="29" spans="12:26" x14ac:dyDescent="0.3">
      <c r="L29" s="11" t="s">
        <v>112</v>
      </c>
      <c r="M29" s="603" t="s">
        <v>1323</v>
      </c>
      <c r="N29" s="604">
        <v>32349</v>
      </c>
      <c r="O29" s="11" t="s">
        <v>1221</v>
      </c>
      <c r="P29" s="11">
        <v>26228</v>
      </c>
      <c r="Q29" s="605">
        <f t="shared" si="1"/>
        <v>-27667</v>
      </c>
      <c r="R29" s="605">
        <f t="shared" si="0"/>
        <v>-33487</v>
      </c>
      <c r="W29" s="8"/>
      <c r="X29" s="8"/>
      <c r="Y29" s="8"/>
      <c r="Z29" s="8"/>
    </row>
    <row r="30" spans="12:26" x14ac:dyDescent="0.3">
      <c r="L30" s="11" t="s">
        <v>113</v>
      </c>
      <c r="M30" s="603" t="s">
        <v>1324</v>
      </c>
      <c r="N30" s="604">
        <v>35111</v>
      </c>
      <c r="O30" s="11" t="s">
        <v>1222</v>
      </c>
      <c r="P30" s="11">
        <v>25094</v>
      </c>
      <c r="Q30" s="605">
        <f t="shared" si="1"/>
        <v>-26479</v>
      </c>
      <c r="R30" s="605">
        <f t="shared" si="0"/>
        <v>-37151</v>
      </c>
      <c r="W30" s="8"/>
      <c r="X30" s="8"/>
      <c r="Y30" s="8"/>
      <c r="Z30" s="8"/>
    </row>
    <row r="31" spans="12:26" x14ac:dyDescent="0.3">
      <c r="L31" s="11" t="s">
        <v>114</v>
      </c>
      <c r="M31" s="603" t="s">
        <v>1325</v>
      </c>
      <c r="N31" s="604">
        <v>36260</v>
      </c>
      <c r="O31" s="11" t="s">
        <v>1223</v>
      </c>
      <c r="P31" s="11">
        <v>24810</v>
      </c>
      <c r="Q31" s="605">
        <f t="shared" si="1"/>
        <v>-25962</v>
      </c>
      <c r="R31" s="605">
        <f t="shared" si="0"/>
        <v>-37592</v>
      </c>
      <c r="W31" s="8"/>
      <c r="X31" s="8"/>
      <c r="Y31" s="8"/>
      <c r="Z31" s="8"/>
    </row>
    <row r="32" spans="12:26" x14ac:dyDescent="0.3">
      <c r="L32" s="11" t="s">
        <v>115</v>
      </c>
      <c r="M32" s="603" t="s">
        <v>1326</v>
      </c>
      <c r="N32" s="604">
        <v>37925</v>
      </c>
      <c r="O32" s="11" t="s">
        <v>1224</v>
      </c>
      <c r="P32" s="11">
        <v>24898</v>
      </c>
      <c r="Q32" s="605">
        <f t="shared" si="1"/>
        <v>-26625</v>
      </c>
      <c r="R32" s="605">
        <f t="shared" si="0"/>
        <v>-39460</v>
      </c>
      <c r="W32" s="8"/>
      <c r="X32" s="8"/>
      <c r="Y32" s="8"/>
      <c r="Z32" s="8"/>
    </row>
    <row r="33" spans="2:26" x14ac:dyDescent="0.3">
      <c r="L33" s="11" t="s">
        <v>116</v>
      </c>
      <c r="M33" s="603" t="s">
        <v>1327</v>
      </c>
      <c r="N33" s="604">
        <v>38393</v>
      </c>
      <c r="O33" s="11" t="s">
        <v>1225</v>
      </c>
      <c r="P33" s="11">
        <v>26814</v>
      </c>
      <c r="Q33" s="605">
        <f t="shared" si="1"/>
        <v>-28181</v>
      </c>
      <c r="R33" s="605">
        <f t="shared" si="0"/>
        <v>-40545</v>
      </c>
      <c r="W33" s="8"/>
      <c r="X33" s="8"/>
      <c r="Y33" s="8"/>
      <c r="Z33" s="8"/>
    </row>
    <row r="34" spans="2:26" x14ac:dyDescent="0.3">
      <c r="L34" s="11" t="s">
        <v>117</v>
      </c>
      <c r="M34" s="603" t="s">
        <v>1328</v>
      </c>
      <c r="N34" s="604">
        <v>38820</v>
      </c>
      <c r="O34" s="11" t="s">
        <v>1226</v>
      </c>
      <c r="P34" s="11">
        <v>27463</v>
      </c>
      <c r="Q34" s="605">
        <f t="shared" si="1"/>
        <v>-28461</v>
      </c>
      <c r="R34" s="605">
        <f t="shared" si="0"/>
        <v>-40514</v>
      </c>
      <c r="W34" s="8"/>
      <c r="X34" s="8"/>
      <c r="Y34" s="8"/>
      <c r="Z34" s="8"/>
    </row>
    <row r="35" spans="2:26" x14ac:dyDescent="0.3">
      <c r="L35" s="11" t="s">
        <v>118</v>
      </c>
      <c r="M35" s="603" t="s">
        <v>1329</v>
      </c>
      <c r="N35" s="604">
        <v>40327</v>
      </c>
      <c r="O35" s="11" t="s">
        <v>1227</v>
      </c>
      <c r="P35" s="11">
        <v>27689</v>
      </c>
      <c r="Q35" s="605">
        <f t="shared" si="1"/>
        <v>-29156</v>
      </c>
      <c r="R35" s="605">
        <f t="shared" si="0"/>
        <v>-42028</v>
      </c>
      <c r="W35" s="8"/>
      <c r="X35" s="8"/>
      <c r="Y35" s="8"/>
      <c r="Z35" s="8"/>
    </row>
    <row r="36" spans="2:26" x14ac:dyDescent="0.3">
      <c r="L36" s="11" t="s">
        <v>119</v>
      </c>
      <c r="M36" s="603" t="s">
        <v>1330</v>
      </c>
      <c r="N36" s="604">
        <v>40833</v>
      </c>
      <c r="O36" s="11" t="s">
        <v>1228</v>
      </c>
      <c r="P36" s="11">
        <v>28528</v>
      </c>
      <c r="Q36" s="605">
        <f t="shared" si="1"/>
        <v>-30088</v>
      </c>
      <c r="R36" s="605">
        <f t="shared" si="0"/>
        <v>-42043</v>
      </c>
      <c r="W36" s="8"/>
      <c r="X36" s="8"/>
      <c r="Y36" s="8"/>
      <c r="Z36" s="8"/>
    </row>
    <row r="37" spans="2:26" x14ac:dyDescent="0.3">
      <c r="L37" s="11" t="s">
        <v>120</v>
      </c>
      <c r="M37" s="603" t="s">
        <v>1331</v>
      </c>
      <c r="N37" s="604">
        <v>42274</v>
      </c>
      <c r="O37" s="11" t="s">
        <v>1229</v>
      </c>
      <c r="P37" s="11">
        <v>29020</v>
      </c>
      <c r="Q37" s="605">
        <f t="shared" si="1"/>
        <v>-30807</v>
      </c>
      <c r="R37" s="605">
        <f t="shared" si="0"/>
        <v>-44150</v>
      </c>
      <c r="W37" s="8"/>
      <c r="X37" s="8"/>
      <c r="Y37" s="8"/>
      <c r="Z37" s="8"/>
    </row>
    <row r="38" spans="2:26" x14ac:dyDescent="0.3">
      <c r="L38" s="11" t="s">
        <v>121</v>
      </c>
      <c r="M38" s="603" t="s">
        <v>1332</v>
      </c>
      <c r="N38" s="604">
        <v>43637</v>
      </c>
      <c r="O38" s="11" t="s">
        <v>1230</v>
      </c>
      <c r="P38" s="11">
        <v>29890</v>
      </c>
      <c r="Q38" s="605">
        <f t="shared" si="1"/>
        <v>-31274</v>
      </c>
      <c r="R38" s="605">
        <f t="shared" si="0"/>
        <v>-45455</v>
      </c>
      <c r="W38" s="8"/>
      <c r="X38" s="8"/>
      <c r="Y38" s="8"/>
      <c r="Z38" s="8"/>
    </row>
    <row r="39" spans="2:26" x14ac:dyDescent="0.3">
      <c r="L39" s="11" t="s">
        <v>122</v>
      </c>
      <c r="M39" s="603" t="s">
        <v>1333</v>
      </c>
      <c r="N39" s="604">
        <v>43791</v>
      </c>
      <c r="O39" s="11" t="s">
        <v>1231</v>
      </c>
      <c r="P39" s="11">
        <v>32440</v>
      </c>
      <c r="Q39" s="605">
        <f t="shared" si="1"/>
        <v>-33565</v>
      </c>
      <c r="R39" s="605">
        <f t="shared" si="0"/>
        <v>-45423</v>
      </c>
      <c r="W39" s="8"/>
      <c r="X39" s="8"/>
      <c r="Y39" s="8"/>
      <c r="Z39" s="8"/>
    </row>
    <row r="40" spans="2:26" x14ac:dyDescent="0.3">
      <c r="L40" s="11" t="s">
        <v>123</v>
      </c>
      <c r="M40" s="603" t="s">
        <v>1334</v>
      </c>
      <c r="N40" s="604">
        <v>43855</v>
      </c>
      <c r="O40" s="11" t="s">
        <v>1232</v>
      </c>
      <c r="P40" s="11">
        <v>35352</v>
      </c>
      <c r="Q40" s="605">
        <f t="shared" si="1"/>
        <v>-37176</v>
      </c>
      <c r="R40" s="605">
        <f t="shared" si="0"/>
        <v>-45734</v>
      </c>
      <c r="W40" s="8"/>
      <c r="X40" s="8"/>
      <c r="Y40" s="8"/>
      <c r="Z40" s="8"/>
    </row>
    <row r="41" spans="2:26" x14ac:dyDescent="0.3">
      <c r="L41" s="11" t="s">
        <v>124</v>
      </c>
      <c r="M41" s="603" t="s">
        <v>1335</v>
      </c>
      <c r="N41" s="604">
        <v>44160</v>
      </c>
      <c r="O41" s="11" t="s">
        <v>1233</v>
      </c>
      <c r="P41" s="11">
        <v>36091</v>
      </c>
      <c r="Q41" s="605">
        <f t="shared" si="1"/>
        <v>-37658</v>
      </c>
      <c r="R41" s="605">
        <f t="shared" si="0"/>
        <v>-46728</v>
      </c>
      <c r="W41" s="8"/>
      <c r="X41" s="8"/>
      <c r="Y41" s="8"/>
      <c r="Z41" s="8"/>
    </row>
    <row r="42" spans="2:26" x14ac:dyDescent="0.3">
      <c r="L42" s="11" t="s">
        <v>125</v>
      </c>
      <c r="M42" s="603" t="s">
        <v>1336</v>
      </c>
      <c r="N42" s="604">
        <v>44523</v>
      </c>
      <c r="O42" s="11" t="s">
        <v>1234</v>
      </c>
      <c r="P42" s="11">
        <v>37810</v>
      </c>
      <c r="Q42" s="605">
        <f t="shared" si="1"/>
        <v>-39316</v>
      </c>
      <c r="R42" s="605">
        <f t="shared" si="0"/>
        <v>-46546</v>
      </c>
      <c r="W42" s="8"/>
      <c r="X42" s="8"/>
      <c r="Y42" s="8"/>
      <c r="Z42" s="8"/>
    </row>
    <row r="43" spans="2:26" x14ac:dyDescent="0.3">
      <c r="L43" s="11" t="s">
        <v>126</v>
      </c>
      <c r="M43" s="603" t="s">
        <v>1337</v>
      </c>
      <c r="N43" s="604">
        <v>45022</v>
      </c>
      <c r="O43" s="11" t="s">
        <v>1235</v>
      </c>
      <c r="P43" s="11">
        <v>38269</v>
      </c>
      <c r="Q43" s="605">
        <f t="shared" si="1"/>
        <v>-40200</v>
      </c>
      <c r="R43" s="605">
        <f t="shared" si="0"/>
        <v>-47390</v>
      </c>
      <c r="W43" s="8"/>
      <c r="X43" s="8"/>
      <c r="Y43" s="8"/>
      <c r="Z43" s="8"/>
    </row>
    <row r="44" spans="2:26" x14ac:dyDescent="0.3">
      <c r="L44" s="11" t="s">
        <v>127</v>
      </c>
      <c r="M44" s="603" t="s">
        <v>1338</v>
      </c>
      <c r="N44" s="604">
        <v>47367</v>
      </c>
      <c r="O44" s="11" t="s">
        <v>1236</v>
      </c>
      <c r="P44" s="11">
        <v>38514</v>
      </c>
      <c r="Q44" s="605">
        <f t="shared" si="1"/>
        <v>-39889</v>
      </c>
      <c r="R44" s="605">
        <f t="shared" si="0"/>
        <v>-48948</v>
      </c>
      <c r="W44" s="8"/>
      <c r="X44" s="8"/>
      <c r="Y44" s="8"/>
      <c r="Z44" s="8"/>
    </row>
    <row r="45" spans="2:26" x14ac:dyDescent="0.3">
      <c r="B45" s="3" t="s">
        <v>8</v>
      </c>
      <c r="L45" s="11" t="s">
        <v>128</v>
      </c>
      <c r="M45" s="603" t="s">
        <v>1339</v>
      </c>
      <c r="N45" s="604">
        <v>46738</v>
      </c>
      <c r="O45" s="11" t="s">
        <v>1237</v>
      </c>
      <c r="P45" s="11">
        <v>39618</v>
      </c>
      <c r="Q45" s="605">
        <f t="shared" si="1"/>
        <v>-41232</v>
      </c>
      <c r="R45" s="605">
        <f t="shared" si="0"/>
        <v>-48468</v>
      </c>
      <c r="W45" s="8"/>
      <c r="X45" s="8"/>
      <c r="Y45" s="8"/>
      <c r="Z45" s="8"/>
    </row>
    <row r="46" spans="2:26" x14ac:dyDescent="0.3">
      <c r="L46" s="11" t="s">
        <v>129</v>
      </c>
      <c r="M46" s="603" t="s">
        <v>1340</v>
      </c>
      <c r="N46" s="604">
        <v>46028</v>
      </c>
      <c r="O46" s="11" t="s">
        <v>1238</v>
      </c>
      <c r="P46" s="11">
        <v>40089</v>
      </c>
      <c r="Q46" s="605">
        <f t="shared" si="1"/>
        <v>-41455</v>
      </c>
      <c r="R46" s="605">
        <f t="shared" si="0"/>
        <v>-48552</v>
      </c>
      <c r="W46" s="8"/>
      <c r="X46" s="8"/>
      <c r="Y46" s="8"/>
      <c r="Z46" s="8"/>
    </row>
    <row r="47" spans="2:26" x14ac:dyDescent="0.3">
      <c r="L47" s="11" t="s">
        <v>130</v>
      </c>
      <c r="M47" s="603" t="s">
        <v>1341</v>
      </c>
      <c r="N47" s="604">
        <v>46081</v>
      </c>
      <c r="O47" s="11" t="s">
        <v>1239</v>
      </c>
      <c r="P47" s="11">
        <v>40927</v>
      </c>
      <c r="Q47" s="605">
        <f t="shared" si="1"/>
        <v>-42807</v>
      </c>
      <c r="R47" s="605">
        <f t="shared" si="0"/>
        <v>-48604</v>
      </c>
      <c r="W47" s="8"/>
      <c r="X47" s="8"/>
      <c r="Y47" s="8"/>
      <c r="Z47" s="8"/>
    </row>
    <row r="48" spans="2:26" x14ac:dyDescent="0.3">
      <c r="L48" s="11" t="s">
        <v>131</v>
      </c>
      <c r="M48" s="603" t="s">
        <v>1342</v>
      </c>
      <c r="N48" s="604">
        <v>45307</v>
      </c>
      <c r="O48" s="11" t="s">
        <v>1240</v>
      </c>
      <c r="P48" s="11">
        <v>42163</v>
      </c>
      <c r="Q48" s="605">
        <f t="shared" si="1"/>
        <v>-44368</v>
      </c>
      <c r="R48" s="605">
        <f t="shared" si="0"/>
        <v>-46848</v>
      </c>
      <c r="W48" s="8"/>
      <c r="X48" s="8"/>
      <c r="Y48" s="8"/>
      <c r="Z48" s="8"/>
    </row>
    <row r="49" spans="12:26" x14ac:dyDescent="0.3">
      <c r="L49" s="11" t="s">
        <v>132</v>
      </c>
      <c r="M49" s="603" t="s">
        <v>1343</v>
      </c>
      <c r="N49" s="604">
        <v>44865</v>
      </c>
      <c r="O49" s="11" t="s">
        <v>1241</v>
      </c>
      <c r="P49" s="11">
        <v>42169</v>
      </c>
      <c r="Q49" s="605">
        <f t="shared" si="1"/>
        <v>-44352</v>
      </c>
      <c r="R49" s="605">
        <f t="shared" si="0"/>
        <v>-46912</v>
      </c>
      <c r="W49" s="8"/>
      <c r="X49" s="8"/>
      <c r="Y49" s="8"/>
      <c r="Z49" s="8"/>
    </row>
    <row r="50" spans="12:26" x14ac:dyDescent="0.3">
      <c r="L50" s="11" t="s">
        <v>133</v>
      </c>
      <c r="M50" s="603" t="s">
        <v>1344</v>
      </c>
      <c r="N50" s="604">
        <v>42893</v>
      </c>
      <c r="O50" s="11" t="s">
        <v>1242</v>
      </c>
      <c r="P50" s="11">
        <v>42113</v>
      </c>
      <c r="Q50" s="605">
        <f t="shared" si="1"/>
        <v>-44621</v>
      </c>
      <c r="R50" s="605">
        <f t="shared" si="0"/>
        <v>-43954</v>
      </c>
      <c r="W50" s="8"/>
      <c r="X50" s="8"/>
      <c r="Y50" s="8"/>
      <c r="Z50" s="8"/>
    </row>
    <row r="51" spans="12:26" x14ac:dyDescent="0.3">
      <c r="L51" s="11" t="s">
        <v>134</v>
      </c>
      <c r="M51" s="603" t="s">
        <v>1345</v>
      </c>
      <c r="N51" s="604">
        <v>40510</v>
      </c>
      <c r="O51" s="11" t="s">
        <v>1243</v>
      </c>
      <c r="P51" s="11">
        <v>41909</v>
      </c>
      <c r="Q51" s="605">
        <f t="shared" si="1"/>
        <v>-45135</v>
      </c>
      <c r="R51" s="605">
        <f t="shared" si="0"/>
        <v>-41686</v>
      </c>
      <c r="W51" s="8"/>
      <c r="X51" s="8"/>
      <c r="Y51" s="8"/>
      <c r="Z51" s="8"/>
    </row>
    <row r="52" spans="12:26" x14ac:dyDescent="0.3">
      <c r="L52" s="11" t="s">
        <v>135</v>
      </c>
      <c r="M52" s="603" t="s">
        <v>1346</v>
      </c>
      <c r="N52" s="604">
        <v>37944</v>
      </c>
      <c r="O52" s="11" t="s">
        <v>1244</v>
      </c>
      <c r="P52" s="11">
        <v>42420</v>
      </c>
      <c r="Q52" s="605">
        <f t="shared" si="1"/>
        <v>-44672</v>
      </c>
      <c r="R52" s="605">
        <f t="shared" si="0"/>
        <v>-39142</v>
      </c>
      <c r="W52" s="8"/>
      <c r="X52" s="8"/>
      <c r="Y52" s="8"/>
      <c r="Z52" s="8"/>
    </row>
    <row r="53" spans="12:26" x14ac:dyDescent="0.3">
      <c r="L53" s="11" t="s">
        <v>136</v>
      </c>
      <c r="M53" s="603" t="s">
        <v>1347</v>
      </c>
      <c r="N53" s="604">
        <v>36685</v>
      </c>
      <c r="O53" s="11" t="s">
        <v>1245</v>
      </c>
      <c r="P53" s="11">
        <v>42466</v>
      </c>
      <c r="Q53" s="605">
        <f t="shared" si="1"/>
        <v>-45660</v>
      </c>
      <c r="R53" s="605">
        <f t="shared" si="0"/>
        <v>-37925</v>
      </c>
      <c r="W53" s="8"/>
      <c r="X53" s="8"/>
      <c r="Y53" s="8"/>
      <c r="Z53" s="8"/>
    </row>
    <row r="54" spans="12:26" x14ac:dyDescent="0.3">
      <c r="L54" s="11" t="s">
        <v>137</v>
      </c>
      <c r="M54" s="603" t="s">
        <v>1348</v>
      </c>
      <c r="N54" s="604">
        <v>36133</v>
      </c>
      <c r="O54" s="11" t="s">
        <v>1246</v>
      </c>
      <c r="P54" s="11">
        <v>44963</v>
      </c>
      <c r="Q54" s="605">
        <f t="shared" si="1"/>
        <v>-47379</v>
      </c>
      <c r="R54" s="605">
        <f t="shared" si="0"/>
        <v>-37043</v>
      </c>
      <c r="W54" s="8"/>
      <c r="X54" s="8"/>
      <c r="Y54" s="8"/>
      <c r="Z54" s="8"/>
    </row>
    <row r="55" spans="12:26" x14ac:dyDescent="0.3">
      <c r="L55" s="11" t="s">
        <v>138</v>
      </c>
      <c r="M55" s="603" t="s">
        <v>1349</v>
      </c>
      <c r="N55" s="604">
        <v>34489</v>
      </c>
      <c r="O55" s="11" t="s">
        <v>1247</v>
      </c>
      <c r="P55" s="11">
        <v>44533</v>
      </c>
      <c r="Q55" s="605">
        <f t="shared" si="1"/>
        <v>-47021</v>
      </c>
      <c r="R55" s="605">
        <f t="shared" si="0"/>
        <v>-35214</v>
      </c>
      <c r="W55" s="8"/>
      <c r="X55" s="8"/>
      <c r="Y55" s="8"/>
      <c r="Z55" s="8"/>
    </row>
    <row r="56" spans="12:26" x14ac:dyDescent="0.3">
      <c r="L56" s="11" t="s">
        <v>139</v>
      </c>
      <c r="M56" s="603" t="s">
        <v>1350</v>
      </c>
      <c r="N56" s="604">
        <v>34823</v>
      </c>
      <c r="O56" s="11" t="s">
        <v>1248</v>
      </c>
      <c r="P56" s="11">
        <v>44125</v>
      </c>
      <c r="Q56" s="605">
        <f t="shared" si="1"/>
        <v>-47098</v>
      </c>
      <c r="R56" s="605">
        <f t="shared" si="0"/>
        <v>-35451</v>
      </c>
      <c r="W56" s="8"/>
      <c r="X56" s="8"/>
      <c r="Y56" s="8"/>
      <c r="Z56" s="8"/>
    </row>
    <row r="57" spans="12:26" x14ac:dyDescent="0.3">
      <c r="L57" s="11" t="s">
        <v>140</v>
      </c>
      <c r="M57" s="603" t="s">
        <v>1351</v>
      </c>
      <c r="N57" s="604">
        <v>36729</v>
      </c>
      <c r="O57" s="11" t="s">
        <v>1249</v>
      </c>
      <c r="P57" s="11">
        <v>43848</v>
      </c>
      <c r="Q57" s="605">
        <f t="shared" si="1"/>
        <v>-46839</v>
      </c>
      <c r="R57" s="605">
        <f t="shared" si="0"/>
        <v>-36681</v>
      </c>
      <c r="W57" s="8"/>
      <c r="X57" s="8"/>
      <c r="Y57" s="8"/>
      <c r="Z57" s="8"/>
    </row>
    <row r="58" spans="12:26" x14ac:dyDescent="0.3">
      <c r="L58" s="11" t="s">
        <v>141</v>
      </c>
      <c r="M58" s="603" t="s">
        <v>1352</v>
      </c>
      <c r="N58" s="604">
        <v>37687</v>
      </c>
      <c r="O58" s="11" t="s">
        <v>1250</v>
      </c>
      <c r="P58" s="11">
        <v>43423</v>
      </c>
      <c r="Q58" s="605">
        <f t="shared" si="1"/>
        <v>-45231</v>
      </c>
      <c r="R58" s="605">
        <f t="shared" si="0"/>
        <v>-37652</v>
      </c>
      <c r="W58" s="8"/>
      <c r="X58" s="8"/>
      <c r="Y58" s="8"/>
      <c r="Z58" s="8"/>
    </row>
    <row r="59" spans="12:26" x14ac:dyDescent="0.3">
      <c r="L59" s="11" t="s">
        <v>142</v>
      </c>
      <c r="M59" s="603" t="s">
        <v>1353</v>
      </c>
      <c r="N59" s="604">
        <v>38738</v>
      </c>
      <c r="O59" s="11" t="s">
        <v>1251</v>
      </c>
      <c r="P59" s="11">
        <v>43131</v>
      </c>
      <c r="Q59" s="605">
        <f t="shared" si="1"/>
        <v>-45375</v>
      </c>
      <c r="R59" s="605">
        <f t="shared" si="0"/>
        <v>-38936</v>
      </c>
      <c r="W59" s="8"/>
      <c r="X59" s="8"/>
      <c r="Y59" s="8"/>
      <c r="Z59" s="8"/>
    </row>
    <row r="60" spans="12:26" x14ac:dyDescent="0.3">
      <c r="L60" s="11" t="s">
        <v>143</v>
      </c>
      <c r="M60" s="603" t="s">
        <v>1354</v>
      </c>
      <c r="N60" s="604">
        <v>38327</v>
      </c>
      <c r="O60" s="11" t="s">
        <v>1252</v>
      </c>
      <c r="P60" s="11">
        <v>41335</v>
      </c>
      <c r="Q60" s="605">
        <f t="shared" si="1"/>
        <v>-42566</v>
      </c>
      <c r="R60" s="605">
        <f t="shared" si="0"/>
        <v>-38341</v>
      </c>
      <c r="W60" s="8"/>
      <c r="X60" s="8"/>
      <c r="Y60" s="8"/>
      <c r="Z60" s="8"/>
    </row>
    <row r="61" spans="12:26" x14ac:dyDescent="0.3">
      <c r="L61" s="11" t="s">
        <v>144</v>
      </c>
      <c r="M61" s="603" t="s">
        <v>1355</v>
      </c>
      <c r="N61" s="604">
        <v>37075</v>
      </c>
      <c r="O61" s="11" t="s">
        <v>1253</v>
      </c>
      <c r="P61" s="11">
        <v>38947</v>
      </c>
      <c r="Q61" s="605">
        <f t="shared" si="1"/>
        <v>-39945</v>
      </c>
      <c r="R61" s="605">
        <f t="shared" si="0"/>
        <v>-36817</v>
      </c>
      <c r="W61" s="8"/>
      <c r="X61" s="8"/>
      <c r="Y61" s="8"/>
      <c r="Z61" s="8"/>
    </row>
    <row r="62" spans="12:26" x14ac:dyDescent="0.3">
      <c r="L62" s="11" t="s">
        <v>145</v>
      </c>
      <c r="M62" s="603" t="s">
        <v>1356</v>
      </c>
      <c r="N62" s="604">
        <v>38317</v>
      </c>
      <c r="O62" s="11" t="s">
        <v>1254</v>
      </c>
      <c r="P62" s="11">
        <v>36688</v>
      </c>
      <c r="Q62" s="605">
        <f t="shared" si="1"/>
        <v>-37576</v>
      </c>
      <c r="R62" s="605">
        <f t="shared" si="0"/>
        <v>-37693</v>
      </c>
      <c r="W62" s="8"/>
      <c r="X62" s="8"/>
      <c r="Y62" s="8"/>
      <c r="Z62" s="8"/>
    </row>
    <row r="63" spans="12:26" x14ac:dyDescent="0.3">
      <c r="L63" s="11" t="s">
        <v>146</v>
      </c>
      <c r="M63" s="603" t="s">
        <v>1357</v>
      </c>
      <c r="N63" s="604">
        <v>38192</v>
      </c>
      <c r="O63" s="11" t="s">
        <v>1255</v>
      </c>
      <c r="P63" s="11">
        <v>35545</v>
      </c>
      <c r="Q63" s="605">
        <f t="shared" si="1"/>
        <v>-36238</v>
      </c>
      <c r="R63" s="605">
        <f t="shared" si="0"/>
        <v>-37782</v>
      </c>
      <c r="W63" s="8"/>
      <c r="X63" s="8"/>
      <c r="Y63" s="8"/>
      <c r="Z63" s="8"/>
    </row>
    <row r="64" spans="12:26" x14ac:dyDescent="0.3">
      <c r="L64" s="11" t="s">
        <v>147</v>
      </c>
      <c r="M64" s="603" t="s">
        <v>1358</v>
      </c>
      <c r="N64" s="604">
        <v>37566</v>
      </c>
      <c r="O64" s="11" t="s">
        <v>1256</v>
      </c>
      <c r="P64" s="11">
        <v>34988</v>
      </c>
      <c r="Q64" s="605">
        <f t="shared" si="1"/>
        <v>-35455</v>
      </c>
      <c r="R64" s="605">
        <f t="shared" si="0"/>
        <v>-37257</v>
      </c>
      <c r="W64" s="8"/>
      <c r="X64" s="8"/>
      <c r="Y64" s="8"/>
      <c r="Z64" s="8"/>
    </row>
    <row r="65" spans="12:26" x14ac:dyDescent="0.3">
      <c r="L65" s="11" t="s">
        <v>148</v>
      </c>
      <c r="M65" s="603" t="s">
        <v>1359</v>
      </c>
      <c r="N65" s="604">
        <v>39442</v>
      </c>
      <c r="O65" s="11" t="s">
        <v>1257</v>
      </c>
      <c r="P65" s="11">
        <v>33487</v>
      </c>
      <c r="Q65" s="605">
        <f t="shared" si="1"/>
        <v>-33424</v>
      </c>
      <c r="R65" s="605">
        <f t="shared" si="0"/>
        <v>-38282</v>
      </c>
      <c r="W65" s="8"/>
      <c r="X65" s="8"/>
      <c r="Y65" s="8"/>
      <c r="Z65" s="8"/>
    </row>
    <row r="66" spans="12:26" x14ac:dyDescent="0.3">
      <c r="L66" s="11" t="s">
        <v>149</v>
      </c>
      <c r="M66" s="603" t="s">
        <v>1360</v>
      </c>
      <c r="N66" s="604">
        <v>40536</v>
      </c>
      <c r="O66" s="11" t="s">
        <v>1258</v>
      </c>
      <c r="P66" s="11">
        <v>33631</v>
      </c>
      <c r="Q66" s="605">
        <f t="shared" si="1"/>
        <v>-33548</v>
      </c>
      <c r="R66" s="605">
        <f t="shared" si="0"/>
        <v>-39129</v>
      </c>
      <c r="W66" s="8"/>
      <c r="X66" s="8"/>
      <c r="Y66" s="8"/>
      <c r="Z66" s="8"/>
    </row>
    <row r="67" spans="12:26" x14ac:dyDescent="0.3">
      <c r="L67" s="11" t="s">
        <v>150</v>
      </c>
      <c r="M67" s="603" t="s">
        <v>1361</v>
      </c>
      <c r="N67" s="604">
        <v>42090</v>
      </c>
      <c r="O67" s="11" t="s">
        <v>1259</v>
      </c>
      <c r="P67" s="11">
        <v>35121</v>
      </c>
      <c r="Q67" s="605">
        <f t="shared" si="1"/>
        <v>-34279</v>
      </c>
      <c r="R67" s="605">
        <f t="shared" si="0"/>
        <v>-39371</v>
      </c>
      <c r="W67" s="8"/>
      <c r="X67" s="8"/>
      <c r="Y67" s="8"/>
      <c r="Z67" s="8"/>
    </row>
    <row r="68" spans="12:26" x14ac:dyDescent="0.3">
      <c r="L68" s="11" t="s">
        <v>151</v>
      </c>
      <c r="M68" s="603" t="s">
        <v>1362</v>
      </c>
      <c r="N68" s="604">
        <v>41627</v>
      </c>
      <c r="O68" s="11" t="s">
        <v>1260</v>
      </c>
      <c r="P68" s="11">
        <v>36135</v>
      </c>
      <c r="Q68" s="605">
        <f t="shared" si="1"/>
        <v>-35044</v>
      </c>
      <c r="R68" s="605">
        <f t="shared" si="0"/>
        <v>-38675</v>
      </c>
      <c r="W68" s="8"/>
      <c r="X68" s="8"/>
      <c r="Y68" s="8"/>
      <c r="Z68" s="8"/>
    </row>
    <row r="69" spans="12:26" x14ac:dyDescent="0.3">
      <c r="L69" s="11" t="s">
        <v>152</v>
      </c>
      <c r="M69" s="603" t="s">
        <v>1363</v>
      </c>
      <c r="N69" s="604">
        <v>40442</v>
      </c>
      <c r="O69" s="11" t="s">
        <v>1261</v>
      </c>
      <c r="P69" s="11">
        <v>37264</v>
      </c>
      <c r="Q69" s="605">
        <f t="shared" si="1"/>
        <v>-36202</v>
      </c>
      <c r="R69" s="605">
        <f t="shared" si="0"/>
        <v>-37600</v>
      </c>
      <c r="W69" s="8"/>
      <c r="X69" s="8"/>
      <c r="Y69" s="8"/>
      <c r="Z69" s="8"/>
    </row>
    <row r="70" spans="12:26" x14ac:dyDescent="0.3">
      <c r="L70" s="11" t="s">
        <v>153</v>
      </c>
      <c r="M70" s="603" t="s">
        <v>1364</v>
      </c>
      <c r="N70" s="604">
        <v>39689</v>
      </c>
      <c r="O70" s="11" t="s">
        <v>1262</v>
      </c>
      <c r="P70" s="11">
        <v>36612</v>
      </c>
      <c r="Q70" s="605">
        <f t="shared" si="1"/>
        <v>-35421</v>
      </c>
      <c r="R70" s="605">
        <f t="shared" si="0"/>
        <v>-36694</v>
      </c>
      <c r="W70" s="8"/>
      <c r="X70" s="8"/>
      <c r="Y70" s="8"/>
      <c r="Z70" s="8"/>
    </row>
    <row r="71" spans="12:26" x14ac:dyDescent="0.3">
      <c r="L71" s="11" t="s">
        <v>154</v>
      </c>
      <c r="M71" s="603" t="s">
        <v>1365</v>
      </c>
      <c r="N71" s="604">
        <v>40083</v>
      </c>
      <c r="O71" s="11" t="s">
        <v>1263</v>
      </c>
      <c r="P71" s="11">
        <v>35207</v>
      </c>
      <c r="Q71" s="605">
        <f t="shared" si="1"/>
        <v>-33498</v>
      </c>
      <c r="R71" s="605">
        <f t="shared" si="0"/>
        <v>-36389</v>
      </c>
      <c r="W71" s="8"/>
      <c r="X71" s="8"/>
      <c r="Y71" s="8"/>
      <c r="Z71" s="8"/>
    </row>
    <row r="72" spans="12:26" x14ac:dyDescent="0.3">
      <c r="L72" s="11" t="s">
        <v>155</v>
      </c>
      <c r="M72" s="603" t="s">
        <v>1366</v>
      </c>
      <c r="N72" s="604">
        <v>39166</v>
      </c>
      <c r="O72" s="11" t="s">
        <v>1264</v>
      </c>
      <c r="P72" s="11">
        <v>36511</v>
      </c>
      <c r="Q72" s="605">
        <f t="shared" si="1"/>
        <v>-34147</v>
      </c>
      <c r="R72" s="605">
        <f t="shared" si="0"/>
        <v>-35068</v>
      </c>
      <c r="W72" s="8"/>
      <c r="X72" s="8"/>
      <c r="Y72" s="8"/>
      <c r="Z72" s="8"/>
    </row>
    <row r="73" spans="12:26" x14ac:dyDescent="0.3">
      <c r="L73" s="11" t="s">
        <v>156</v>
      </c>
      <c r="M73" s="603" t="s">
        <v>1367</v>
      </c>
      <c r="N73" s="604">
        <v>37086</v>
      </c>
      <c r="O73" s="11" t="s">
        <v>1265</v>
      </c>
      <c r="P73" s="11">
        <v>36195</v>
      </c>
      <c r="Q73" s="605">
        <f t="shared" si="1"/>
        <v>-33826</v>
      </c>
      <c r="R73" s="605">
        <f t="shared" si="0"/>
        <v>-32690</v>
      </c>
      <c r="W73" s="8"/>
      <c r="X73" s="8"/>
      <c r="Y73" s="8"/>
      <c r="Z73" s="8"/>
    </row>
    <row r="74" spans="12:26" x14ac:dyDescent="0.3">
      <c r="L74" s="11" t="s">
        <v>157</v>
      </c>
      <c r="M74" s="603" t="s">
        <v>1368</v>
      </c>
      <c r="N74" s="604">
        <v>34066</v>
      </c>
      <c r="O74" s="11" t="s">
        <v>1266</v>
      </c>
      <c r="P74" s="11">
        <v>35521</v>
      </c>
      <c r="Q74" s="605">
        <f t="shared" si="1"/>
        <v>-33026</v>
      </c>
      <c r="R74" s="605">
        <f t="shared" si="0"/>
        <v>-29316</v>
      </c>
      <c r="W74" s="8"/>
      <c r="X74" s="8"/>
      <c r="Y74" s="8"/>
      <c r="Z74" s="8"/>
    </row>
    <row r="75" spans="12:26" x14ac:dyDescent="0.3">
      <c r="L75" s="11" t="s">
        <v>158</v>
      </c>
      <c r="M75" s="603" t="s">
        <v>1369</v>
      </c>
      <c r="N75" s="604">
        <v>33357</v>
      </c>
      <c r="O75" s="11" t="s">
        <v>1267</v>
      </c>
      <c r="P75" s="11">
        <v>37117</v>
      </c>
      <c r="Q75" s="605">
        <f t="shared" si="1"/>
        <v>-33576</v>
      </c>
      <c r="R75" s="605">
        <f t="shared" si="0"/>
        <v>-28280</v>
      </c>
      <c r="W75" s="8"/>
      <c r="X75" s="8"/>
      <c r="Y75" s="8"/>
      <c r="Z75" s="8"/>
    </row>
    <row r="76" spans="12:26" x14ac:dyDescent="0.3">
      <c r="L76" s="11" t="s">
        <v>159</v>
      </c>
      <c r="M76" s="603" t="s">
        <v>1370</v>
      </c>
      <c r="N76" s="604">
        <v>31897</v>
      </c>
      <c r="O76" s="11" t="s">
        <v>1268</v>
      </c>
      <c r="P76" s="11">
        <v>37991</v>
      </c>
      <c r="Q76" s="605">
        <f t="shared" si="1"/>
        <v>-33897</v>
      </c>
      <c r="R76" s="605">
        <f t="shared" si="0"/>
        <v>-26344</v>
      </c>
      <c r="W76" s="8"/>
      <c r="X76" s="8"/>
      <c r="Y76" s="8"/>
      <c r="Z76" s="8"/>
    </row>
    <row r="77" spans="12:26" x14ac:dyDescent="0.3">
      <c r="L77" s="11" t="s">
        <v>160</v>
      </c>
      <c r="M77" s="603" t="s">
        <v>1371</v>
      </c>
      <c r="N77" s="604">
        <v>27704</v>
      </c>
      <c r="O77" s="11" t="s">
        <v>1269</v>
      </c>
      <c r="P77" s="11">
        <v>39087</v>
      </c>
      <c r="Q77" s="605">
        <f t="shared" ref="Q77:Q113" si="2">-O77</f>
        <v>-33446</v>
      </c>
      <c r="R77" s="605">
        <f t="shared" ref="R77:R113" si="3">-M77</f>
        <v>-22098</v>
      </c>
      <c r="W77" s="8"/>
      <c r="X77" s="8"/>
      <c r="Y77" s="8"/>
      <c r="Z77" s="8"/>
    </row>
    <row r="78" spans="12:26" x14ac:dyDescent="0.3">
      <c r="L78" s="11" t="s">
        <v>161</v>
      </c>
      <c r="M78" s="603" t="s">
        <v>1372</v>
      </c>
      <c r="N78" s="604">
        <v>25689</v>
      </c>
      <c r="O78" s="11" t="s">
        <v>1270</v>
      </c>
      <c r="P78" s="11">
        <v>38548</v>
      </c>
      <c r="Q78" s="605">
        <f t="shared" si="2"/>
        <v>-32722</v>
      </c>
      <c r="R78" s="605">
        <f t="shared" si="3"/>
        <v>-19681</v>
      </c>
      <c r="W78" s="8"/>
      <c r="X78" s="8"/>
      <c r="Y78" s="8"/>
      <c r="Z78" s="8"/>
    </row>
    <row r="79" spans="12:26" x14ac:dyDescent="0.3">
      <c r="L79" s="11" t="s">
        <v>162</v>
      </c>
      <c r="M79" s="603" t="s">
        <v>1373</v>
      </c>
      <c r="N79" s="604">
        <v>26697</v>
      </c>
      <c r="O79" s="11" t="s">
        <v>1271</v>
      </c>
      <c r="P79" s="11">
        <v>37277</v>
      </c>
      <c r="Q79" s="605">
        <f t="shared" si="2"/>
        <v>-31426</v>
      </c>
      <c r="R79" s="605">
        <f t="shared" si="3"/>
        <v>-19869</v>
      </c>
      <c r="W79" s="8"/>
      <c r="X79" s="8"/>
      <c r="Y79" s="8"/>
      <c r="Z79" s="8"/>
    </row>
    <row r="80" spans="12:26" x14ac:dyDescent="0.3">
      <c r="L80" s="11" t="s">
        <v>163</v>
      </c>
      <c r="M80" s="603" t="s">
        <v>1374</v>
      </c>
      <c r="N80" s="604">
        <v>24526</v>
      </c>
      <c r="O80" s="11" t="s">
        <v>1272</v>
      </c>
      <c r="P80" s="11">
        <v>36406</v>
      </c>
      <c r="Q80" s="605">
        <f t="shared" si="2"/>
        <v>-30098</v>
      </c>
      <c r="R80" s="605">
        <f t="shared" si="3"/>
        <v>-18082</v>
      </c>
      <c r="W80" s="8"/>
      <c r="X80" s="8"/>
      <c r="Y80" s="8"/>
      <c r="Z80" s="8"/>
    </row>
    <row r="81" spans="12:26" x14ac:dyDescent="0.3">
      <c r="L81" s="11" t="s">
        <v>164</v>
      </c>
      <c r="M81" s="603" t="s">
        <v>1375</v>
      </c>
      <c r="N81" s="604">
        <v>24476</v>
      </c>
      <c r="O81" s="11" t="s">
        <v>1273</v>
      </c>
      <c r="P81" s="11">
        <v>36322</v>
      </c>
      <c r="Q81" s="605">
        <f t="shared" si="2"/>
        <v>-28991</v>
      </c>
      <c r="R81" s="605">
        <f t="shared" si="3"/>
        <v>-17413</v>
      </c>
      <c r="W81" s="8"/>
      <c r="X81" s="8"/>
      <c r="Y81" s="8"/>
      <c r="Z81" s="8"/>
    </row>
    <row r="82" spans="12:26" x14ac:dyDescent="0.3">
      <c r="L82" s="11" t="s">
        <v>165</v>
      </c>
      <c r="M82" s="603" t="s">
        <v>1376</v>
      </c>
      <c r="N82" s="604">
        <v>23857</v>
      </c>
      <c r="O82" s="11" t="s">
        <v>1274</v>
      </c>
      <c r="P82" s="11">
        <v>35515</v>
      </c>
      <c r="Q82" s="605">
        <f t="shared" si="2"/>
        <v>-27671</v>
      </c>
      <c r="R82" s="605">
        <f t="shared" si="3"/>
        <v>-16731</v>
      </c>
      <c r="W82" s="8"/>
      <c r="X82" s="8"/>
      <c r="Y82" s="8"/>
      <c r="Z82" s="8"/>
    </row>
    <row r="83" spans="12:26" x14ac:dyDescent="0.3">
      <c r="L83" s="11" t="s">
        <v>166</v>
      </c>
      <c r="M83" s="603" t="s">
        <v>1377</v>
      </c>
      <c r="N83" s="604">
        <v>23156</v>
      </c>
      <c r="O83" s="11" t="s">
        <v>1275</v>
      </c>
      <c r="P83" s="11">
        <v>33348</v>
      </c>
      <c r="Q83" s="605">
        <f t="shared" si="2"/>
        <v>-25450</v>
      </c>
      <c r="R83" s="605">
        <f t="shared" si="3"/>
        <v>-15996</v>
      </c>
      <c r="W83" s="8"/>
      <c r="X83" s="8"/>
      <c r="Y83" s="8"/>
      <c r="Z83" s="8"/>
    </row>
    <row r="84" spans="12:26" x14ac:dyDescent="0.3">
      <c r="L84" s="11" t="s">
        <v>167</v>
      </c>
      <c r="M84" s="603" t="s">
        <v>1378</v>
      </c>
      <c r="N84" s="604">
        <v>21743</v>
      </c>
      <c r="O84" s="11" t="s">
        <v>1276</v>
      </c>
      <c r="P84" s="11">
        <v>30263</v>
      </c>
      <c r="Q84" s="605">
        <f t="shared" si="2"/>
        <v>-22440</v>
      </c>
      <c r="R84" s="605">
        <f t="shared" si="3"/>
        <v>-14138</v>
      </c>
      <c r="W84" s="8"/>
      <c r="X84" s="8"/>
      <c r="Y84" s="8"/>
      <c r="Z84" s="8"/>
    </row>
    <row r="85" spans="12:26" x14ac:dyDescent="0.3">
      <c r="L85" s="11" t="s">
        <v>168</v>
      </c>
      <c r="M85" s="603" t="s">
        <v>1379</v>
      </c>
      <c r="N85" s="604">
        <v>20438</v>
      </c>
      <c r="O85" s="11" t="s">
        <v>1277</v>
      </c>
      <c r="P85" s="11">
        <v>29116</v>
      </c>
      <c r="Q85" s="605">
        <f t="shared" si="2"/>
        <v>-21166</v>
      </c>
      <c r="R85" s="605">
        <f t="shared" si="3"/>
        <v>-12860</v>
      </c>
      <c r="W85" s="8"/>
      <c r="X85" s="8"/>
      <c r="Y85" s="8"/>
      <c r="Z85" s="8"/>
    </row>
    <row r="86" spans="12:26" x14ac:dyDescent="0.3">
      <c r="L86" s="11" t="s">
        <v>169</v>
      </c>
      <c r="M86" s="603" t="s">
        <v>1380</v>
      </c>
      <c r="N86" s="604">
        <v>19339</v>
      </c>
      <c r="O86" s="11" t="s">
        <v>1278</v>
      </c>
      <c r="P86" s="11">
        <v>27699</v>
      </c>
      <c r="Q86" s="605">
        <f t="shared" si="2"/>
        <v>-19216</v>
      </c>
      <c r="R86" s="605">
        <f t="shared" si="3"/>
        <v>-11815</v>
      </c>
      <c r="W86" s="8"/>
      <c r="X86" s="8"/>
      <c r="Y86" s="8"/>
      <c r="Z86" s="8"/>
    </row>
    <row r="87" spans="12:26" x14ac:dyDescent="0.3">
      <c r="L87" s="11" t="s">
        <v>170</v>
      </c>
      <c r="M87" s="603" t="s">
        <v>1381</v>
      </c>
      <c r="N87" s="604">
        <v>18893</v>
      </c>
      <c r="O87" s="11" t="s">
        <v>1279</v>
      </c>
      <c r="P87" s="11">
        <v>23377</v>
      </c>
      <c r="Q87" s="605">
        <f t="shared" si="2"/>
        <v>-15557</v>
      </c>
      <c r="R87" s="605">
        <f t="shared" si="3"/>
        <v>-11250</v>
      </c>
      <c r="W87" s="8"/>
      <c r="X87" s="8"/>
      <c r="Y87" s="8"/>
      <c r="Z87" s="8"/>
    </row>
    <row r="88" spans="12:26" x14ac:dyDescent="0.3">
      <c r="L88" s="11" t="s">
        <v>171</v>
      </c>
      <c r="M88" s="603" t="s">
        <v>1382</v>
      </c>
      <c r="N88" s="604">
        <v>18515</v>
      </c>
      <c r="O88" s="11" t="s">
        <v>1280</v>
      </c>
      <c r="P88" s="11">
        <v>21469</v>
      </c>
      <c r="Q88" s="605">
        <f t="shared" si="2"/>
        <v>-13591</v>
      </c>
      <c r="R88" s="605">
        <f t="shared" si="3"/>
        <v>-10827</v>
      </c>
      <c r="W88" s="8"/>
      <c r="X88" s="8"/>
      <c r="Y88" s="8"/>
      <c r="Z88" s="8"/>
    </row>
    <row r="89" spans="12:26" x14ac:dyDescent="0.3">
      <c r="L89" s="11" t="s">
        <v>172</v>
      </c>
      <c r="M89" s="603" t="s">
        <v>1383</v>
      </c>
      <c r="N89" s="604">
        <v>17674</v>
      </c>
      <c r="O89" s="11" t="s">
        <v>1281</v>
      </c>
      <c r="P89" s="11">
        <v>21878</v>
      </c>
      <c r="Q89" s="605">
        <f t="shared" si="2"/>
        <v>-13259</v>
      </c>
      <c r="R89" s="605">
        <f t="shared" si="3"/>
        <v>-10191</v>
      </c>
      <c r="W89" s="8"/>
      <c r="X89" s="8"/>
      <c r="Y89" s="8"/>
      <c r="Z89" s="8"/>
    </row>
    <row r="90" spans="12:26" x14ac:dyDescent="0.3">
      <c r="L90" s="11" t="s">
        <v>173</v>
      </c>
      <c r="M90" s="603" t="s">
        <v>1384</v>
      </c>
      <c r="N90" s="604">
        <v>17244</v>
      </c>
      <c r="O90" s="11" t="s">
        <v>1282</v>
      </c>
      <c r="P90" s="11">
        <v>19691</v>
      </c>
      <c r="Q90" s="605">
        <f t="shared" si="2"/>
        <v>-11869</v>
      </c>
      <c r="R90" s="605">
        <f t="shared" si="3"/>
        <v>-9461</v>
      </c>
      <c r="W90" s="8"/>
      <c r="X90" s="8"/>
      <c r="Y90" s="8"/>
      <c r="Z90" s="8"/>
    </row>
    <row r="91" spans="12:26" x14ac:dyDescent="0.3">
      <c r="L91" s="11" t="s">
        <v>174</v>
      </c>
      <c r="M91" s="603" t="s">
        <v>1385</v>
      </c>
      <c r="N91" s="604">
        <v>17389</v>
      </c>
      <c r="O91" s="11" t="s">
        <v>1283</v>
      </c>
      <c r="P91" s="11">
        <v>19243</v>
      </c>
      <c r="Q91" s="605">
        <f t="shared" si="2"/>
        <v>-10925</v>
      </c>
      <c r="R91" s="605">
        <f t="shared" si="3"/>
        <v>-9248</v>
      </c>
      <c r="W91" s="8"/>
      <c r="X91" s="8"/>
      <c r="Y91" s="8"/>
      <c r="Z91" s="8"/>
    </row>
    <row r="92" spans="12:26" x14ac:dyDescent="0.3">
      <c r="L92" s="11" t="s">
        <v>175</v>
      </c>
      <c r="M92" s="603" t="s">
        <v>1386</v>
      </c>
      <c r="N92" s="604">
        <v>16228</v>
      </c>
      <c r="O92" s="11" t="s">
        <v>1284</v>
      </c>
      <c r="P92" s="11">
        <v>18236</v>
      </c>
      <c r="Q92" s="605">
        <f t="shared" si="2"/>
        <v>-10134</v>
      </c>
      <c r="R92" s="605">
        <f t="shared" si="3"/>
        <v>-8330</v>
      </c>
      <c r="W92" s="8"/>
      <c r="X92" s="8"/>
      <c r="Y92" s="8"/>
      <c r="Z92" s="8"/>
    </row>
    <row r="93" spans="12:26" x14ac:dyDescent="0.3">
      <c r="L93" s="11" t="s">
        <v>176</v>
      </c>
      <c r="M93" s="603" t="s">
        <v>1387</v>
      </c>
      <c r="N93" s="604">
        <v>15137</v>
      </c>
      <c r="O93" s="11" t="s">
        <v>1285</v>
      </c>
      <c r="P93" s="11">
        <v>17220</v>
      </c>
      <c r="Q93" s="605">
        <f t="shared" si="2"/>
        <v>-9175</v>
      </c>
      <c r="R93" s="605">
        <f t="shared" si="3"/>
        <v>-7421</v>
      </c>
      <c r="W93" s="8"/>
      <c r="X93" s="8"/>
      <c r="Y93" s="8"/>
      <c r="Z93" s="8"/>
    </row>
    <row r="94" spans="12:26" x14ac:dyDescent="0.3">
      <c r="L94" s="11" t="s">
        <v>177</v>
      </c>
      <c r="M94" s="603" t="s">
        <v>1388</v>
      </c>
      <c r="N94" s="604">
        <v>13704</v>
      </c>
      <c r="O94" s="11" t="s">
        <v>1286</v>
      </c>
      <c r="P94" s="11">
        <v>15322</v>
      </c>
      <c r="Q94" s="605">
        <f t="shared" si="2"/>
        <v>-7676</v>
      </c>
      <c r="R94" s="605">
        <f t="shared" si="3"/>
        <v>-6590</v>
      </c>
      <c r="W94" s="8"/>
      <c r="X94" s="8"/>
      <c r="Y94" s="8"/>
      <c r="Z94" s="8"/>
    </row>
    <row r="95" spans="12:26" x14ac:dyDescent="0.3">
      <c r="L95" s="11" t="s">
        <v>178</v>
      </c>
      <c r="M95" s="603" t="s">
        <v>1389</v>
      </c>
      <c r="N95" s="604">
        <v>12552</v>
      </c>
      <c r="O95" s="11" t="s">
        <v>1287</v>
      </c>
      <c r="P95" s="11">
        <v>13855</v>
      </c>
      <c r="Q95" s="605">
        <f t="shared" si="2"/>
        <v>-6600</v>
      </c>
      <c r="R95" s="605">
        <f t="shared" si="3"/>
        <v>-5615</v>
      </c>
      <c r="W95" s="8"/>
      <c r="X95" s="8"/>
      <c r="Y95" s="8"/>
      <c r="Z95" s="8"/>
    </row>
    <row r="96" spans="12:26" x14ac:dyDescent="0.3">
      <c r="L96" s="11" t="s">
        <v>179</v>
      </c>
      <c r="M96" s="603" t="s">
        <v>1390</v>
      </c>
      <c r="N96" s="604">
        <v>11104</v>
      </c>
      <c r="O96" s="11" t="s">
        <v>1288</v>
      </c>
      <c r="P96" s="11">
        <v>12335</v>
      </c>
      <c r="Q96" s="605">
        <f t="shared" si="2"/>
        <v>-5678</v>
      </c>
      <c r="R96" s="605">
        <f t="shared" si="3"/>
        <v>-4997</v>
      </c>
      <c r="W96" s="8"/>
      <c r="X96" s="8"/>
      <c r="Y96" s="8"/>
      <c r="Z96" s="8"/>
    </row>
    <row r="97" spans="12:26" x14ac:dyDescent="0.3">
      <c r="L97" s="11" t="s">
        <v>180</v>
      </c>
      <c r="M97" s="603" t="s">
        <v>1391</v>
      </c>
      <c r="N97" s="604">
        <v>9945</v>
      </c>
      <c r="O97" s="11" t="s">
        <v>1289</v>
      </c>
      <c r="P97" s="11">
        <v>11186</v>
      </c>
      <c r="Q97" s="605">
        <f t="shared" si="2"/>
        <v>-4993</v>
      </c>
      <c r="R97" s="605">
        <f t="shared" si="3"/>
        <v>-4162</v>
      </c>
      <c r="W97" s="8"/>
      <c r="X97" s="8"/>
      <c r="Y97" s="8"/>
      <c r="Z97" s="8"/>
    </row>
    <row r="98" spans="12:26" x14ac:dyDescent="0.3">
      <c r="L98" s="11" t="s">
        <v>181</v>
      </c>
      <c r="M98" s="603" t="s">
        <v>1392</v>
      </c>
      <c r="N98" s="604">
        <v>8540</v>
      </c>
      <c r="O98" s="11" t="s">
        <v>1290</v>
      </c>
      <c r="P98" s="11">
        <v>10420</v>
      </c>
      <c r="Q98" s="605">
        <f t="shared" si="2"/>
        <v>-4364</v>
      </c>
      <c r="R98" s="605">
        <f t="shared" si="3"/>
        <v>-3437</v>
      </c>
      <c r="W98" s="8"/>
      <c r="X98" s="8"/>
      <c r="Y98" s="8"/>
      <c r="Z98" s="8"/>
    </row>
    <row r="99" spans="12:26" x14ac:dyDescent="0.3">
      <c r="L99" s="11" t="s">
        <v>182</v>
      </c>
      <c r="M99" s="603" t="s">
        <v>1393</v>
      </c>
      <c r="N99" s="604">
        <v>7518</v>
      </c>
      <c r="O99" s="11" t="s">
        <v>1291</v>
      </c>
      <c r="P99" s="11">
        <v>8862</v>
      </c>
      <c r="Q99" s="605">
        <f t="shared" si="2"/>
        <v>-3805</v>
      </c>
      <c r="R99" s="605">
        <f t="shared" si="3"/>
        <v>-2961</v>
      </c>
      <c r="W99" s="8"/>
      <c r="X99" s="8"/>
      <c r="Y99" s="8"/>
      <c r="Z99" s="8"/>
    </row>
    <row r="100" spans="12:26" x14ac:dyDescent="0.3">
      <c r="L100" s="11" t="s">
        <v>183</v>
      </c>
      <c r="M100" s="603" t="s">
        <v>1394</v>
      </c>
      <c r="N100" s="604">
        <v>6817</v>
      </c>
      <c r="O100" s="11" t="s">
        <v>1292</v>
      </c>
      <c r="P100" s="11">
        <v>7810</v>
      </c>
      <c r="Q100" s="605">
        <f t="shared" si="2"/>
        <v>-3284</v>
      </c>
      <c r="R100" s="605">
        <f t="shared" si="3"/>
        <v>-2543</v>
      </c>
      <c r="W100" s="8"/>
      <c r="X100" s="8"/>
      <c r="Y100" s="8"/>
      <c r="Z100" s="8"/>
    </row>
    <row r="101" spans="12:26" x14ac:dyDescent="0.3">
      <c r="L101" s="11" t="s">
        <v>184</v>
      </c>
      <c r="M101" s="603" t="s">
        <v>1395</v>
      </c>
      <c r="N101" s="604">
        <v>5568</v>
      </c>
      <c r="O101" s="11" t="s">
        <v>1293</v>
      </c>
      <c r="P101" s="11">
        <v>7199</v>
      </c>
      <c r="Q101" s="605">
        <f t="shared" si="2"/>
        <v>-2787</v>
      </c>
      <c r="R101" s="605">
        <f t="shared" si="3"/>
        <v>-2142</v>
      </c>
      <c r="W101" s="8"/>
      <c r="X101" s="8"/>
      <c r="Y101" s="8"/>
      <c r="Z101" s="8"/>
    </row>
    <row r="102" spans="12:26" x14ac:dyDescent="0.3">
      <c r="L102" s="11" t="s">
        <v>185</v>
      </c>
      <c r="M102" s="603" t="s">
        <v>1396</v>
      </c>
      <c r="N102" s="604">
        <v>4558</v>
      </c>
      <c r="O102" s="11" t="s">
        <v>1294</v>
      </c>
      <c r="P102" s="11">
        <v>5859</v>
      </c>
      <c r="Q102" s="605">
        <f t="shared" si="2"/>
        <v>-2265</v>
      </c>
      <c r="R102" s="605">
        <f t="shared" si="3"/>
        <v>-1709</v>
      </c>
      <c r="W102" s="8"/>
      <c r="X102" s="8"/>
      <c r="Y102" s="8"/>
      <c r="Z102" s="8"/>
    </row>
    <row r="103" spans="12:26" x14ac:dyDescent="0.3">
      <c r="L103" s="11" t="s">
        <v>186</v>
      </c>
      <c r="M103" s="603" t="s">
        <v>1397</v>
      </c>
      <c r="N103" s="604">
        <v>2950</v>
      </c>
      <c r="O103" s="11" t="s">
        <v>1295</v>
      </c>
      <c r="P103" s="11">
        <v>4876</v>
      </c>
      <c r="Q103" s="605">
        <f t="shared" si="2"/>
        <v>-1789</v>
      </c>
      <c r="R103" s="605">
        <f t="shared" si="3"/>
        <v>-1139</v>
      </c>
      <c r="W103" s="8"/>
      <c r="X103" s="8"/>
      <c r="Y103" s="8"/>
      <c r="Z103" s="8"/>
    </row>
    <row r="104" spans="12:26" x14ac:dyDescent="0.3">
      <c r="L104" s="11" t="s">
        <v>187</v>
      </c>
      <c r="M104" s="603" t="s">
        <v>1398</v>
      </c>
      <c r="N104" s="604">
        <v>2208</v>
      </c>
      <c r="O104" s="11" t="s">
        <v>1296</v>
      </c>
      <c r="P104" s="11">
        <v>3918</v>
      </c>
      <c r="Q104" s="605">
        <f t="shared" si="2"/>
        <v>-1338</v>
      </c>
      <c r="R104" s="605">
        <f t="shared" si="3"/>
        <v>-859</v>
      </c>
      <c r="W104" s="8"/>
      <c r="X104" s="8"/>
      <c r="Y104" s="8"/>
      <c r="Z104" s="8"/>
    </row>
    <row r="105" spans="12:26" x14ac:dyDescent="0.3">
      <c r="L105" s="11" t="s">
        <v>188</v>
      </c>
      <c r="M105" s="603" t="s">
        <v>1399</v>
      </c>
      <c r="N105" s="11">
        <v>831</v>
      </c>
      <c r="O105" s="11" t="s">
        <v>1297</v>
      </c>
      <c r="P105" s="11">
        <v>2952</v>
      </c>
      <c r="Q105" s="605">
        <f t="shared" si="2"/>
        <v>-961</v>
      </c>
      <c r="R105" s="605">
        <f t="shared" si="3"/>
        <v>-333</v>
      </c>
      <c r="W105" s="8"/>
      <c r="X105" s="8"/>
      <c r="Y105" s="8"/>
      <c r="Z105" s="8"/>
    </row>
    <row r="106" spans="12:26" x14ac:dyDescent="0.3">
      <c r="L106" s="11" t="s">
        <v>189</v>
      </c>
      <c r="M106" s="603" t="s">
        <v>1400</v>
      </c>
      <c r="N106" s="11">
        <v>671</v>
      </c>
      <c r="O106" s="11" t="s">
        <v>1298</v>
      </c>
      <c r="P106" s="11">
        <v>2253</v>
      </c>
      <c r="Q106" s="605">
        <f t="shared" si="2"/>
        <v>-734</v>
      </c>
      <c r="R106" s="605">
        <f t="shared" si="3"/>
        <v>-233</v>
      </c>
      <c r="W106" s="8"/>
      <c r="X106" s="8"/>
      <c r="Y106" s="8"/>
      <c r="Z106" s="8"/>
    </row>
    <row r="107" spans="12:26" x14ac:dyDescent="0.3">
      <c r="L107" s="11" t="s">
        <v>190</v>
      </c>
      <c r="M107" s="603" t="s">
        <v>1401</v>
      </c>
      <c r="N107" s="11">
        <v>540</v>
      </c>
      <c r="O107" s="11" t="s">
        <v>1299</v>
      </c>
      <c r="P107" s="11">
        <v>1679</v>
      </c>
      <c r="Q107" s="605">
        <f t="shared" si="2"/>
        <v>-573</v>
      </c>
      <c r="R107" s="605">
        <f t="shared" si="3"/>
        <v>-200</v>
      </c>
      <c r="W107" s="8"/>
      <c r="X107" s="8"/>
      <c r="Y107" s="8"/>
      <c r="Z107" s="8"/>
    </row>
    <row r="108" spans="12:26" x14ac:dyDescent="0.3">
      <c r="L108" s="11" t="s">
        <v>191</v>
      </c>
      <c r="M108" s="603" t="s">
        <v>1402</v>
      </c>
      <c r="N108" s="11">
        <v>580</v>
      </c>
      <c r="O108" s="11" t="s">
        <v>1300</v>
      </c>
      <c r="P108" s="11">
        <v>1386</v>
      </c>
      <c r="Q108" s="605">
        <f t="shared" si="2"/>
        <v>-412</v>
      </c>
      <c r="R108" s="605">
        <f t="shared" si="3"/>
        <v>-196</v>
      </c>
      <c r="W108" s="8"/>
      <c r="X108" s="8"/>
      <c r="Y108" s="8"/>
      <c r="Z108" s="8"/>
    </row>
    <row r="109" spans="12:26" x14ac:dyDescent="0.3">
      <c r="L109" s="11" t="s">
        <v>192</v>
      </c>
      <c r="M109" s="603" t="s">
        <v>1403</v>
      </c>
      <c r="N109" s="11">
        <v>601</v>
      </c>
      <c r="O109" s="11" t="s">
        <v>1301</v>
      </c>
      <c r="P109" s="11">
        <v>1004</v>
      </c>
      <c r="Q109" s="605">
        <f t="shared" si="2"/>
        <v>-352</v>
      </c>
      <c r="R109" s="605">
        <f t="shared" si="3"/>
        <v>-181</v>
      </c>
      <c r="W109" s="8"/>
      <c r="X109" s="8"/>
      <c r="Y109" s="8"/>
      <c r="Z109" s="8"/>
    </row>
    <row r="110" spans="12:26" x14ac:dyDescent="0.3">
      <c r="L110" s="11" t="s">
        <v>193</v>
      </c>
      <c r="M110" s="603" t="s">
        <v>1404</v>
      </c>
      <c r="N110" s="11">
        <v>412</v>
      </c>
      <c r="O110" s="11" t="s">
        <v>1302</v>
      </c>
      <c r="P110" s="11">
        <v>719</v>
      </c>
      <c r="Q110" s="605">
        <f t="shared" si="2"/>
        <v>-288</v>
      </c>
      <c r="R110" s="605">
        <f t="shared" si="3"/>
        <v>-148</v>
      </c>
      <c r="W110" s="8"/>
      <c r="X110" s="8"/>
      <c r="Y110" s="8"/>
      <c r="Z110" s="8"/>
    </row>
    <row r="111" spans="12:26" x14ac:dyDescent="0.3">
      <c r="L111" s="11" t="s">
        <v>194</v>
      </c>
      <c r="M111" s="603" t="s">
        <v>1405</v>
      </c>
      <c r="N111" s="11">
        <v>344</v>
      </c>
      <c r="O111" s="11" t="s">
        <v>1303</v>
      </c>
      <c r="P111" s="11">
        <v>530</v>
      </c>
      <c r="Q111" s="605">
        <f t="shared" si="2"/>
        <v>-230</v>
      </c>
      <c r="R111" s="605">
        <f t="shared" si="3"/>
        <v>-120</v>
      </c>
      <c r="W111" s="8"/>
      <c r="X111" s="8"/>
      <c r="Y111" s="8"/>
      <c r="Z111" s="8"/>
    </row>
    <row r="112" spans="12:26" x14ac:dyDescent="0.3">
      <c r="L112" s="11" t="s">
        <v>195</v>
      </c>
      <c r="M112" s="609" t="s">
        <v>1406</v>
      </c>
      <c r="N112" s="11">
        <v>226</v>
      </c>
      <c r="O112" s="11" t="s">
        <v>1304</v>
      </c>
      <c r="P112" s="11">
        <v>437</v>
      </c>
      <c r="Q112" s="605">
        <f t="shared" si="2"/>
        <v>-180</v>
      </c>
      <c r="R112" s="605">
        <f t="shared" si="3"/>
        <v>-86</v>
      </c>
      <c r="W112" s="8"/>
      <c r="X112" s="8"/>
      <c r="Y112" s="8"/>
      <c r="Z112" s="8"/>
    </row>
    <row r="113" spans="10:26" x14ac:dyDescent="0.3">
      <c r="J113" s="26"/>
      <c r="L113" s="11" t="s">
        <v>196</v>
      </c>
      <c r="M113" s="609" t="s">
        <v>1407</v>
      </c>
      <c r="N113" s="11">
        <v>693</v>
      </c>
      <c r="O113" s="11">
        <v>667</v>
      </c>
      <c r="P113" s="11">
        <v>1148</v>
      </c>
      <c r="Q113" s="605">
        <f t="shared" si="2"/>
        <v>-667</v>
      </c>
      <c r="R113" s="605">
        <f t="shared" si="3"/>
        <v>-397</v>
      </c>
      <c r="U113" s="8"/>
      <c r="V113" s="8"/>
      <c r="W113" s="8"/>
      <c r="X113" s="8"/>
      <c r="Y113" s="8"/>
      <c r="Z113" s="8"/>
    </row>
    <row r="114" spans="10:26" hidden="1" x14ac:dyDescent="0.3">
      <c r="L114" s="11" t="s">
        <v>197</v>
      </c>
      <c r="M114" s="107"/>
      <c r="N114" s="11"/>
      <c r="O114" s="107"/>
      <c r="P114" s="107"/>
      <c r="Q114" s="605"/>
      <c r="R114" s="605"/>
      <c r="U114" s="8"/>
      <c r="V114" s="8"/>
      <c r="W114" s="8"/>
      <c r="X114" s="8"/>
      <c r="Y114" s="8"/>
      <c r="Z114" s="8"/>
    </row>
    <row r="115" spans="10:26" hidden="1" x14ac:dyDescent="0.3">
      <c r="L115" s="11" t="s">
        <v>198</v>
      </c>
      <c r="M115" s="11"/>
      <c r="N115" s="11"/>
      <c r="O115" s="11"/>
      <c r="P115" s="11"/>
      <c r="Q115" s="605"/>
      <c r="R115" s="605"/>
      <c r="T115" s="8"/>
      <c r="U115" s="8"/>
      <c r="V115" s="8"/>
      <c r="W115" s="8"/>
      <c r="X115" s="8"/>
      <c r="Y115" s="8"/>
      <c r="Z115" s="8"/>
    </row>
    <row r="116" spans="10:26" hidden="1" x14ac:dyDescent="0.3">
      <c r="L116" s="11" t="s">
        <v>199</v>
      </c>
      <c r="M116" s="11"/>
      <c r="N116" s="11"/>
      <c r="O116" s="11"/>
      <c r="P116" s="11"/>
      <c r="Q116" s="605"/>
      <c r="R116" s="605"/>
      <c r="U116" s="8"/>
      <c r="V116" s="8"/>
      <c r="W116" s="8"/>
      <c r="X116" s="8"/>
      <c r="Y116" s="8"/>
      <c r="Z116" s="8"/>
    </row>
    <row r="117" spans="10:26" hidden="1" x14ac:dyDescent="0.3">
      <c r="L117" s="11" t="s">
        <v>200</v>
      </c>
      <c r="M117" s="11"/>
      <c r="N117" s="11"/>
      <c r="O117" s="11"/>
      <c r="P117" s="11"/>
      <c r="Q117" s="605"/>
      <c r="R117" s="605"/>
      <c r="U117" s="8"/>
      <c r="V117" s="8"/>
      <c r="W117" s="8"/>
      <c r="X117" s="8"/>
      <c r="Y117" s="8"/>
      <c r="Z117" s="8"/>
    </row>
    <row r="118" spans="10:26" hidden="1" x14ac:dyDescent="0.3">
      <c r="L118" s="11" t="s">
        <v>201</v>
      </c>
      <c r="M118" s="11"/>
      <c r="N118" s="11"/>
      <c r="O118" s="11"/>
      <c r="P118" s="11"/>
      <c r="Q118" s="605"/>
      <c r="R118" s="605"/>
      <c r="U118" s="8"/>
      <c r="V118" s="8"/>
      <c r="W118" s="8"/>
      <c r="X118" s="8"/>
      <c r="Y118" s="8"/>
      <c r="Z118" s="8"/>
    </row>
    <row r="119" spans="10:26" hidden="1" x14ac:dyDescent="0.3">
      <c r="L119" s="11" t="s">
        <v>202</v>
      </c>
      <c r="M119" s="11"/>
      <c r="N119" s="11"/>
      <c r="O119" s="11"/>
      <c r="P119" s="11"/>
      <c r="Q119" s="605"/>
      <c r="R119" s="605"/>
      <c r="U119" s="8"/>
      <c r="V119" s="8"/>
      <c r="W119" s="8"/>
      <c r="X119" s="8"/>
      <c r="Y119" s="8"/>
      <c r="Z119" s="8"/>
    </row>
    <row r="120" spans="10:26" hidden="1" x14ac:dyDescent="0.3">
      <c r="L120" s="11" t="s">
        <v>203</v>
      </c>
      <c r="M120" s="11"/>
      <c r="N120" s="11"/>
      <c r="O120" s="11"/>
      <c r="P120" s="11"/>
      <c r="Q120" s="605"/>
      <c r="R120" s="605"/>
      <c r="U120" s="8"/>
      <c r="V120" s="8"/>
      <c r="W120" s="8"/>
      <c r="X120" s="8"/>
      <c r="Y120" s="8"/>
      <c r="Z120" s="8"/>
    </row>
    <row r="121" spans="10:26" hidden="1" x14ac:dyDescent="0.3">
      <c r="L121" s="11" t="s">
        <v>204</v>
      </c>
      <c r="M121" s="11"/>
      <c r="N121" s="11"/>
      <c r="O121" s="11"/>
      <c r="P121" s="11"/>
      <c r="Q121" s="605"/>
      <c r="R121" s="605"/>
      <c r="U121" s="8"/>
      <c r="V121" s="8"/>
      <c r="W121" s="8"/>
      <c r="X121" s="8"/>
      <c r="Y121" s="8"/>
      <c r="Z121" s="8"/>
    </row>
    <row r="122" spans="10:26" hidden="1" x14ac:dyDescent="0.3">
      <c r="L122" s="11" t="s">
        <v>205</v>
      </c>
      <c r="M122" s="11"/>
      <c r="N122" s="11"/>
      <c r="O122" s="11"/>
      <c r="P122" s="11"/>
      <c r="Q122" s="605"/>
      <c r="R122" s="605"/>
      <c r="U122" s="8"/>
      <c r="V122" s="8"/>
      <c r="W122" s="8"/>
      <c r="X122" s="8"/>
      <c r="Y122" s="8"/>
      <c r="Z122" s="8"/>
    </row>
    <row r="123" spans="10:26" hidden="1" x14ac:dyDescent="0.3">
      <c r="L123" s="11" t="s">
        <v>206</v>
      </c>
      <c r="M123" s="11"/>
      <c r="N123" s="11"/>
      <c r="O123" s="11"/>
      <c r="P123" s="11"/>
      <c r="Q123" s="605"/>
      <c r="R123" s="605"/>
      <c r="U123" s="8"/>
      <c r="V123" s="8"/>
      <c r="W123" s="8"/>
      <c r="X123" s="8"/>
      <c r="Y123" s="8"/>
      <c r="Z123" s="8"/>
    </row>
    <row r="124" spans="10:26" hidden="1" x14ac:dyDescent="0.3">
      <c r="L124" s="11" t="s">
        <v>207</v>
      </c>
      <c r="M124" s="11"/>
      <c r="N124" s="11"/>
      <c r="O124" s="11"/>
      <c r="P124" s="11"/>
      <c r="Q124" s="605"/>
      <c r="R124" s="605"/>
      <c r="U124" s="8"/>
      <c r="V124" s="8"/>
      <c r="W124" s="8"/>
      <c r="X124" s="8"/>
      <c r="Y124" s="8"/>
      <c r="Z124" s="8"/>
    </row>
    <row r="125" spans="10:26" hidden="1" x14ac:dyDescent="0.3">
      <c r="L125" s="11" t="s">
        <v>208</v>
      </c>
      <c r="M125" s="11"/>
      <c r="N125" s="11"/>
      <c r="O125" s="11"/>
      <c r="P125" s="11"/>
      <c r="Q125" s="605"/>
      <c r="R125" s="605"/>
    </row>
  </sheetData>
  <mergeCells count="7">
    <mergeCell ref="L10:L11"/>
    <mergeCell ref="Q10:Q11"/>
    <mergeCell ref="R10:R11"/>
    <mergeCell ref="M10:M11"/>
    <mergeCell ref="N10:N11"/>
    <mergeCell ref="O10:O11"/>
    <mergeCell ref="P10:P11"/>
  </mergeCells>
  <pageMargins left="0.75" right="0.75" top="1" bottom="1" header="0.5" footer="0.5"/>
  <pageSetup paperSize="9" orientation="portrait" r:id="rId1"/>
  <ignoredErrors>
    <ignoredError sqref="O12:O112 M12:M11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A1:N111"/>
  <sheetViews>
    <sheetView tabSelected="1" zoomScale="80" zoomScaleNormal="80" workbookViewId="0">
      <selection activeCell="B9" sqref="B9"/>
    </sheetView>
  </sheetViews>
  <sheetFormatPr defaultRowHeight="16.5" x14ac:dyDescent="0.3"/>
  <cols>
    <col min="1" max="1" width="9.140625" style="210" customWidth="1"/>
    <col min="2" max="2" width="50" style="1" customWidth="1"/>
    <col min="3" max="3" width="11.7109375" style="1" customWidth="1"/>
    <col min="4" max="4" width="14.7109375" style="1" customWidth="1"/>
    <col min="5" max="5" width="14" style="1" customWidth="1"/>
    <col min="6" max="6" width="12.5703125" style="1" customWidth="1"/>
    <col min="7" max="7" width="10.140625" style="1" customWidth="1"/>
    <col min="8" max="8" width="11.5703125" style="1" customWidth="1"/>
    <col min="9" max="16384" width="9.140625" style="1"/>
  </cols>
  <sheetData>
    <row r="1" spans="1:14" x14ac:dyDescent="0.3">
      <c r="A1" s="196"/>
      <c r="B1" s="553"/>
    </row>
    <row r="2" spans="1:14" ht="17.25" thickBot="1" x14ac:dyDescent="0.35">
      <c r="A2" s="554"/>
      <c r="B2" s="7" t="s">
        <v>794</v>
      </c>
    </row>
    <row r="3" spans="1:14" ht="33.75" thickBot="1" x14ac:dyDescent="0.35">
      <c r="B3" s="19" t="s">
        <v>40</v>
      </c>
      <c r="C3" s="20" t="s">
        <v>41</v>
      </c>
      <c r="D3" s="20">
        <v>2015</v>
      </c>
      <c r="E3" s="20">
        <v>2016</v>
      </c>
      <c r="F3" s="20">
        <v>2017</v>
      </c>
      <c r="G3" s="20">
        <v>2018</v>
      </c>
      <c r="H3" s="398">
        <v>2019</v>
      </c>
      <c r="I3" s="528">
        <v>2020</v>
      </c>
    </row>
    <row r="4" spans="1:14" ht="18.75" thickBot="1" x14ac:dyDescent="0.35">
      <c r="B4" s="407" t="s">
        <v>843</v>
      </c>
      <c r="C4" s="5"/>
      <c r="D4" s="22"/>
      <c r="E4" s="22"/>
      <c r="F4" s="22"/>
      <c r="G4" s="22"/>
      <c r="H4" s="22"/>
      <c r="I4" s="22"/>
    </row>
    <row r="5" spans="1:14" ht="17.25" thickBot="1" x14ac:dyDescent="0.35">
      <c r="B5" s="408" t="s">
        <v>42</v>
      </c>
      <c r="C5" s="23" t="s">
        <v>43</v>
      </c>
      <c r="D5" s="451">
        <v>79.758200000000002</v>
      </c>
      <c r="E5" s="451">
        <v>81.038300000000007</v>
      </c>
      <c r="F5" s="451">
        <v>84.521199999999993</v>
      </c>
      <c r="G5" s="451">
        <v>89.505506000000011</v>
      </c>
      <c r="H5" s="451">
        <v>93.865177000000003</v>
      </c>
      <c r="I5" s="451">
        <v>91.104836000000006</v>
      </c>
    </row>
    <row r="6" spans="1:14" ht="17.25" thickBot="1" x14ac:dyDescent="0.35">
      <c r="B6" s="408" t="s">
        <v>44</v>
      </c>
      <c r="C6" s="23" t="s">
        <v>45</v>
      </c>
      <c r="D6" s="451">
        <v>104.6</v>
      </c>
      <c r="E6" s="451">
        <v>101.6</v>
      </c>
      <c r="F6" s="451">
        <v>104.3</v>
      </c>
      <c r="G6" s="451">
        <v>105.88333857334895</v>
      </c>
      <c r="H6" s="451">
        <v>104.87084113015348</v>
      </c>
      <c r="I6" s="451">
        <v>97.059249139859418</v>
      </c>
    </row>
    <row r="7" spans="1:14" ht="18.75" thickBot="1" x14ac:dyDescent="0.35">
      <c r="B7" s="408" t="s">
        <v>844</v>
      </c>
      <c r="C7" s="23" t="s">
        <v>43</v>
      </c>
      <c r="D7" s="451">
        <v>79.758200000000002</v>
      </c>
      <c r="E7" s="451">
        <v>81.451700000000002</v>
      </c>
      <c r="F7" s="451">
        <v>83.933000000000007</v>
      </c>
      <c r="G7" s="451">
        <v>87.111806999999999</v>
      </c>
      <c r="H7" s="451">
        <v>89.13020800000001</v>
      </c>
      <c r="I7" s="451">
        <v>84.506095999999999</v>
      </c>
      <c r="J7" s="201"/>
      <c r="K7" s="201"/>
      <c r="L7" s="201"/>
      <c r="M7" s="201"/>
      <c r="N7" s="201"/>
    </row>
    <row r="8" spans="1:14" ht="17.25" thickBot="1" x14ac:dyDescent="0.35">
      <c r="B8" s="408" t="s">
        <v>46</v>
      </c>
      <c r="C8" s="23" t="s">
        <v>45</v>
      </c>
      <c r="D8" s="451">
        <v>104.8</v>
      </c>
      <c r="E8" s="451">
        <v>102.1</v>
      </c>
      <c r="F8" s="451">
        <v>103</v>
      </c>
      <c r="G8" s="451">
        <v>103.76863150894926</v>
      </c>
      <c r="H8" s="451">
        <v>102.31702345469658</v>
      </c>
      <c r="I8" s="451">
        <v>94.811958702037359</v>
      </c>
    </row>
    <row r="9" spans="1:14" ht="17.25" thickBot="1" x14ac:dyDescent="0.35">
      <c r="B9" s="408"/>
      <c r="C9" s="5"/>
      <c r="D9" s="451"/>
      <c r="E9" s="451"/>
      <c r="F9" s="451"/>
      <c r="G9" s="451"/>
      <c r="H9" s="451"/>
      <c r="I9" s="451"/>
    </row>
    <row r="10" spans="1:14" ht="18.75" thickBot="1" x14ac:dyDescent="0.35">
      <c r="B10" s="407" t="s">
        <v>845</v>
      </c>
      <c r="C10" s="5"/>
      <c r="D10" s="451"/>
      <c r="E10" s="451"/>
      <c r="F10" s="451"/>
      <c r="G10" s="451"/>
      <c r="H10" s="451"/>
      <c r="I10" s="451"/>
    </row>
    <row r="11" spans="1:14" ht="17.25" thickBot="1" x14ac:dyDescent="0.35">
      <c r="B11" s="408" t="s">
        <v>47</v>
      </c>
      <c r="C11" s="5"/>
      <c r="D11" s="451"/>
      <c r="E11" s="451"/>
      <c r="F11" s="451"/>
      <c r="G11" s="451"/>
      <c r="H11" s="451"/>
      <c r="I11" s="451"/>
    </row>
    <row r="12" spans="1:14" ht="17.25" thickBot="1" x14ac:dyDescent="0.35">
      <c r="B12" s="408" t="s">
        <v>48</v>
      </c>
      <c r="C12" s="23" t="s">
        <v>45</v>
      </c>
      <c r="D12" s="451">
        <v>-0.3</v>
      </c>
      <c r="E12" s="451">
        <v>-0.5</v>
      </c>
      <c r="F12" s="451">
        <v>1.3</v>
      </c>
      <c r="G12" s="451">
        <v>2.5</v>
      </c>
      <c r="H12" s="451">
        <v>2.7</v>
      </c>
      <c r="I12" s="451">
        <v>1.9</v>
      </c>
    </row>
    <row r="13" spans="1:14" ht="17.25" thickBot="1" x14ac:dyDescent="0.35">
      <c r="B13" s="408"/>
      <c r="C13" s="5"/>
      <c r="D13" s="451"/>
      <c r="E13" s="451"/>
      <c r="F13" s="451"/>
      <c r="G13" s="451"/>
      <c r="H13" s="445"/>
      <c r="I13" s="445"/>
    </row>
    <row r="14" spans="1:14" ht="18.75" thickBot="1" x14ac:dyDescent="0.35">
      <c r="B14" s="407" t="s">
        <v>846</v>
      </c>
      <c r="C14" s="5"/>
      <c r="D14" s="451"/>
      <c r="E14" s="451"/>
      <c r="F14" s="451"/>
      <c r="G14" s="451"/>
      <c r="H14" s="445"/>
      <c r="I14" s="445"/>
    </row>
    <row r="15" spans="1:14" ht="17.25" thickBot="1" x14ac:dyDescent="0.35">
      <c r="B15" s="408" t="s">
        <v>49</v>
      </c>
      <c r="C15" s="23" t="s">
        <v>50</v>
      </c>
      <c r="D15" s="451">
        <v>2424</v>
      </c>
      <c r="E15" s="451">
        <v>2492.1</v>
      </c>
      <c r="F15" s="451">
        <v>2530.6999999999998</v>
      </c>
      <c r="G15" s="451">
        <v>2566.6999999999998</v>
      </c>
      <c r="H15" s="451">
        <v>2583.6999999999998</v>
      </c>
      <c r="I15" s="451">
        <v>2531.3000000000002</v>
      </c>
    </row>
    <row r="16" spans="1:14" ht="17.25" thickBot="1" x14ac:dyDescent="0.35">
      <c r="B16" s="408" t="s">
        <v>46</v>
      </c>
      <c r="C16" s="23" t="s">
        <v>45</v>
      </c>
      <c r="D16" s="451">
        <v>102.6</v>
      </c>
      <c r="E16" s="451">
        <v>102.8</v>
      </c>
      <c r="F16" s="451">
        <v>101.5</v>
      </c>
      <c r="G16" s="451">
        <v>101.4</v>
      </c>
      <c r="H16" s="451">
        <v>100.7</v>
      </c>
      <c r="I16" s="451">
        <v>98</v>
      </c>
    </row>
    <row r="17" spans="1:9" ht="18.75" thickBot="1" x14ac:dyDescent="0.35">
      <c r="A17" s="480"/>
      <c r="B17" s="408" t="s">
        <v>1021</v>
      </c>
      <c r="C17" s="23" t="s">
        <v>45</v>
      </c>
      <c r="D17" s="451">
        <v>67.7</v>
      </c>
      <c r="E17" s="451">
        <v>69.8</v>
      </c>
      <c r="F17" s="451">
        <v>71.099999999999994</v>
      </c>
      <c r="G17" s="451">
        <v>72.400000000000006</v>
      </c>
      <c r="H17" s="451">
        <v>73.400000000000006</v>
      </c>
      <c r="I17" s="451">
        <v>72.5</v>
      </c>
    </row>
    <row r="18" spans="1:9" ht="17.25" thickBot="1" x14ac:dyDescent="0.35">
      <c r="B18" s="408" t="s">
        <v>51</v>
      </c>
      <c r="C18" s="23" t="s">
        <v>50</v>
      </c>
      <c r="D18" s="451">
        <v>314.3</v>
      </c>
      <c r="E18" s="451">
        <v>266</v>
      </c>
      <c r="F18" s="451">
        <v>224</v>
      </c>
      <c r="G18" s="451">
        <v>179.5</v>
      </c>
      <c r="H18" s="451">
        <v>157.69999999999999</v>
      </c>
      <c r="I18" s="451">
        <v>181.4</v>
      </c>
    </row>
    <row r="19" spans="1:9" ht="17.25" thickBot="1" x14ac:dyDescent="0.35">
      <c r="B19" s="408" t="s">
        <v>46</v>
      </c>
      <c r="C19" s="23" t="s">
        <v>45</v>
      </c>
      <c r="D19" s="451">
        <v>87.6</v>
      </c>
      <c r="E19" s="451">
        <v>84.6</v>
      </c>
      <c r="F19" s="451">
        <v>84.2</v>
      </c>
      <c r="G19" s="451">
        <v>80.099999999999994</v>
      </c>
      <c r="H19" s="451">
        <v>87.9</v>
      </c>
      <c r="I19" s="451">
        <v>115</v>
      </c>
    </row>
    <row r="20" spans="1:9" ht="17.25" thickBot="1" x14ac:dyDescent="0.35">
      <c r="B20" s="408" t="s">
        <v>52</v>
      </c>
      <c r="C20" s="23" t="s">
        <v>45</v>
      </c>
      <c r="D20" s="451">
        <v>11.5</v>
      </c>
      <c r="E20" s="451">
        <v>9.6999999999999993</v>
      </c>
      <c r="F20" s="451">
        <v>8.1</v>
      </c>
      <c r="G20" s="451">
        <v>6.6</v>
      </c>
      <c r="H20" s="451">
        <v>5.8</v>
      </c>
      <c r="I20" s="451">
        <v>6.7</v>
      </c>
    </row>
    <row r="21" spans="1:9" ht="17.25" thickBot="1" x14ac:dyDescent="0.35">
      <c r="B21" s="408"/>
      <c r="C21" s="5"/>
      <c r="D21" s="451"/>
      <c r="E21" s="451"/>
      <c r="F21" s="451"/>
      <c r="G21" s="451"/>
      <c r="H21" s="445"/>
      <c r="I21" s="445"/>
    </row>
    <row r="22" spans="1:9" ht="17.25" thickBot="1" x14ac:dyDescent="0.35">
      <c r="B22" s="407" t="s">
        <v>53</v>
      </c>
      <c r="C22" s="5"/>
      <c r="D22" s="451"/>
      <c r="E22" s="451"/>
      <c r="F22" s="451"/>
      <c r="G22" s="451"/>
      <c r="H22" s="445"/>
      <c r="I22" s="445"/>
    </row>
    <row r="23" spans="1:9" ht="17.25" thickBot="1" x14ac:dyDescent="0.35">
      <c r="B23" s="408" t="s">
        <v>54</v>
      </c>
      <c r="C23" s="5"/>
      <c r="D23" s="451"/>
      <c r="E23" s="451"/>
      <c r="F23" s="451"/>
      <c r="G23" s="451"/>
      <c r="H23" s="445"/>
      <c r="I23" s="445"/>
    </row>
    <row r="24" spans="1:9" ht="18.75" thickBot="1" x14ac:dyDescent="0.35">
      <c r="B24" s="408" t="s">
        <v>847</v>
      </c>
      <c r="C24" s="23" t="s">
        <v>50</v>
      </c>
      <c r="D24" s="451">
        <v>2251.6</v>
      </c>
      <c r="E24" s="451">
        <v>2307</v>
      </c>
      <c r="F24" s="451">
        <v>2348.9</v>
      </c>
      <c r="G24" s="451">
        <v>2392.8000000000002</v>
      </c>
      <c r="H24" s="451">
        <v>2416.1</v>
      </c>
      <c r="I24" s="451">
        <v>2372</v>
      </c>
    </row>
    <row r="25" spans="1:9" ht="17.25" thickBot="1" x14ac:dyDescent="0.35">
      <c r="B25" s="408" t="s">
        <v>46</v>
      </c>
      <c r="C25" s="23" t="s">
        <v>45</v>
      </c>
      <c r="D25" s="451">
        <v>102.1</v>
      </c>
      <c r="E25" s="451">
        <v>102.5</v>
      </c>
      <c r="F25" s="451">
        <v>101.8</v>
      </c>
      <c r="G25" s="451">
        <v>101.9</v>
      </c>
      <c r="H25" s="451">
        <v>101</v>
      </c>
      <c r="I25" s="451">
        <v>98.2</v>
      </c>
    </row>
    <row r="26" spans="1:9" ht="17.25" thickBot="1" x14ac:dyDescent="0.35">
      <c r="B26" s="408"/>
      <c r="C26" s="5"/>
      <c r="D26" s="451"/>
      <c r="E26" s="451"/>
      <c r="F26" s="451"/>
      <c r="G26" s="451"/>
      <c r="H26" s="445"/>
      <c r="I26" s="445"/>
    </row>
    <row r="27" spans="1:9" ht="17.25" thickBot="1" x14ac:dyDescent="0.35">
      <c r="B27" s="407" t="s">
        <v>55</v>
      </c>
      <c r="C27" s="5"/>
      <c r="D27" s="451"/>
      <c r="E27" s="451"/>
      <c r="F27" s="451"/>
      <c r="G27" s="451"/>
      <c r="H27" s="445"/>
      <c r="I27" s="445"/>
    </row>
    <row r="28" spans="1:9" ht="18.75" thickBot="1" x14ac:dyDescent="0.35">
      <c r="B28" s="408" t="s">
        <v>848</v>
      </c>
      <c r="C28" s="5"/>
      <c r="D28" s="451"/>
      <c r="E28" s="451"/>
      <c r="F28" s="451"/>
      <c r="G28" s="451"/>
      <c r="H28" s="445"/>
      <c r="I28" s="445"/>
    </row>
    <row r="29" spans="1:9" ht="17.25" thickBot="1" x14ac:dyDescent="0.35">
      <c r="B29" s="408" t="s">
        <v>56</v>
      </c>
      <c r="C29" s="23" t="s">
        <v>57</v>
      </c>
      <c r="D29" s="451">
        <v>883</v>
      </c>
      <c r="E29" s="451">
        <v>912</v>
      </c>
      <c r="F29" s="451">
        <v>954</v>
      </c>
      <c r="G29" s="451">
        <v>1013</v>
      </c>
      <c r="H29" s="451">
        <v>1092</v>
      </c>
      <c r="I29" s="451">
        <v>1133</v>
      </c>
    </row>
    <row r="30" spans="1:9" ht="17.25" thickBot="1" x14ac:dyDescent="0.35">
      <c r="B30" s="408" t="s">
        <v>46</v>
      </c>
      <c r="C30" s="23" t="s">
        <v>45</v>
      </c>
      <c r="D30" s="451">
        <v>102.9</v>
      </c>
      <c r="E30" s="451">
        <v>103.3</v>
      </c>
      <c r="F30" s="451">
        <v>104.6</v>
      </c>
      <c r="G30" s="451">
        <v>106.2</v>
      </c>
      <c r="H30" s="451">
        <v>107.8</v>
      </c>
      <c r="I30" s="451">
        <v>103.8</v>
      </c>
    </row>
    <row r="31" spans="1:9" ht="16.5" customHeight="1" thickBot="1" x14ac:dyDescent="0.35">
      <c r="B31" s="408" t="s">
        <v>842</v>
      </c>
      <c r="C31" s="23" t="s">
        <v>45</v>
      </c>
      <c r="D31" s="451">
        <v>103.2</v>
      </c>
      <c r="E31" s="451">
        <v>103.8</v>
      </c>
      <c r="F31" s="451">
        <v>103.3</v>
      </c>
      <c r="G31" s="451">
        <v>103.6</v>
      </c>
      <c r="H31" s="451">
        <v>105</v>
      </c>
      <c r="I31" s="451">
        <v>101.9</v>
      </c>
    </row>
    <row r="32" spans="1:9" x14ac:dyDescent="0.3">
      <c r="B32" s="551" t="s">
        <v>1423</v>
      </c>
    </row>
    <row r="33" spans="1:7" x14ac:dyDescent="0.3">
      <c r="B33" s="551" t="s">
        <v>1424</v>
      </c>
    </row>
    <row r="34" spans="1:7" ht="18" x14ac:dyDescent="0.3">
      <c r="B34" s="551" t="s">
        <v>1425</v>
      </c>
    </row>
    <row r="35" spans="1:7" ht="18" x14ac:dyDescent="0.3">
      <c r="B35" s="551" t="s">
        <v>1426</v>
      </c>
    </row>
    <row r="36" spans="1:7" ht="18" x14ac:dyDescent="0.3">
      <c r="B36" s="551" t="s">
        <v>1427</v>
      </c>
    </row>
    <row r="37" spans="1:7" ht="193.5" customHeight="1" x14ac:dyDescent="0.3">
      <c r="B37" s="552" t="s">
        <v>1428</v>
      </c>
    </row>
    <row r="38" spans="1:7" ht="18" x14ac:dyDescent="0.3">
      <c r="B38" s="551" t="s">
        <v>1430</v>
      </c>
    </row>
    <row r="39" spans="1:7" ht="18" x14ac:dyDescent="0.3">
      <c r="B39" s="551" t="s">
        <v>1431</v>
      </c>
    </row>
    <row r="40" spans="1:7" ht="18" x14ac:dyDescent="0.3">
      <c r="B40" s="551" t="s">
        <v>1432</v>
      </c>
    </row>
    <row r="41" spans="1:7" ht="18" x14ac:dyDescent="0.3">
      <c r="B41" s="218" t="s">
        <v>1429</v>
      </c>
    </row>
    <row r="43" spans="1:7" ht="17.25" thickBot="1" x14ac:dyDescent="0.35">
      <c r="A43" s="554"/>
      <c r="B43" s="7" t="s">
        <v>58</v>
      </c>
    </row>
    <row r="44" spans="1:7" x14ac:dyDescent="0.3">
      <c r="A44" s="554"/>
      <c r="B44" s="668" t="s">
        <v>59</v>
      </c>
      <c r="C44" s="669"/>
      <c r="D44" s="669"/>
      <c r="E44" s="669"/>
      <c r="F44" s="669"/>
      <c r="G44" s="670"/>
    </row>
    <row r="45" spans="1:7" ht="46.5" customHeight="1" thickBot="1" x14ac:dyDescent="0.35">
      <c r="B45" s="41" t="s">
        <v>60</v>
      </c>
      <c r="C45" s="397" t="s">
        <v>1027</v>
      </c>
      <c r="D45" s="397" t="s">
        <v>62</v>
      </c>
      <c r="E45" s="397" t="s">
        <v>63</v>
      </c>
      <c r="F45" s="397" t="s">
        <v>64</v>
      </c>
      <c r="G45" s="34" t="s">
        <v>65</v>
      </c>
    </row>
    <row r="46" spans="1:7" ht="17.25" thickBot="1" x14ac:dyDescent="0.35">
      <c r="B46" s="546" t="s">
        <v>66</v>
      </c>
      <c r="C46" s="40" t="s">
        <v>67</v>
      </c>
      <c r="D46" s="547">
        <v>101.8</v>
      </c>
      <c r="E46" s="547">
        <v>101.4</v>
      </c>
      <c r="F46" s="547">
        <v>101.6</v>
      </c>
      <c r="G46" s="547">
        <v>101.9</v>
      </c>
    </row>
    <row r="47" spans="1:7" ht="17.25" thickBot="1" x14ac:dyDescent="0.35">
      <c r="B47" s="192" t="s">
        <v>68</v>
      </c>
      <c r="C47" s="548"/>
      <c r="D47" s="485"/>
      <c r="E47" s="485"/>
      <c r="F47" s="485"/>
      <c r="G47" s="485"/>
    </row>
    <row r="48" spans="1:7" ht="17.25" thickBot="1" x14ac:dyDescent="0.35">
      <c r="B48" s="549" t="s">
        <v>69</v>
      </c>
      <c r="C48" s="550">
        <v>181.959</v>
      </c>
      <c r="D48" s="485">
        <v>102.6</v>
      </c>
      <c r="E48" s="485">
        <v>100.1</v>
      </c>
      <c r="F48" s="485">
        <v>100.6</v>
      </c>
      <c r="G48" s="485">
        <v>102.5</v>
      </c>
    </row>
    <row r="49" spans="1:8" ht="17.25" thickBot="1" x14ac:dyDescent="0.35">
      <c r="B49" s="549" t="s">
        <v>70</v>
      </c>
      <c r="C49" s="550">
        <v>53.722000000000001</v>
      </c>
      <c r="D49" s="485">
        <v>100.9</v>
      </c>
      <c r="E49" s="485">
        <v>101.1</v>
      </c>
      <c r="F49" s="485">
        <v>101.2</v>
      </c>
      <c r="G49" s="485">
        <v>101.1</v>
      </c>
    </row>
    <row r="50" spans="1:8" ht="17.25" thickBot="1" x14ac:dyDescent="0.35">
      <c r="B50" s="549" t="s">
        <v>71</v>
      </c>
      <c r="C50" s="550">
        <v>47.948999999999998</v>
      </c>
      <c r="D50" s="485">
        <v>99.8</v>
      </c>
      <c r="E50" s="485">
        <v>100.3</v>
      </c>
      <c r="F50" s="485">
        <v>100.1</v>
      </c>
      <c r="G50" s="485">
        <v>100.5</v>
      </c>
    </row>
    <row r="51" spans="1:8" ht="17.25" thickBot="1" x14ac:dyDescent="0.35">
      <c r="B51" s="526" t="s">
        <v>849</v>
      </c>
      <c r="C51" s="550">
        <v>248.37700000000001</v>
      </c>
      <c r="D51" s="485">
        <v>102.6</v>
      </c>
      <c r="E51" s="485">
        <v>102.6</v>
      </c>
      <c r="F51" s="485">
        <v>102.4</v>
      </c>
      <c r="G51" s="485">
        <v>102.6</v>
      </c>
    </row>
    <row r="52" spans="1:8" ht="17.25" thickBot="1" x14ac:dyDescent="0.35">
      <c r="B52" s="526" t="s">
        <v>1024</v>
      </c>
      <c r="C52" s="550">
        <v>71.938000000000002</v>
      </c>
      <c r="D52" s="485">
        <v>101.8</v>
      </c>
      <c r="E52" s="485">
        <v>101.9</v>
      </c>
      <c r="F52" s="485">
        <v>101.6</v>
      </c>
      <c r="G52" s="485">
        <v>101.7</v>
      </c>
    </row>
    <row r="53" spans="1:8" ht="17.25" thickBot="1" x14ac:dyDescent="0.35">
      <c r="B53" s="549" t="s">
        <v>1023</v>
      </c>
      <c r="C53" s="550">
        <v>26.527000000000001</v>
      </c>
      <c r="D53" s="485">
        <v>102.6</v>
      </c>
      <c r="E53" s="485">
        <v>103.7</v>
      </c>
      <c r="F53" s="485">
        <v>103.7</v>
      </c>
      <c r="G53" s="485">
        <v>102.6</v>
      </c>
    </row>
    <row r="54" spans="1:8" ht="17.25" thickBot="1" x14ac:dyDescent="0.35">
      <c r="B54" s="549" t="s">
        <v>72</v>
      </c>
      <c r="C54" s="550">
        <v>76.016999999999996</v>
      </c>
      <c r="D54" s="485">
        <v>94.6</v>
      </c>
      <c r="E54" s="485">
        <v>93.6</v>
      </c>
      <c r="F54" s="485">
        <v>96.6</v>
      </c>
      <c r="G54" s="485">
        <v>96.6</v>
      </c>
    </row>
    <row r="55" spans="1:8" ht="17.25" thickBot="1" x14ac:dyDescent="0.35">
      <c r="B55" s="549" t="s">
        <v>1022</v>
      </c>
      <c r="C55" s="550">
        <v>33.682000000000002</v>
      </c>
      <c r="D55" s="485">
        <v>102</v>
      </c>
      <c r="E55" s="485">
        <v>100</v>
      </c>
      <c r="F55" s="485">
        <v>100</v>
      </c>
      <c r="G55" s="485">
        <v>101</v>
      </c>
    </row>
    <row r="56" spans="1:8" ht="17.25" thickBot="1" x14ac:dyDescent="0.35">
      <c r="B56" s="549" t="s">
        <v>73</v>
      </c>
      <c r="C56" s="550">
        <v>89.956999999999994</v>
      </c>
      <c r="D56" s="485">
        <v>101.8</v>
      </c>
      <c r="E56" s="485">
        <v>102</v>
      </c>
      <c r="F56" s="485">
        <v>102.1</v>
      </c>
      <c r="G56" s="485">
        <v>102.1</v>
      </c>
    </row>
    <row r="57" spans="1:8" ht="17.25" thickBot="1" x14ac:dyDescent="0.35">
      <c r="B57" s="549" t="s">
        <v>74</v>
      </c>
      <c r="C57" s="550">
        <v>17.518000000000001</v>
      </c>
      <c r="D57" s="485">
        <v>104.5</v>
      </c>
      <c r="E57" s="485">
        <v>102.4</v>
      </c>
      <c r="F57" s="485">
        <v>102.9</v>
      </c>
      <c r="G57" s="485">
        <v>104.1</v>
      </c>
    </row>
    <row r="58" spans="1:8" ht="17.25" thickBot="1" x14ac:dyDescent="0.35">
      <c r="B58" s="549" t="s">
        <v>1025</v>
      </c>
      <c r="C58" s="550">
        <v>71.766000000000005</v>
      </c>
      <c r="D58" s="485">
        <v>101.8</v>
      </c>
      <c r="E58" s="485">
        <v>104.4</v>
      </c>
      <c r="F58" s="485">
        <v>103.9</v>
      </c>
      <c r="G58" s="485">
        <v>102.6</v>
      </c>
    </row>
    <row r="59" spans="1:8" ht="17.25" thickBot="1" x14ac:dyDescent="0.35">
      <c r="B59" s="549" t="s">
        <v>1026</v>
      </c>
      <c r="C59" s="550">
        <v>80.587000000000003</v>
      </c>
      <c r="D59" s="485">
        <v>104.6</v>
      </c>
      <c r="E59" s="485">
        <v>104.6</v>
      </c>
      <c r="F59" s="485">
        <v>104.1</v>
      </c>
      <c r="G59" s="485">
        <v>104.1</v>
      </c>
    </row>
    <row r="60" spans="1:8" x14ac:dyDescent="0.3">
      <c r="B60" s="536" t="s">
        <v>1416</v>
      </c>
      <c r="C60" s="211"/>
      <c r="D60" s="211"/>
      <c r="E60" s="211"/>
      <c r="F60" s="211"/>
      <c r="G60" s="211"/>
    </row>
    <row r="61" spans="1:8" ht="18" x14ac:dyDescent="0.3">
      <c r="B61" s="218" t="s">
        <v>1422</v>
      </c>
      <c r="C61" s="211"/>
      <c r="D61" s="211"/>
      <c r="E61" s="211"/>
      <c r="F61" s="211"/>
      <c r="G61" s="211"/>
    </row>
    <row r="62" spans="1:8" x14ac:dyDescent="0.3">
      <c r="B62" s="211"/>
      <c r="C62" s="211"/>
      <c r="D62" s="211"/>
      <c r="E62" s="211"/>
      <c r="F62" s="211"/>
      <c r="G62" s="211"/>
    </row>
    <row r="63" spans="1:8" ht="17.25" thickBot="1" x14ac:dyDescent="0.35">
      <c r="A63" s="554"/>
      <c r="B63" s="7" t="s">
        <v>75</v>
      </c>
    </row>
    <row r="64" spans="1:8" x14ac:dyDescent="0.3">
      <c r="A64" s="225"/>
      <c r="B64" s="675" t="s">
        <v>40</v>
      </c>
      <c r="C64" s="676"/>
      <c r="D64" s="679" t="s">
        <v>76</v>
      </c>
      <c r="E64" s="680"/>
      <c r="F64" s="406"/>
      <c r="G64" s="671" t="s">
        <v>77</v>
      </c>
      <c r="H64" s="672"/>
    </row>
    <row r="65" spans="1:14" ht="48" customHeight="1" x14ac:dyDescent="0.3">
      <c r="B65" s="677"/>
      <c r="C65" s="678"/>
      <c r="D65" s="400" t="s">
        <v>1417</v>
      </c>
      <c r="E65" s="400" t="s">
        <v>1418</v>
      </c>
      <c r="F65" s="400" t="s">
        <v>1419</v>
      </c>
      <c r="G65" s="400" t="s">
        <v>1420</v>
      </c>
      <c r="H65" s="401" t="s">
        <v>1421</v>
      </c>
    </row>
    <row r="66" spans="1:14" ht="17.25" thickBot="1" x14ac:dyDescent="0.35">
      <c r="B66" s="666" t="s">
        <v>1028</v>
      </c>
      <c r="C66" s="39" t="s">
        <v>79</v>
      </c>
      <c r="D66" s="538">
        <v>19744</v>
      </c>
      <c r="E66" s="538">
        <v>76339</v>
      </c>
      <c r="F66" s="538">
        <v>21490</v>
      </c>
      <c r="G66" s="538">
        <v>334</v>
      </c>
      <c r="H66" s="538">
        <v>1328</v>
      </c>
    </row>
    <row r="67" spans="1:14" ht="17.25" thickBot="1" x14ac:dyDescent="0.35">
      <c r="B67" s="667"/>
      <c r="C67" s="39" t="s">
        <v>80</v>
      </c>
      <c r="D67" s="539">
        <v>91.764268451385007</v>
      </c>
      <c r="E67" s="539">
        <v>96.663458859877935</v>
      </c>
      <c r="F67" s="539">
        <v>106.5390907738833</v>
      </c>
      <c r="G67" s="539">
        <v>79.904306220095691</v>
      </c>
      <c r="H67" s="539">
        <v>94.924946390278777</v>
      </c>
      <c r="J67" s="8"/>
      <c r="K67" s="8"/>
      <c r="L67" s="8"/>
      <c r="M67" s="8"/>
      <c r="N67" s="8"/>
    </row>
    <row r="68" spans="1:14" ht="17.25" thickBot="1" x14ac:dyDescent="0.35">
      <c r="B68" s="403" t="s">
        <v>1032</v>
      </c>
      <c r="C68" s="404"/>
      <c r="D68" s="540"/>
      <c r="E68" s="540"/>
      <c r="F68" s="543"/>
      <c r="G68" s="540"/>
      <c r="H68" s="545"/>
    </row>
    <row r="69" spans="1:14" ht="17.25" thickBot="1" x14ac:dyDescent="0.35">
      <c r="B69" s="673" t="s">
        <v>1029</v>
      </c>
      <c r="C69" s="39" t="s">
        <v>79</v>
      </c>
      <c r="D69" s="541">
        <v>246</v>
      </c>
      <c r="E69" s="538">
        <v>801</v>
      </c>
      <c r="F69" s="541">
        <v>250</v>
      </c>
      <c r="G69" s="541">
        <v>1</v>
      </c>
      <c r="H69" s="541">
        <v>5</v>
      </c>
    </row>
    <row r="70" spans="1:14" ht="17.25" thickBot="1" x14ac:dyDescent="0.35">
      <c r="B70" s="674"/>
      <c r="C70" s="39" t="s">
        <v>80</v>
      </c>
      <c r="D70" s="541">
        <v>100</v>
      </c>
      <c r="E70" s="539">
        <v>71.70993733213966</v>
      </c>
      <c r="F70" s="539">
        <v>128.2051282051282</v>
      </c>
      <c r="G70" s="539">
        <v>10</v>
      </c>
      <c r="H70" s="539">
        <v>33.333333333333329</v>
      </c>
      <c r="K70" s="8"/>
    </row>
    <row r="71" spans="1:14" ht="17.25" thickBot="1" x14ac:dyDescent="0.35">
      <c r="B71" s="673" t="s">
        <v>1030</v>
      </c>
      <c r="C71" s="39" t="s">
        <v>79</v>
      </c>
      <c r="D71" s="538">
        <v>19498</v>
      </c>
      <c r="E71" s="538">
        <v>75538</v>
      </c>
      <c r="F71" s="538">
        <v>21240</v>
      </c>
      <c r="G71" s="538">
        <v>333</v>
      </c>
      <c r="H71" s="538">
        <v>1323</v>
      </c>
    </row>
    <row r="72" spans="1:14" ht="17.25" thickBot="1" x14ac:dyDescent="0.35">
      <c r="B72" s="674"/>
      <c r="C72" s="39" t="s">
        <v>80</v>
      </c>
      <c r="D72" s="539">
        <v>91.669017395392572</v>
      </c>
      <c r="E72" s="539">
        <v>97.021462424701696</v>
      </c>
      <c r="F72" s="539">
        <v>106.32759311173407</v>
      </c>
      <c r="G72" s="539">
        <v>81.617647058823522</v>
      </c>
      <c r="H72" s="539">
        <v>95.592485549132945</v>
      </c>
    </row>
    <row r="73" spans="1:14" ht="17.25" thickBot="1" x14ac:dyDescent="0.35">
      <c r="B73" s="106" t="s">
        <v>1031</v>
      </c>
      <c r="C73" s="39"/>
      <c r="D73" s="541"/>
      <c r="E73" s="541"/>
      <c r="F73" s="541"/>
      <c r="G73" s="541"/>
      <c r="H73" s="535"/>
      <c r="J73" s="8"/>
      <c r="K73" s="8"/>
      <c r="L73" s="8"/>
      <c r="M73" s="8"/>
      <c r="N73" s="8"/>
    </row>
    <row r="74" spans="1:14" ht="17.25" thickBot="1" x14ac:dyDescent="0.35">
      <c r="B74" s="664" t="s">
        <v>1033</v>
      </c>
      <c r="C74" s="39" t="s">
        <v>79</v>
      </c>
      <c r="D74" s="538">
        <v>13917</v>
      </c>
      <c r="E74" s="538">
        <v>48854</v>
      </c>
      <c r="F74" s="538">
        <v>13421</v>
      </c>
      <c r="G74" s="541" t="s">
        <v>752</v>
      </c>
      <c r="H74" s="541" t="s">
        <v>752</v>
      </c>
    </row>
    <row r="75" spans="1:14" ht="17.25" thickBot="1" x14ac:dyDescent="0.35">
      <c r="B75" s="665"/>
      <c r="C75" s="185" t="s">
        <v>80</v>
      </c>
      <c r="D75" s="542">
        <v>97.766069546891458</v>
      </c>
      <c r="E75" s="542">
        <v>100.27504105090313</v>
      </c>
      <c r="F75" s="542">
        <v>100.62228220122958</v>
      </c>
      <c r="G75" s="544" t="s">
        <v>752</v>
      </c>
      <c r="H75" s="544" t="s">
        <v>752</v>
      </c>
    </row>
    <row r="76" spans="1:14" x14ac:dyDescent="0.3">
      <c r="B76" s="536" t="s">
        <v>1416</v>
      </c>
      <c r="D76" s="537"/>
      <c r="E76" s="537"/>
      <c r="F76" s="537"/>
      <c r="G76" s="537"/>
      <c r="H76" s="537"/>
    </row>
    <row r="77" spans="1:14" x14ac:dyDescent="0.3">
      <c r="B77" s="9" t="s">
        <v>82</v>
      </c>
    </row>
    <row r="78" spans="1:14" x14ac:dyDescent="0.3">
      <c r="B78" s="9" t="s">
        <v>83</v>
      </c>
    </row>
    <row r="79" spans="1:14" x14ac:dyDescent="0.3">
      <c r="B79" s="7"/>
    </row>
    <row r="80" spans="1:14" ht="17.25" thickBot="1" x14ac:dyDescent="0.35">
      <c r="A80" s="554"/>
      <c r="B80" s="7" t="s">
        <v>84</v>
      </c>
    </row>
    <row r="81" spans="1:8" ht="69.75" customHeight="1" x14ac:dyDescent="0.3">
      <c r="A81" s="534"/>
      <c r="B81" s="402"/>
      <c r="C81" s="116" t="s">
        <v>1415</v>
      </c>
      <c r="D81" s="116" t="s">
        <v>1034</v>
      </c>
      <c r="E81" s="402" t="s">
        <v>1128</v>
      </c>
    </row>
    <row r="82" spans="1:8" ht="15.75" customHeight="1" thickBot="1" x14ac:dyDescent="0.35">
      <c r="B82" s="179" t="s">
        <v>85</v>
      </c>
      <c r="C82" s="529">
        <v>677024</v>
      </c>
      <c r="D82" s="530">
        <v>0.124</v>
      </c>
      <c r="E82" s="531">
        <v>1.0109999999999999</v>
      </c>
    </row>
    <row r="83" spans="1:8" ht="15.75" customHeight="1" thickBot="1" x14ac:dyDescent="0.35">
      <c r="B83" s="179" t="s">
        <v>86</v>
      </c>
      <c r="C83" s="529">
        <v>565324</v>
      </c>
      <c r="D83" s="530">
        <v>0.104</v>
      </c>
      <c r="E83" s="531">
        <v>1.0009999999999999</v>
      </c>
    </row>
    <row r="84" spans="1:8" ht="15.75" customHeight="1" thickBot="1" x14ac:dyDescent="0.35">
      <c r="B84" s="179" t="s">
        <v>87</v>
      </c>
      <c r="C84" s="529">
        <v>582567</v>
      </c>
      <c r="D84" s="530">
        <v>0.107</v>
      </c>
      <c r="E84" s="531">
        <v>0.997</v>
      </c>
    </row>
    <row r="85" spans="1:8" ht="15.75" customHeight="1" thickBot="1" x14ac:dyDescent="0.35">
      <c r="B85" s="179" t="s">
        <v>88</v>
      </c>
      <c r="C85" s="529">
        <v>671508</v>
      </c>
      <c r="D85" s="530">
        <v>0.123</v>
      </c>
      <c r="E85" s="531">
        <v>0.996</v>
      </c>
    </row>
    <row r="86" spans="1:8" ht="15.75" customHeight="1" thickBot="1" x14ac:dyDescent="0.35">
      <c r="B86" s="179" t="s">
        <v>89</v>
      </c>
      <c r="C86" s="529">
        <v>691136</v>
      </c>
      <c r="D86" s="530">
        <v>0.127</v>
      </c>
      <c r="E86" s="531">
        <v>0.999</v>
      </c>
    </row>
    <row r="87" spans="1:8" ht="15.75" customHeight="1" thickBot="1" x14ac:dyDescent="0.35">
      <c r="B87" s="179" t="s">
        <v>90</v>
      </c>
      <c r="C87" s="529">
        <v>643102</v>
      </c>
      <c r="D87" s="530">
        <v>0.11799999999999999</v>
      </c>
      <c r="E87" s="531">
        <v>0.997</v>
      </c>
    </row>
    <row r="88" spans="1:8" ht="15.75" customHeight="1" thickBot="1" x14ac:dyDescent="0.35">
      <c r="B88" s="179" t="s">
        <v>91</v>
      </c>
      <c r="C88" s="529">
        <v>827028</v>
      </c>
      <c r="D88" s="530">
        <v>0.151</v>
      </c>
      <c r="E88" s="531">
        <v>1.0009999999999999</v>
      </c>
    </row>
    <row r="89" spans="1:8" ht="15.75" customHeight="1" thickBot="1" x14ac:dyDescent="0.35">
      <c r="B89" s="179" t="s">
        <v>92</v>
      </c>
      <c r="C89" s="529">
        <v>802092</v>
      </c>
      <c r="D89" s="530">
        <v>0.14699999999999999</v>
      </c>
      <c r="E89" s="531">
        <v>1.0009999999999999</v>
      </c>
      <c r="H89" s="10"/>
    </row>
    <row r="90" spans="1:8" ht="15.75" customHeight="1" thickBot="1" x14ac:dyDescent="0.35">
      <c r="B90" s="405" t="s">
        <v>93</v>
      </c>
      <c r="C90" s="532">
        <v>5459781</v>
      </c>
      <c r="D90" s="530">
        <v>1</v>
      </c>
      <c r="E90" s="533">
        <v>1.0009999999999999</v>
      </c>
      <c r="H90" s="10"/>
    </row>
    <row r="91" spans="1:8" x14ac:dyDescent="0.3">
      <c r="B91" s="9" t="s">
        <v>8</v>
      </c>
    </row>
    <row r="92" spans="1:8" x14ac:dyDescent="0.3">
      <c r="B92" s="9"/>
    </row>
    <row r="93" spans="1:8" x14ac:dyDescent="0.3">
      <c r="A93" s="554"/>
      <c r="B93" s="7" t="s">
        <v>1433</v>
      </c>
    </row>
    <row r="94" spans="1:8" x14ac:dyDescent="0.3">
      <c r="A94" s="534"/>
    </row>
    <row r="95" spans="1:8" x14ac:dyDescent="0.3">
      <c r="B95" s="9"/>
    </row>
    <row r="96" spans="1:8" x14ac:dyDescent="0.3">
      <c r="B96" s="9"/>
    </row>
    <row r="110" spans="2:2" x14ac:dyDescent="0.3">
      <c r="B110" s="94" t="s">
        <v>872</v>
      </c>
    </row>
    <row r="111" spans="2:2" x14ac:dyDescent="0.3">
      <c r="B111" s="9" t="s">
        <v>8</v>
      </c>
    </row>
  </sheetData>
  <mergeCells count="8">
    <mergeCell ref="B74:B75"/>
    <mergeCell ref="B66:B67"/>
    <mergeCell ref="B44:G44"/>
    <mergeCell ref="G64:H64"/>
    <mergeCell ref="B69:B70"/>
    <mergeCell ref="B71:B72"/>
    <mergeCell ref="B64:C65"/>
    <mergeCell ref="D64:E6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sheetPr>
  <dimension ref="A1:Z177"/>
  <sheetViews>
    <sheetView topLeftCell="A31" zoomScale="80" zoomScaleNormal="80" zoomScaleSheetLayoutView="95" workbookViewId="0">
      <selection activeCell="K31" sqref="K31"/>
    </sheetView>
  </sheetViews>
  <sheetFormatPr defaultRowHeight="12.75" x14ac:dyDescent="0.2"/>
  <cols>
    <col min="1" max="1" width="10.5703125" style="230" customWidth="1"/>
    <col min="2" max="2" width="17" style="45" customWidth="1"/>
    <col min="3" max="3" width="19" style="45" customWidth="1"/>
    <col min="4" max="4" width="13.140625" style="45" customWidth="1"/>
    <col min="5" max="5" width="14.5703125" style="45" customWidth="1"/>
    <col min="6" max="6" width="12.28515625" style="45" customWidth="1"/>
    <col min="7" max="7" width="13.42578125" style="45" customWidth="1"/>
    <col min="8" max="9" width="9.140625" style="45"/>
    <col min="10" max="10" width="9" style="45" customWidth="1"/>
    <col min="11" max="11" width="44.5703125" style="45" bestFit="1" customWidth="1"/>
    <col min="12" max="16" width="12.7109375" style="45" customWidth="1"/>
    <col min="17" max="17" width="6.28515625" style="45" customWidth="1"/>
    <col min="18" max="18" width="10.85546875" style="45" bestFit="1" customWidth="1"/>
    <col min="19" max="16384" width="9.140625" style="45"/>
  </cols>
  <sheetData>
    <row r="1" spans="1:18" s="612" customFormat="1" x14ac:dyDescent="0.2">
      <c r="A1" s="611"/>
    </row>
    <row r="2" spans="1:18" x14ac:dyDescent="0.2">
      <c r="A2" s="554"/>
      <c r="B2" s="46" t="s">
        <v>1099</v>
      </c>
    </row>
    <row r="7" spans="1:18" x14ac:dyDescent="0.2">
      <c r="L7" s="47"/>
    </row>
    <row r="8" spans="1:18" x14ac:dyDescent="0.2">
      <c r="K8" s="48" t="s">
        <v>607</v>
      </c>
      <c r="L8" s="244">
        <v>2020</v>
      </c>
    </row>
    <row r="9" spans="1:18" x14ac:dyDescent="0.2">
      <c r="K9" s="50" t="s">
        <v>218</v>
      </c>
      <c r="L9" s="465">
        <v>2712.7</v>
      </c>
      <c r="M9" s="51"/>
      <c r="N9" s="45" t="s">
        <v>750</v>
      </c>
    </row>
    <row r="10" spans="1:18" x14ac:dyDescent="0.2">
      <c r="K10" s="50" t="s">
        <v>219</v>
      </c>
      <c r="L10" s="245">
        <v>2531.3000000000002</v>
      </c>
      <c r="M10" s="51"/>
      <c r="N10" s="50" t="s">
        <v>220</v>
      </c>
      <c r="O10" s="239">
        <f>L10</f>
        <v>2531.3000000000002</v>
      </c>
      <c r="P10" s="240">
        <f>O10+O11</f>
        <v>2712.7000000000003</v>
      </c>
      <c r="Q10" s="241">
        <f>O10/($L$9+$L$12)</f>
        <v>0.55098931237892079</v>
      </c>
      <c r="R10" s="241">
        <f>P10/($L$9+$L$12)</f>
        <v>0.59047473933958772</v>
      </c>
    </row>
    <row r="11" spans="1:18" x14ac:dyDescent="0.2">
      <c r="K11" s="50" t="s">
        <v>221</v>
      </c>
      <c r="L11" s="245">
        <v>181.4</v>
      </c>
      <c r="M11" s="47"/>
      <c r="N11" s="50" t="s">
        <v>222</v>
      </c>
      <c r="O11" s="245">
        <v>181.4</v>
      </c>
      <c r="P11" s="240"/>
      <c r="Q11" s="241">
        <f>O11/($L$9+$L$12)</f>
        <v>3.9485426960666939E-2</v>
      </c>
      <c r="R11" s="243"/>
    </row>
    <row r="12" spans="1:18" x14ac:dyDescent="0.2">
      <c r="K12" s="50" t="s">
        <v>223</v>
      </c>
      <c r="L12" s="245">
        <v>1881.4</v>
      </c>
      <c r="M12" s="51"/>
      <c r="N12" s="50" t="s">
        <v>224</v>
      </c>
      <c r="O12" s="245">
        <v>384.5</v>
      </c>
      <c r="P12" s="240">
        <f>O12+O13+O14</f>
        <v>1881.4</v>
      </c>
      <c r="Q12" s="241">
        <f>O12/($L$9+$L$12)</f>
        <v>8.3694303563265918E-2</v>
      </c>
      <c r="R12" s="241">
        <f>P12/($L$9+$L$12)</f>
        <v>0.40952526066041228</v>
      </c>
    </row>
    <row r="13" spans="1:18" x14ac:dyDescent="0.2">
      <c r="K13" s="50" t="s">
        <v>225</v>
      </c>
      <c r="L13" s="245">
        <v>384.5</v>
      </c>
      <c r="M13" s="47"/>
      <c r="N13" s="50" t="s">
        <v>226</v>
      </c>
      <c r="O13" s="245">
        <v>1183.7</v>
      </c>
      <c r="P13" s="242"/>
      <c r="Q13" s="241">
        <f>O13/($L$9+$L$12)</f>
        <v>0.25765655950022853</v>
      </c>
      <c r="R13" s="243"/>
    </row>
    <row r="14" spans="1:18" x14ac:dyDescent="0.2">
      <c r="K14" s="50" t="s">
        <v>227</v>
      </c>
      <c r="L14" s="245">
        <v>1183.7</v>
      </c>
      <c r="M14" s="51"/>
      <c r="N14" s="50" t="s">
        <v>228</v>
      </c>
      <c r="O14" s="240">
        <f>L12-O12-O13</f>
        <v>313.20000000000005</v>
      </c>
      <c r="P14" s="242"/>
      <c r="Q14" s="241">
        <f>O14/($L$9+$L$12)</f>
        <v>6.8174397596917791E-2</v>
      </c>
      <c r="R14" s="243"/>
    </row>
    <row r="15" spans="1:18" x14ac:dyDescent="0.2">
      <c r="K15" s="50" t="s">
        <v>229</v>
      </c>
      <c r="L15" s="245">
        <v>92.5</v>
      </c>
      <c r="M15" s="47"/>
    </row>
    <row r="16" spans="1:18" x14ac:dyDescent="0.2">
      <c r="K16" s="59"/>
      <c r="L16" s="59"/>
      <c r="M16" s="59"/>
      <c r="N16" s="59"/>
      <c r="O16" s="59"/>
      <c r="P16" s="59"/>
      <c r="Q16" s="59"/>
      <c r="R16" s="59"/>
    </row>
    <row r="17" spans="1:25" x14ac:dyDescent="0.2">
      <c r="K17" s="59"/>
      <c r="L17" s="59"/>
      <c r="M17" s="59"/>
      <c r="N17" s="59"/>
      <c r="O17" s="59"/>
      <c r="P17" s="59"/>
      <c r="Q17" s="59"/>
      <c r="R17" s="59"/>
    </row>
    <row r="18" spans="1:25" x14ac:dyDescent="0.2">
      <c r="K18" s="325"/>
      <c r="L18" s="326"/>
      <c r="M18" s="59"/>
      <c r="N18" s="59"/>
      <c r="O18" s="59"/>
      <c r="P18" s="59"/>
      <c r="Q18" s="59"/>
      <c r="R18" s="59"/>
    </row>
    <row r="19" spans="1:25" x14ac:dyDescent="0.2">
      <c r="K19" s="324"/>
      <c r="L19" s="327"/>
      <c r="M19" s="323"/>
      <c r="N19" s="59"/>
      <c r="O19" s="59"/>
      <c r="P19" s="59"/>
      <c r="Q19" s="59"/>
      <c r="R19" s="59"/>
    </row>
    <row r="20" spans="1:25" x14ac:dyDescent="0.2">
      <c r="K20" s="324"/>
      <c r="L20" s="327"/>
      <c r="M20" s="323"/>
      <c r="N20" s="324"/>
      <c r="O20" s="328"/>
      <c r="P20" s="329"/>
      <c r="Q20" s="330"/>
      <c r="R20" s="330"/>
    </row>
    <row r="21" spans="1:25" x14ac:dyDescent="0.2">
      <c r="K21" s="324"/>
      <c r="L21" s="327"/>
      <c r="M21" s="324"/>
      <c r="N21" s="324"/>
      <c r="O21" s="329"/>
      <c r="P21" s="329"/>
      <c r="Q21" s="330"/>
      <c r="R21" s="331"/>
    </row>
    <row r="22" spans="1:25" x14ac:dyDescent="0.2">
      <c r="B22" s="52" t="s">
        <v>8</v>
      </c>
      <c r="K22" s="324"/>
      <c r="L22" s="327"/>
      <c r="M22" s="323"/>
      <c r="N22" s="324"/>
      <c r="O22" s="329"/>
      <c r="P22" s="329"/>
      <c r="Q22" s="330"/>
      <c r="R22" s="330"/>
    </row>
    <row r="23" spans="1:25" x14ac:dyDescent="0.2">
      <c r="K23" s="324"/>
      <c r="L23" s="327"/>
      <c r="M23" s="324"/>
      <c r="N23" s="324"/>
      <c r="O23" s="329"/>
      <c r="P23" s="332"/>
      <c r="Q23" s="330"/>
      <c r="R23" s="331"/>
    </row>
    <row r="24" spans="1:25" x14ac:dyDescent="0.2">
      <c r="A24" s="554"/>
      <c r="B24" s="53" t="s">
        <v>1100</v>
      </c>
      <c r="C24" s="54"/>
      <c r="D24" s="54"/>
      <c r="E24" s="54"/>
      <c r="F24" s="54"/>
      <c r="K24" s="324"/>
      <c r="L24" s="327"/>
      <c r="M24" s="323"/>
      <c r="N24" s="324"/>
      <c r="O24" s="329"/>
      <c r="P24" s="332"/>
      <c r="Q24" s="330"/>
      <c r="R24" s="331"/>
      <c r="S24" s="230"/>
      <c r="T24" s="230"/>
      <c r="U24" s="230"/>
      <c r="V24" s="230"/>
      <c r="W24" s="230"/>
      <c r="X24" s="230"/>
      <c r="Y24" s="230"/>
    </row>
    <row r="25" spans="1:25" s="55" customFormat="1" ht="17.25" customHeight="1" x14ac:dyDescent="0.2">
      <c r="A25" s="231"/>
      <c r="B25" s="684" t="s">
        <v>13</v>
      </c>
      <c r="C25" s="686" t="s">
        <v>14</v>
      </c>
      <c r="D25" s="687"/>
      <c r="E25" s="686" t="s">
        <v>1101</v>
      </c>
      <c r="F25" s="687"/>
      <c r="K25" s="324"/>
      <c r="L25" s="327"/>
      <c r="M25" s="324"/>
      <c r="N25" s="59"/>
      <c r="O25" s="59"/>
      <c r="P25" s="59"/>
      <c r="Q25" s="59"/>
      <c r="R25" s="59"/>
      <c r="S25" s="232"/>
      <c r="T25" s="232"/>
      <c r="U25" s="232"/>
      <c r="V25" s="232"/>
      <c r="W25" s="232"/>
      <c r="X25" s="232"/>
      <c r="Y25" s="232"/>
    </row>
    <row r="26" spans="1:25" s="55" customFormat="1" x14ac:dyDescent="0.2">
      <c r="A26" s="232"/>
      <c r="B26" s="685"/>
      <c r="C26" s="459" t="s">
        <v>230</v>
      </c>
      <c r="D26" s="459" t="s">
        <v>231</v>
      </c>
      <c r="E26" s="459" t="s">
        <v>232</v>
      </c>
      <c r="F26" s="459" t="s">
        <v>233</v>
      </c>
      <c r="K26" s="333"/>
      <c r="L26" s="334"/>
      <c r="M26" s="334"/>
      <c r="N26" s="335"/>
      <c r="O26" s="334"/>
      <c r="P26" s="334"/>
      <c r="Q26" s="336"/>
      <c r="R26" s="336"/>
      <c r="S26" s="232"/>
      <c r="T26" s="232"/>
      <c r="U26" s="232"/>
      <c r="V26" s="232"/>
      <c r="W26" s="232"/>
      <c r="X26" s="232"/>
      <c r="Y26" s="232"/>
    </row>
    <row r="27" spans="1:25" s="55" customFormat="1" x14ac:dyDescent="0.2">
      <c r="A27" s="233"/>
      <c r="B27" s="466" t="s">
        <v>14</v>
      </c>
      <c r="C27" s="384">
        <v>2712.7</v>
      </c>
      <c r="D27" s="385">
        <v>100</v>
      </c>
      <c r="E27" s="385">
        <v>-28.7</v>
      </c>
      <c r="F27" s="385" t="s">
        <v>752</v>
      </c>
      <c r="G27" s="56"/>
      <c r="K27" s="231"/>
      <c r="L27" s="234"/>
      <c r="M27" s="234"/>
      <c r="N27" s="234"/>
      <c r="O27" s="232"/>
      <c r="P27" s="232"/>
      <c r="Q27" s="235"/>
      <c r="R27" s="235"/>
      <c r="S27" s="235"/>
      <c r="T27" s="235"/>
      <c r="U27" s="235"/>
      <c r="V27" s="235"/>
      <c r="W27" s="232"/>
      <c r="X27" s="232"/>
      <c r="Y27" s="232"/>
    </row>
    <row r="28" spans="1:25" s="55" customFormat="1" x14ac:dyDescent="0.2">
      <c r="A28" s="232"/>
      <c r="B28" s="681" t="s">
        <v>234</v>
      </c>
      <c r="C28" s="682"/>
      <c r="D28" s="682"/>
      <c r="E28" s="682"/>
      <c r="F28" s="683"/>
      <c r="G28" s="56"/>
      <c r="H28" s="57"/>
      <c r="K28" s="231"/>
      <c r="L28" s="234"/>
      <c r="M28" s="234"/>
      <c r="N28" s="234"/>
      <c r="O28" s="232"/>
      <c r="P28" s="232"/>
      <c r="Q28" s="235"/>
      <c r="R28" s="235"/>
      <c r="S28" s="235"/>
      <c r="T28" s="235"/>
      <c r="U28" s="235"/>
      <c r="V28" s="235"/>
      <c r="W28" s="232"/>
      <c r="X28" s="232"/>
      <c r="Y28" s="232"/>
    </row>
    <row r="29" spans="1:25" s="55" customFormat="1" x14ac:dyDescent="0.2">
      <c r="A29" s="232"/>
      <c r="B29" s="467" t="s">
        <v>961</v>
      </c>
      <c r="C29" s="386">
        <v>156.1</v>
      </c>
      <c r="D29" s="387">
        <v>5.8</v>
      </c>
      <c r="E29" s="387">
        <v>-12.2</v>
      </c>
      <c r="F29" s="387">
        <v>-0.4</v>
      </c>
      <c r="G29" s="57"/>
      <c r="H29" s="57"/>
      <c r="I29" s="57"/>
      <c r="K29" s="231"/>
      <c r="L29" s="234"/>
      <c r="M29" s="234"/>
      <c r="N29" s="234"/>
      <c r="O29" s="232"/>
      <c r="P29" s="232"/>
      <c r="Q29" s="235"/>
      <c r="R29" s="235"/>
      <c r="S29" s="235"/>
      <c r="T29" s="235"/>
      <c r="U29" s="235"/>
      <c r="V29" s="235"/>
      <c r="W29" s="232"/>
      <c r="X29" s="232"/>
      <c r="Y29" s="232"/>
    </row>
    <row r="30" spans="1:25" s="55" customFormat="1" x14ac:dyDescent="0.2">
      <c r="A30" s="232"/>
      <c r="B30" s="467" t="s">
        <v>962</v>
      </c>
      <c r="C30" s="386">
        <v>629</v>
      </c>
      <c r="D30" s="387">
        <v>23.2</v>
      </c>
      <c r="E30" s="387">
        <v>-20.3</v>
      </c>
      <c r="F30" s="387">
        <v>-0.5</v>
      </c>
      <c r="G30" s="57"/>
      <c r="H30" s="57"/>
      <c r="I30" s="57"/>
      <c r="K30" s="231"/>
      <c r="L30" s="234"/>
      <c r="M30" s="234"/>
      <c r="N30" s="234"/>
      <c r="O30" s="232"/>
      <c r="P30" s="232"/>
      <c r="Q30" s="235"/>
      <c r="R30" s="235"/>
      <c r="S30" s="235"/>
      <c r="T30" s="235"/>
      <c r="U30" s="235"/>
      <c r="V30" s="235"/>
      <c r="W30" s="232"/>
      <c r="X30" s="232"/>
      <c r="Y30" s="232"/>
    </row>
    <row r="31" spans="1:25" s="55" customFormat="1" x14ac:dyDescent="0.2">
      <c r="A31" s="232"/>
      <c r="B31" s="467" t="s">
        <v>963</v>
      </c>
      <c r="C31" s="386">
        <v>782.2</v>
      </c>
      <c r="D31" s="387">
        <v>28.8</v>
      </c>
      <c r="E31" s="387">
        <v>-6.6</v>
      </c>
      <c r="F31" s="387">
        <v>0.1</v>
      </c>
      <c r="G31" s="57"/>
      <c r="H31" s="57"/>
      <c r="I31" s="57"/>
      <c r="K31" s="231"/>
      <c r="L31" s="234"/>
      <c r="M31" s="234"/>
      <c r="N31" s="234"/>
      <c r="O31" s="232"/>
      <c r="P31" s="232"/>
      <c r="Q31" s="235"/>
      <c r="R31" s="235"/>
      <c r="S31" s="235"/>
      <c r="T31" s="235"/>
      <c r="U31" s="235"/>
      <c r="V31" s="235"/>
      <c r="W31" s="232"/>
      <c r="X31" s="232"/>
      <c r="Y31" s="232"/>
    </row>
    <row r="32" spans="1:25" s="55" customFormat="1" x14ac:dyDescent="0.2">
      <c r="A32" s="232"/>
      <c r="B32" s="467" t="s">
        <v>964</v>
      </c>
      <c r="C32" s="386">
        <v>664.8</v>
      </c>
      <c r="D32" s="387">
        <v>24.5</v>
      </c>
      <c r="E32" s="387">
        <v>1.2</v>
      </c>
      <c r="F32" s="387">
        <v>0.3</v>
      </c>
      <c r="G32" s="57"/>
      <c r="H32" s="57"/>
      <c r="I32" s="57"/>
      <c r="K32" s="231"/>
      <c r="L32" s="234"/>
      <c r="M32" s="234"/>
      <c r="N32" s="234"/>
      <c r="O32" s="232"/>
      <c r="P32" s="232"/>
      <c r="Q32" s="235"/>
      <c r="R32" s="235"/>
      <c r="S32" s="235"/>
      <c r="T32" s="235"/>
      <c r="U32" s="235"/>
      <c r="V32" s="235"/>
      <c r="W32" s="232"/>
      <c r="X32" s="232"/>
      <c r="Y32" s="232"/>
    </row>
    <row r="33" spans="1:26" s="55" customFormat="1" x14ac:dyDescent="0.2">
      <c r="A33" s="232"/>
      <c r="B33" s="467" t="s">
        <v>965</v>
      </c>
      <c r="C33" s="386">
        <v>480.6</v>
      </c>
      <c r="D33" s="387">
        <v>17.7</v>
      </c>
      <c r="E33" s="387">
        <v>9.3000000000000007</v>
      </c>
      <c r="F33" s="387">
        <v>0.5</v>
      </c>
      <c r="G33" s="57"/>
      <c r="H33" s="57"/>
      <c r="I33" s="57"/>
      <c r="K33" s="231"/>
      <c r="L33" s="234"/>
      <c r="M33" s="234"/>
      <c r="N33" s="234"/>
      <c r="O33" s="232"/>
      <c r="P33" s="232"/>
      <c r="Q33" s="235"/>
      <c r="R33" s="235"/>
      <c r="S33" s="235"/>
      <c r="T33" s="235"/>
      <c r="U33" s="235"/>
      <c r="V33" s="235"/>
      <c r="W33" s="232"/>
      <c r="X33" s="232"/>
      <c r="Y33" s="232"/>
    </row>
    <row r="34" spans="1:26" x14ac:dyDescent="0.2">
      <c r="B34" s="52" t="s">
        <v>28</v>
      </c>
      <c r="C34" s="54"/>
      <c r="D34" s="54"/>
      <c r="E34" s="54"/>
      <c r="F34" s="54"/>
      <c r="K34" s="230"/>
      <c r="L34" s="230"/>
      <c r="M34" s="230"/>
      <c r="N34" s="230"/>
      <c r="O34" s="230"/>
      <c r="P34" s="230"/>
      <c r="Q34" s="230"/>
      <c r="R34" s="230"/>
      <c r="S34" s="230"/>
      <c r="T34" s="230"/>
      <c r="U34" s="230"/>
      <c r="V34" s="230"/>
      <c r="W34" s="230"/>
      <c r="X34" s="230"/>
      <c r="Y34" s="230"/>
    </row>
    <row r="35" spans="1:26" x14ac:dyDescent="0.2">
      <c r="B35" s="52"/>
      <c r="C35" s="54"/>
      <c r="D35" s="54"/>
      <c r="E35" s="54"/>
      <c r="F35" s="54"/>
    </row>
    <row r="36" spans="1:26" x14ac:dyDescent="0.2">
      <c r="B36" s="52"/>
      <c r="C36" s="54"/>
      <c r="D36" s="54"/>
      <c r="E36" s="54"/>
      <c r="F36" s="54"/>
    </row>
    <row r="37" spans="1:26" x14ac:dyDescent="0.2">
      <c r="A37" s="554"/>
      <c r="B37" s="58" t="s">
        <v>850</v>
      </c>
      <c r="C37" s="54"/>
      <c r="D37" s="54"/>
      <c r="E37" s="54"/>
      <c r="U37" s="324" t="s">
        <v>750</v>
      </c>
      <c r="V37" s="337"/>
    </row>
    <row r="38" spans="1:26" x14ac:dyDescent="0.2">
      <c r="A38" s="229"/>
      <c r="B38" s="52"/>
      <c r="C38" s="54"/>
      <c r="D38" s="54"/>
      <c r="E38" s="54"/>
      <c r="K38" s="50"/>
      <c r="L38" s="49">
        <v>2018</v>
      </c>
      <c r="M38" s="49">
        <v>2019</v>
      </c>
      <c r="N38" s="49">
        <v>2018</v>
      </c>
      <c r="O38" s="339">
        <v>2020</v>
      </c>
      <c r="P38" s="341">
        <v>2019</v>
      </c>
      <c r="Q38" s="341">
        <v>2020</v>
      </c>
      <c r="U38" s="418"/>
      <c r="V38" s="419">
        <v>2019</v>
      </c>
      <c r="W38" s="54"/>
      <c r="X38" s="54"/>
      <c r="Y38" s="54"/>
    </row>
    <row r="39" spans="1:26" x14ac:dyDescent="0.2">
      <c r="B39" s="52"/>
      <c r="C39" s="54"/>
      <c r="D39" s="54"/>
      <c r="E39" s="54"/>
      <c r="K39" s="50" t="s">
        <v>774</v>
      </c>
      <c r="L39" s="236">
        <v>156.1</v>
      </c>
      <c r="M39" s="236">
        <v>156.6</v>
      </c>
      <c r="N39" s="237">
        <f>L39/L43</f>
        <v>5.6840112150893927E-2</v>
      </c>
      <c r="O39" s="338">
        <v>126.7</v>
      </c>
      <c r="P39" s="342">
        <f>M39/M43</f>
        <v>5.7124097176625081E-2</v>
      </c>
      <c r="Q39" s="342">
        <f>O39/O43</f>
        <v>4.6706233641759139E-2</v>
      </c>
      <c r="U39" s="418" t="s">
        <v>774</v>
      </c>
      <c r="V39" s="338">
        <v>156.6</v>
      </c>
      <c r="W39" s="54"/>
      <c r="X39" s="54"/>
      <c r="Y39" s="54"/>
    </row>
    <row r="40" spans="1:26" x14ac:dyDescent="0.2">
      <c r="B40" s="52"/>
      <c r="C40" s="54"/>
      <c r="D40" s="54"/>
      <c r="E40" s="54"/>
      <c r="K40" s="50" t="s">
        <v>775</v>
      </c>
      <c r="L40" s="236">
        <v>690.7</v>
      </c>
      <c r="M40" s="236">
        <v>647.29999999999995</v>
      </c>
      <c r="N40" s="237">
        <f>L40/L43</f>
        <v>0.25150202090084839</v>
      </c>
      <c r="O40" s="338">
        <v>615.70000000000005</v>
      </c>
      <c r="P40" s="342">
        <f>M40/M43</f>
        <v>0.23612023053914055</v>
      </c>
      <c r="Q40" s="342">
        <f>O40/O43</f>
        <v>0.2269694400412873</v>
      </c>
      <c r="U40" s="418" t="s">
        <v>775</v>
      </c>
      <c r="V40" s="338">
        <v>647.29999999999995</v>
      </c>
      <c r="W40" s="54"/>
      <c r="X40" s="54"/>
    </row>
    <row r="41" spans="1:26" x14ac:dyDescent="0.2">
      <c r="B41" s="52"/>
      <c r="C41" s="54"/>
      <c r="D41" s="54"/>
      <c r="E41" s="54"/>
      <c r="K41" s="50" t="s">
        <v>776</v>
      </c>
      <c r="L41" s="236">
        <v>1217.2</v>
      </c>
      <c r="M41" s="236">
        <v>1214.5999999999999</v>
      </c>
      <c r="N41" s="237">
        <f>L41/L43</f>
        <v>0.44321450679095509</v>
      </c>
      <c r="O41" s="338">
        <v>1227</v>
      </c>
      <c r="P41" s="342">
        <f>M41/M43</f>
        <v>0.44305829138396435</v>
      </c>
      <c r="Q41" s="342">
        <f>O41/O43</f>
        <v>0.45231687986139274</v>
      </c>
      <c r="U41" s="418" t="s">
        <v>776</v>
      </c>
      <c r="V41" s="338">
        <v>1214.5999999999999</v>
      </c>
      <c r="W41" s="54"/>
      <c r="X41" s="54"/>
    </row>
    <row r="42" spans="1:26" x14ac:dyDescent="0.2">
      <c r="B42" s="52"/>
      <c r="C42" s="54"/>
      <c r="D42" s="54"/>
      <c r="E42" s="54"/>
      <c r="K42" s="50" t="s">
        <v>777</v>
      </c>
      <c r="L42" s="236">
        <v>682.3</v>
      </c>
      <c r="M42" s="236">
        <v>723</v>
      </c>
      <c r="N42" s="237">
        <f>L42/L43</f>
        <v>0.24844336015730251</v>
      </c>
      <c r="O42" s="338">
        <v>743.2</v>
      </c>
      <c r="P42" s="342">
        <f>M42/M43</f>
        <v>0.26373385861238779</v>
      </c>
      <c r="Q42" s="342">
        <f>O42/O43</f>
        <v>0.27397058281417042</v>
      </c>
      <c r="U42" s="418" t="s">
        <v>777</v>
      </c>
      <c r="V42" s="338">
        <v>723</v>
      </c>
      <c r="W42" s="54"/>
      <c r="X42" s="54"/>
    </row>
    <row r="43" spans="1:26" x14ac:dyDescent="0.2">
      <c r="K43" s="50" t="s">
        <v>78</v>
      </c>
      <c r="L43" s="236">
        <v>2746.3</v>
      </c>
      <c r="M43" s="236">
        <v>2741.4</v>
      </c>
      <c r="N43" s="238">
        <v>1</v>
      </c>
      <c r="O43" s="340">
        <v>2712.7</v>
      </c>
      <c r="P43" s="343">
        <f>M43/M43</f>
        <v>1</v>
      </c>
      <c r="Q43" s="343">
        <v>1</v>
      </c>
    </row>
    <row r="44" spans="1:26" x14ac:dyDescent="0.2">
      <c r="T44" s="230"/>
    </row>
    <row r="45" spans="1:26" x14ac:dyDescent="0.2">
      <c r="M45" s="54"/>
      <c r="T45" s="230"/>
    </row>
    <row r="46" spans="1:26" x14ac:dyDescent="0.2">
      <c r="M46" s="54"/>
      <c r="T46" s="230"/>
      <c r="Y46" s="324"/>
      <c r="Z46" s="420"/>
    </row>
    <row r="47" spans="1:26" x14ac:dyDescent="0.2">
      <c r="M47" s="54"/>
      <c r="O47" s="324"/>
      <c r="P47" s="337"/>
      <c r="Q47" s="59"/>
      <c r="T47" s="230"/>
    </row>
    <row r="48" spans="1:26" x14ac:dyDescent="0.2">
      <c r="M48" s="54"/>
      <c r="O48" s="324"/>
      <c r="P48" s="59"/>
      <c r="Q48" s="59"/>
      <c r="T48" s="230"/>
    </row>
    <row r="49" spans="1:21" x14ac:dyDescent="0.2">
      <c r="M49" s="54"/>
      <c r="O49" s="324"/>
      <c r="P49" s="59"/>
      <c r="Q49" s="344"/>
      <c r="T49" s="230"/>
    </row>
    <row r="50" spans="1:21" x14ac:dyDescent="0.2">
      <c r="O50" s="324"/>
      <c r="P50" s="59"/>
      <c r="Q50" s="344"/>
      <c r="T50" s="230"/>
    </row>
    <row r="51" spans="1:21" x14ac:dyDescent="0.2">
      <c r="K51" s="324"/>
      <c r="L51" s="59"/>
      <c r="M51" s="344"/>
      <c r="T51" s="230"/>
    </row>
    <row r="52" spans="1:21" x14ac:dyDescent="0.2">
      <c r="K52" s="324"/>
      <c r="L52" s="59"/>
      <c r="M52" s="344"/>
      <c r="T52" s="230"/>
    </row>
    <row r="53" spans="1:21" x14ac:dyDescent="0.2">
      <c r="B53" s="52" t="s">
        <v>8</v>
      </c>
      <c r="K53" s="59"/>
      <c r="L53" s="59"/>
      <c r="M53" s="345"/>
      <c r="T53" s="230"/>
    </row>
    <row r="54" spans="1:21" x14ac:dyDescent="0.2">
      <c r="T54" s="230"/>
    </row>
    <row r="55" spans="1:21" s="230" customFormat="1" x14ac:dyDescent="0.2">
      <c r="U55" s="610"/>
    </row>
    <row r="56" spans="1:21" x14ac:dyDescent="0.2">
      <c r="A56" s="554"/>
      <c r="B56" s="46" t="s">
        <v>851</v>
      </c>
    </row>
    <row r="57" spans="1:21" x14ac:dyDescent="0.2">
      <c r="A57" s="468"/>
      <c r="B57" s="425"/>
      <c r="C57" s="426"/>
      <c r="D57" s="689" t="s">
        <v>779</v>
      </c>
      <c r="E57" s="689"/>
      <c r="F57" s="689"/>
      <c r="G57" s="689"/>
      <c r="H57" s="59"/>
    </row>
    <row r="58" spans="1:21" x14ac:dyDescent="0.2">
      <c r="B58" s="414" t="s">
        <v>235</v>
      </c>
      <c r="C58" s="417" t="s">
        <v>40</v>
      </c>
      <c r="D58" s="469">
        <v>2019</v>
      </c>
      <c r="E58" s="469">
        <v>2020</v>
      </c>
      <c r="F58" s="469">
        <v>2019</v>
      </c>
      <c r="G58" s="469">
        <v>2020</v>
      </c>
      <c r="H58" s="59"/>
      <c r="J58" s="416"/>
      <c r="K58" s="416"/>
      <c r="L58" s="416"/>
      <c r="M58" s="416"/>
      <c r="N58" s="416"/>
      <c r="O58" s="416"/>
      <c r="P58" s="416"/>
      <c r="Q58" s="416"/>
    </row>
    <row r="59" spans="1:21" x14ac:dyDescent="0.2">
      <c r="B59" s="425"/>
      <c r="C59" s="426"/>
      <c r="D59" s="689" t="s">
        <v>787</v>
      </c>
      <c r="E59" s="689"/>
      <c r="F59" s="689" t="s">
        <v>788</v>
      </c>
      <c r="G59" s="689"/>
      <c r="J59" s="416"/>
      <c r="K59" s="416"/>
      <c r="L59" s="416"/>
      <c r="M59" s="416"/>
      <c r="N59" s="416"/>
      <c r="O59" s="416"/>
      <c r="P59" s="416"/>
      <c r="Q59" s="416"/>
    </row>
    <row r="60" spans="1:21" x14ac:dyDescent="0.2">
      <c r="A60" s="422"/>
      <c r="B60" s="688" t="s">
        <v>242</v>
      </c>
      <c r="C60" s="60" t="s">
        <v>14</v>
      </c>
      <c r="D60" s="470">
        <f>SUM(D61:D64)</f>
        <v>359.7</v>
      </c>
      <c r="E60" s="470">
        <v>354.5</v>
      </c>
      <c r="F60" s="470">
        <f>SUM(F61:F64)</f>
        <v>100</v>
      </c>
      <c r="G60" s="470">
        <f>SUM(G61:G64)</f>
        <v>100</v>
      </c>
      <c r="H60" s="59"/>
      <c r="J60" s="416"/>
      <c r="K60" s="416"/>
      <c r="L60" s="416"/>
      <c r="M60" s="416"/>
      <c r="N60" s="416"/>
      <c r="O60" s="416"/>
      <c r="P60" s="416"/>
      <c r="Q60" s="416"/>
    </row>
    <row r="61" spans="1:21" x14ac:dyDescent="0.2">
      <c r="A61" s="421"/>
      <c r="B61" s="688"/>
      <c r="C61" s="61" t="s">
        <v>780</v>
      </c>
      <c r="D61" s="471">
        <v>10.4</v>
      </c>
      <c r="E61" s="471">
        <v>7.8</v>
      </c>
      <c r="F61" s="471">
        <f>D61/$D$60*100</f>
        <v>2.891298304142341</v>
      </c>
      <c r="G61" s="471">
        <f>E61/$E$60*100</f>
        <v>2.2002820874471087</v>
      </c>
      <c r="H61" s="59"/>
      <c r="J61" s="416"/>
      <c r="K61" s="416"/>
      <c r="L61" s="416"/>
      <c r="M61" s="416"/>
      <c r="N61" s="416"/>
      <c r="O61" s="416"/>
      <c r="P61" s="416"/>
      <c r="Q61" s="416"/>
    </row>
    <row r="62" spans="1:21" x14ac:dyDescent="0.2">
      <c r="B62" s="688"/>
      <c r="C62" s="61" t="s">
        <v>781</v>
      </c>
      <c r="D62" s="471">
        <v>43.9</v>
      </c>
      <c r="E62" s="471">
        <v>45.9</v>
      </c>
      <c r="F62" s="471">
        <f>D62/$D$60*100</f>
        <v>12.204614956908536</v>
      </c>
      <c r="G62" s="471">
        <f>E62/$E$60*100</f>
        <v>12.947813822284909</v>
      </c>
      <c r="H62" s="59"/>
      <c r="J62" s="416"/>
      <c r="K62" s="416"/>
      <c r="L62" s="416"/>
      <c r="M62" s="416"/>
      <c r="N62" s="416"/>
      <c r="O62" s="416"/>
      <c r="P62" s="416"/>
      <c r="Q62" s="416"/>
    </row>
    <row r="63" spans="1:21" x14ac:dyDescent="0.2">
      <c r="B63" s="688"/>
      <c r="C63" s="61" t="s">
        <v>782</v>
      </c>
      <c r="D63" s="471">
        <v>139.1</v>
      </c>
      <c r="E63" s="471">
        <v>137.80000000000001</v>
      </c>
      <c r="F63" s="471">
        <f>D63/$D$60*100</f>
        <v>38.671114817903806</v>
      </c>
      <c r="G63" s="471">
        <f>E63/$E$60*100</f>
        <v>38.871650211565587</v>
      </c>
      <c r="H63" s="59"/>
    </row>
    <row r="64" spans="1:21" x14ac:dyDescent="0.2">
      <c r="B64" s="688"/>
      <c r="C64" s="61" t="s">
        <v>276</v>
      </c>
      <c r="D64" s="471">
        <v>166.3</v>
      </c>
      <c r="E64" s="471">
        <v>163</v>
      </c>
      <c r="F64" s="471">
        <f>D64/$D$60*100</f>
        <v>46.232971921045319</v>
      </c>
      <c r="G64" s="471">
        <f>E64/$E$60*100</f>
        <v>45.980253878702399</v>
      </c>
      <c r="H64" s="59"/>
      <c r="J64" s="416"/>
      <c r="K64" s="416"/>
      <c r="L64" s="416"/>
      <c r="M64" s="416"/>
      <c r="N64" s="416"/>
      <c r="O64" s="416"/>
      <c r="P64" s="416"/>
      <c r="Q64" s="416"/>
    </row>
    <row r="65" spans="2:17" x14ac:dyDescent="0.2">
      <c r="B65" s="688" t="s">
        <v>783</v>
      </c>
      <c r="C65" s="60" t="s">
        <v>14</v>
      </c>
      <c r="D65" s="472">
        <f>SUM(D66:D69)</f>
        <v>288.8</v>
      </c>
      <c r="E65" s="470">
        <v>288.39999999999998</v>
      </c>
      <c r="F65" s="472">
        <f>SUM(F66:F69)</f>
        <v>100</v>
      </c>
      <c r="G65" s="472">
        <f>SUM(G66:G69)</f>
        <v>99.965325936199719</v>
      </c>
      <c r="J65" s="416"/>
      <c r="K65" s="416"/>
      <c r="L65" s="416"/>
      <c r="M65" s="416"/>
      <c r="N65" s="416"/>
      <c r="O65" s="416"/>
      <c r="P65" s="416"/>
      <c r="Q65" s="416"/>
    </row>
    <row r="66" spans="2:17" x14ac:dyDescent="0.2">
      <c r="B66" s="688"/>
      <c r="C66" s="61" t="s">
        <v>780</v>
      </c>
      <c r="D66" s="471">
        <v>18.600000000000001</v>
      </c>
      <c r="E66" s="471">
        <v>15.9</v>
      </c>
      <c r="F66" s="471">
        <f>D66/$D$65*100</f>
        <v>6.4404432132963985</v>
      </c>
      <c r="G66" s="471">
        <f>E66/$E$65*100</f>
        <v>5.5131761442441061</v>
      </c>
      <c r="J66" s="416"/>
      <c r="K66" s="416"/>
      <c r="L66" s="416"/>
      <c r="M66" s="416"/>
      <c r="N66" s="416"/>
      <c r="O66" s="416"/>
      <c r="P66" s="416"/>
      <c r="Q66" s="416"/>
    </row>
    <row r="67" spans="2:17" x14ac:dyDescent="0.2">
      <c r="B67" s="688"/>
      <c r="C67" s="61" t="s">
        <v>781</v>
      </c>
      <c r="D67" s="471">
        <v>84.3</v>
      </c>
      <c r="E67" s="471">
        <v>78</v>
      </c>
      <c r="F67" s="471">
        <f>D67/$D$65*100</f>
        <v>29.189750692520771</v>
      </c>
      <c r="G67" s="471">
        <f>E67/$E$65*100</f>
        <v>27.04576976421637</v>
      </c>
      <c r="J67" s="416"/>
      <c r="K67" s="416"/>
      <c r="L67" s="416"/>
      <c r="M67" s="416"/>
      <c r="N67" s="416"/>
      <c r="O67" s="416"/>
      <c r="P67" s="416"/>
      <c r="Q67" s="416"/>
    </row>
    <row r="68" spans="2:17" x14ac:dyDescent="0.2">
      <c r="B68" s="688"/>
      <c r="C68" s="61" t="s">
        <v>782</v>
      </c>
      <c r="D68" s="471">
        <v>122.1</v>
      </c>
      <c r="E68" s="471">
        <v>131</v>
      </c>
      <c r="F68" s="471">
        <f>D68/$D$65*100</f>
        <v>42.278393351800553</v>
      </c>
      <c r="G68" s="471">
        <f>E68/$E$65*100</f>
        <v>45.423023578363384</v>
      </c>
      <c r="J68" s="416"/>
      <c r="K68" s="416"/>
      <c r="L68" s="416"/>
      <c r="M68" s="416"/>
      <c r="N68" s="416"/>
      <c r="O68" s="416"/>
      <c r="P68" s="416"/>
      <c r="Q68" s="416"/>
    </row>
    <row r="69" spans="2:17" x14ac:dyDescent="0.2">
      <c r="B69" s="688"/>
      <c r="C69" s="61" t="s">
        <v>276</v>
      </c>
      <c r="D69" s="471">
        <v>63.8</v>
      </c>
      <c r="E69" s="471">
        <v>63.4</v>
      </c>
      <c r="F69" s="471">
        <f>D69/$D$65*100</f>
        <v>22.091412742382268</v>
      </c>
      <c r="G69" s="471">
        <f>E69/$E$65*100</f>
        <v>21.983356449375869</v>
      </c>
      <c r="J69" s="416"/>
      <c r="K69" s="416"/>
      <c r="L69" s="416"/>
      <c r="M69" s="416"/>
      <c r="N69" s="416"/>
      <c r="O69" s="416"/>
      <c r="P69" s="416"/>
      <c r="Q69" s="416"/>
    </row>
    <row r="70" spans="2:17" x14ac:dyDescent="0.2">
      <c r="B70" s="688" t="s">
        <v>244</v>
      </c>
      <c r="C70" s="60" t="s">
        <v>14</v>
      </c>
      <c r="D70" s="472">
        <f>SUM(D71:D74)</f>
        <v>296.40000000000003</v>
      </c>
      <c r="E70" s="470">
        <v>293.5</v>
      </c>
      <c r="F70" s="472">
        <f>SUM(F71:F74)</f>
        <v>99.999999999999986</v>
      </c>
      <c r="G70" s="472">
        <f>SUM(G71:G74)</f>
        <v>100</v>
      </c>
      <c r="J70" s="416"/>
      <c r="K70" s="416"/>
      <c r="L70" s="416"/>
      <c r="M70" s="416"/>
      <c r="N70" s="416"/>
      <c r="O70" s="416"/>
      <c r="P70" s="416"/>
      <c r="Q70" s="416"/>
    </row>
    <row r="71" spans="2:17" x14ac:dyDescent="0.2">
      <c r="B71" s="688"/>
      <c r="C71" s="61" t="s">
        <v>780</v>
      </c>
      <c r="D71" s="471">
        <v>7.7</v>
      </c>
      <c r="E71" s="471">
        <v>5.4</v>
      </c>
      <c r="F71" s="471">
        <f>D71/$D$70*100</f>
        <v>2.5978407557354926</v>
      </c>
      <c r="G71" s="471">
        <f>E71/$E$70*100</f>
        <v>1.8398637137989777</v>
      </c>
    </row>
    <row r="72" spans="2:17" x14ac:dyDescent="0.2">
      <c r="B72" s="688"/>
      <c r="C72" s="61" t="s">
        <v>781</v>
      </c>
      <c r="D72" s="471">
        <v>91.2</v>
      </c>
      <c r="E72" s="471">
        <v>84.6</v>
      </c>
      <c r="F72" s="471">
        <f>D72/$D$70*100</f>
        <v>30.769230769230766</v>
      </c>
      <c r="G72" s="471">
        <f>E72/$E$70*100</f>
        <v>28.824531516183981</v>
      </c>
    </row>
    <row r="73" spans="2:17" x14ac:dyDescent="0.2">
      <c r="B73" s="688"/>
      <c r="C73" s="61" t="s">
        <v>782</v>
      </c>
      <c r="D73" s="471">
        <v>132.30000000000001</v>
      </c>
      <c r="E73" s="471">
        <v>135.30000000000001</v>
      </c>
      <c r="F73" s="471">
        <f>D73/$D$70*100</f>
        <v>44.635627530364367</v>
      </c>
      <c r="G73" s="471">
        <f>E73/$E$70*100</f>
        <v>46.098807495741063</v>
      </c>
    </row>
    <row r="74" spans="2:17" x14ac:dyDescent="0.2">
      <c r="B74" s="688"/>
      <c r="C74" s="61" t="s">
        <v>276</v>
      </c>
      <c r="D74" s="471">
        <v>65.2</v>
      </c>
      <c r="E74" s="471">
        <v>68.2</v>
      </c>
      <c r="F74" s="471">
        <f>D74/$D$70*100</f>
        <v>21.997300944669366</v>
      </c>
      <c r="G74" s="471">
        <f>E74/$E$70*100</f>
        <v>23.236797274275979</v>
      </c>
    </row>
    <row r="75" spans="2:17" x14ac:dyDescent="0.2">
      <c r="B75" s="688" t="s">
        <v>784</v>
      </c>
      <c r="C75" s="60" t="s">
        <v>14</v>
      </c>
      <c r="D75" s="472">
        <f>SUM(D76:D79)</f>
        <v>342.40000000000003</v>
      </c>
      <c r="E75" s="470">
        <v>336</v>
      </c>
      <c r="F75" s="472">
        <f>SUM(F76:F79)</f>
        <v>100</v>
      </c>
      <c r="G75" s="472">
        <f>SUM(G76:G79)</f>
        <v>100</v>
      </c>
    </row>
    <row r="76" spans="2:17" x14ac:dyDescent="0.2">
      <c r="B76" s="688"/>
      <c r="C76" s="61" t="s">
        <v>780</v>
      </c>
      <c r="D76" s="471">
        <v>18.7</v>
      </c>
      <c r="E76" s="471">
        <v>16.399999999999999</v>
      </c>
      <c r="F76" s="471">
        <f>D76/$D$75*100</f>
        <v>5.4614485981308407</v>
      </c>
      <c r="G76" s="471">
        <f>E76/$E$75*100</f>
        <v>4.8809523809523805</v>
      </c>
    </row>
    <row r="77" spans="2:17" x14ac:dyDescent="0.2">
      <c r="B77" s="688"/>
      <c r="C77" s="61" t="s">
        <v>781</v>
      </c>
      <c r="D77" s="471">
        <v>90.4</v>
      </c>
      <c r="E77" s="471">
        <v>80.5</v>
      </c>
      <c r="F77" s="471">
        <f>D77/$D$75*100</f>
        <v>26.401869158878505</v>
      </c>
      <c r="G77" s="471">
        <f>E77/$E$75*100</f>
        <v>23.958333333333336</v>
      </c>
    </row>
    <row r="78" spans="2:17" x14ac:dyDescent="0.2">
      <c r="B78" s="688"/>
      <c r="C78" s="61" t="s">
        <v>782</v>
      </c>
      <c r="D78" s="471">
        <v>158.30000000000001</v>
      </c>
      <c r="E78" s="471">
        <v>165.1</v>
      </c>
      <c r="F78" s="471">
        <f>D78/$D$75*100</f>
        <v>46.232476635514018</v>
      </c>
      <c r="G78" s="471">
        <f>E78/$E$75*100</f>
        <v>49.136904761904759</v>
      </c>
    </row>
    <row r="79" spans="2:17" x14ac:dyDescent="0.2">
      <c r="B79" s="688"/>
      <c r="C79" s="61" t="s">
        <v>276</v>
      </c>
      <c r="D79" s="471">
        <v>75</v>
      </c>
      <c r="E79" s="471">
        <v>74</v>
      </c>
      <c r="F79" s="471">
        <f>D79/$D$75*100</f>
        <v>21.904205607476634</v>
      </c>
      <c r="G79" s="471">
        <f>E79/$E$75*100</f>
        <v>22.023809523809522</v>
      </c>
    </row>
    <row r="80" spans="2:17" x14ac:dyDescent="0.2">
      <c r="B80" s="688" t="s">
        <v>246</v>
      </c>
      <c r="C80" s="60" t="s">
        <v>14</v>
      </c>
      <c r="D80" s="472">
        <f>SUM(D81:D84)</f>
        <v>346.1</v>
      </c>
      <c r="E80" s="470">
        <v>341.6</v>
      </c>
      <c r="F80" s="472">
        <f>SUM(F81:F84)</f>
        <v>99.999999999999986</v>
      </c>
      <c r="G80" s="472">
        <f>SUM(G81:G84)</f>
        <v>100.02927400468383</v>
      </c>
    </row>
    <row r="81" spans="2:9" x14ac:dyDescent="0.2">
      <c r="B81" s="688"/>
      <c r="C81" s="61" t="s">
        <v>780</v>
      </c>
      <c r="D81" s="471">
        <v>9.6</v>
      </c>
      <c r="E81" s="471">
        <v>7.5</v>
      </c>
      <c r="F81" s="471">
        <f>D81/$D$80*100</f>
        <v>2.773764807859</v>
      </c>
      <c r="G81" s="471">
        <f>E81/$E$80*100</f>
        <v>2.1955503512880563</v>
      </c>
      <c r="H81" s="416"/>
      <c r="I81" s="416"/>
    </row>
    <row r="82" spans="2:9" x14ac:dyDescent="0.2">
      <c r="B82" s="688"/>
      <c r="C82" s="61" t="s">
        <v>781</v>
      </c>
      <c r="D82" s="471">
        <v>95.7</v>
      </c>
      <c r="E82" s="471">
        <v>95.9</v>
      </c>
      <c r="F82" s="471">
        <f>D82/$D$80*100</f>
        <v>27.650967928344407</v>
      </c>
      <c r="G82" s="471">
        <f>E82/$E$80*100</f>
        <v>28.07377049180328</v>
      </c>
    </row>
    <row r="83" spans="2:9" x14ac:dyDescent="0.2">
      <c r="B83" s="688"/>
      <c r="C83" s="61" t="s">
        <v>782</v>
      </c>
      <c r="D83" s="471">
        <v>161</v>
      </c>
      <c r="E83" s="471">
        <v>158.1</v>
      </c>
      <c r="F83" s="471">
        <f>D83/$D$80*100</f>
        <v>46.518347298468647</v>
      </c>
      <c r="G83" s="471">
        <f>E83/$E$80*100</f>
        <v>46.282201405152215</v>
      </c>
    </row>
    <row r="84" spans="2:9" x14ac:dyDescent="0.2">
      <c r="B84" s="688"/>
      <c r="C84" s="61" t="s">
        <v>276</v>
      </c>
      <c r="D84" s="471">
        <v>79.8</v>
      </c>
      <c r="E84" s="471">
        <v>80.2</v>
      </c>
      <c r="F84" s="471">
        <f>D84/$D$80*100</f>
        <v>23.056919965327939</v>
      </c>
      <c r="G84" s="471">
        <f>E84/$E$80*100</f>
        <v>23.477751756440281</v>
      </c>
    </row>
    <row r="85" spans="2:9" x14ac:dyDescent="0.2">
      <c r="B85" s="688" t="s">
        <v>785</v>
      </c>
      <c r="C85" s="60" t="s">
        <v>14</v>
      </c>
      <c r="D85" s="472">
        <f>SUM(D86:D89)</f>
        <v>330.90000000000003</v>
      </c>
      <c r="E85" s="470">
        <v>326.89999999999998</v>
      </c>
      <c r="F85" s="472">
        <f>SUM(F86:F89)</f>
        <v>100</v>
      </c>
      <c r="G85" s="472">
        <f>SUM(G86:G89)</f>
        <v>100.00000000000001</v>
      </c>
    </row>
    <row r="86" spans="2:9" x14ac:dyDescent="0.2">
      <c r="B86" s="688"/>
      <c r="C86" s="61" t="s">
        <v>780</v>
      </c>
      <c r="D86" s="471">
        <v>27.2</v>
      </c>
      <c r="E86" s="471">
        <v>23.8</v>
      </c>
      <c r="F86" s="471">
        <f>D86/$D$85*100</f>
        <v>8.2200060441220906</v>
      </c>
      <c r="G86" s="471">
        <f>E86/$E$85*100</f>
        <v>7.2805139186295511</v>
      </c>
    </row>
    <row r="87" spans="2:9" x14ac:dyDescent="0.2">
      <c r="B87" s="688"/>
      <c r="C87" s="61" t="s">
        <v>781</v>
      </c>
      <c r="D87" s="471">
        <v>73.2</v>
      </c>
      <c r="E87" s="471">
        <v>72.400000000000006</v>
      </c>
      <c r="F87" s="471">
        <f>D87/$D$85*100</f>
        <v>22.121486854034451</v>
      </c>
      <c r="G87" s="471">
        <f>E87/$E$85*100</f>
        <v>22.147445702049559</v>
      </c>
    </row>
    <row r="88" spans="2:9" x14ac:dyDescent="0.2">
      <c r="B88" s="688"/>
      <c r="C88" s="61" t="s">
        <v>782</v>
      </c>
      <c r="D88" s="471">
        <v>150.80000000000001</v>
      </c>
      <c r="E88" s="471">
        <v>150.30000000000001</v>
      </c>
      <c r="F88" s="471">
        <f>D88/$D$85*100</f>
        <v>45.572680568147476</v>
      </c>
      <c r="G88" s="471">
        <f>E88/$E$85*100</f>
        <v>45.977363107984097</v>
      </c>
    </row>
    <row r="89" spans="2:9" x14ac:dyDescent="0.2">
      <c r="B89" s="688"/>
      <c r="C89" s="61" t="s">
        <v>276</v>
      </c>
      <c r="D89" s="471">
        <v>79.7</v>
      </c>
      <c r="E89" s="471">
        <v>80.400000000000006</v>
      </c>
      <c r="F89" s="471">
        <f>D89/$D$85*100</f>
        <v>24.085826533695979</v>
      </c>
      <c r="G89" s="471">
        <f>E89/$E$85*100</f>
        <v>24.594677271336803</v>
      </c>
    </row>
    <row r="90" spans="2:9" x14ac:dyDescent="0.2">
      <c r="B90" s="688" t="s">
        <v>786</v>
      </c>
      <c r="C90" s="60" t="s">
        <v>14</v>
      </c>
      <c r="D90" s="472">
        <f>SUM(D91:D94)</f>
        <v>401.5</v>
      </c>
      <c r="E90" s="470">
        <v>399.3</v>
      </c>
      <c r="F90" s="472">
        <f>SUM(F91:F94)</f>
        <v>99.999999999999986</v>
      </c>
      <c r="G90" s="472">
        <f>SUM(G91:G94)</f>
        <v>99.974956173303283</v>
      </c>
    </row>
    <row r="91" spans="2:9" x14ac:dyDescent="0.2">
      <c r="B91" s="688"/>
      <c r="C91" s="61" t="s">
        <v>780</v>
      </c>
      <c r="D91" s="471">
        <v>38.6</v>
      </c>
      <c r="E91" s="471">
        <v>33.6</v>
      </c>
      <c r="F91" s="471">
        <f>D91/$D$90*100</f>
        <v>9.6139476961394763</v>
      </c>
      <c r="G91" s="471">
        <f>E91/$E$90*100</f>
        <v>8.4147257700976716</v>
      </c>
    </row>
    <row r="92" spans="2:9" x14ac:dyDescent="0.2">
      <c r="B92" s="688"/>
      <c r="C92" s="61" t="s">
        <v>781</v>
      </c>
      <c r="D92" s="471">
        <v>92.5</v>
      </c>
      <c r="E92" s="471">
        <v>94.1</v>
      </c>
      <c r="F92" s="471">
        <f>D92/$D$90*100</f>
        <v>23.038605230386054</v>
      </c>
      <c r="G92" s="471">
        <f>E92/$E$90*100</f>
        <v>23.56624092161282</v>
      </c>
    </row>
    <row r="93" spans="2:9" x14ac:dyDescent="0.2">
      <c r="B93" s="688"/>
      <c r="C93" s="61" t="s">
        <v>782</v>
      </c>
      <c r="D93" s="471">
        <v>179.1</v>
      </c>
      <c r="E93" s="471">
        <v>171.8</v>
      </c>
      <c r="F93" s="471">
        <f>D93/$D$90*100</f>
        <v>44.607721046077209</v>
      </c>
      <c r="G93" s="471">
        <f>E93/$E$90*100</f>
        <v>43.025294264963691</v>
      </c>
    </row>
    <row r="94" spans="2:9" x14ac:dyDescent="0.2">
      <c r="B94" s="688"/>
      <c r="C94" s="61" t="s">
        <v>276</v>
      </c>
      <c r="D94" s="471">
        <v>91.3</v>
      </c>
      <c r="E94" s="471">
        <v>99.7</v>
      </c>
      <c r="F94" s="471">
        <f>D94/$D$90*100</f>
        <v>22.739726027397257</v>
      </c>
      <c r="G94" s="471">
        <f>E94/$E$90*100</f>
        <v>24.968695216629101</v>
      </c>
    </row>
    <row r="95" spans="2:9" x14ac:dyDescent="0.2">
      <c r="B95" s="688" t="s">
        <v>249</v>
      </c>
      <c r="C95" s="60" t="s">
        <v>14</v>
      </c>
      <c r="D95" s="472">
        <f>SUM(D96:D99)</f>
        <v>375.40000000000003</v>
      </c>
      <c r="E95" s="470">
        <v>372.4</v>
      </c>
      <c r="F95" s="472">
        <f>SUM(F96:F99)</f>
        <v>99.999999999999986</v>
      </c>
      <c r="G95" s="472">
        <f>SUM(G96:G99)</f>
        <v>100.02685284640171</v>
      </c>
    </row>
    <row r="96" spans="2:9" x14ac:dyDescent="0.2">
      <c r="B96" s="688"/>
      <c r="C96" s="61" t="s">
        <v>780</v>
      </c>
      <c r="D96" s="471">
        <v>25.8</v>
      </c>
      <c r="E96" s="471">
        <v>16.3</v>
      </c>
      <c r="F96" s="471">
        <f>D96/$D$95*100</f>
        <v>6.8726691529035699</v>
      </c>
      <c r="G96" s="471">
        <f>E96/$E$95*100</f>
        <v>4.3770139634801293</v>
      </c>
    </row>
    <row r="97" spans="1:11" x14ac:dyDescent="0.2">
      <c r="B97" s="688"/>
      <c r="C97" s="61" t="s">
        <v>781</v>
      </c>
      <c r="D97" s="471">
        <v>76</v>
      </c>
      <c r="E97" s="471">
        <v>64.2</v>
      </c>
      <c r="F97" s="471">
        <f>D97/$D$95*100</f>
        <v>20.245071923281831</v>
      </c>
      <c r="G97" s="471">
        <f>E97/$E$95*100</f>
        <v>17.23952738990333</v>
      </c>
    </row>
    <row r="98" spans="1:11" x14ac:dyDescent="0.2">
      <c r="B98" s="688"/>
      <c r="C98" s="61" t="s">
        <v>782</v>
      </c>
      <c r="D98" s="471">
        <v>171.8</v>
      </c>
      <c r="E98" s="471">
        <v>177.6</v>
      </c>
      <c r="F98" s="471">
        <f>D98/$D$95*100</f>
        <v>45.764517847629193</v>
      </c>
      <c r="G98" s="471">
        <f>E98/$E$95*100</f>
        <v>47.690655209452203</v>
      </c>
    </row>
    <row r="99" spans="1:11" x14ac:dyDescent="0.2">
      <c r="B99" s="688"/>
      <c r="C99" s="61" t="s">
        <v>276</v>
      </c>
      <c r="D99" s="471">
        <v>101.8</v>
      </c>
      <c r="E99" s="471">
        <v>114.4</v>
      </c>
      <c r="F99" s="471">
        <f>D99/$D$95*100</f>
        <v>27.117741076185396</v>
      </c>
      <c r="G99" s="471">
        <f>E99/$E$95*100</f>
        <v>30.71965628356606</v>
      </c>
    </row>
    <row r="100" spans="1:11" x14ac:dyDescent="0.2">
      <c r="B100" s="62" t="s">
        <v>789</v>
      </c>
      <c r="C100" s="62"/>
      <c r="D100" s="62"/>
      <c r="E100" s="62"/>
      <c r="F100" s="62"/>
    </row>
    <row r="101" spans="1:11" x14ac:dyDescent="0.2">
      <c r="B101" s="62" t="s">
        <v>790</v>
      </c>
      <c r="C101" s="62"/>
      <c r="D101" s="62"/>
      <c r="E101" s="62"/>
      <c r="F101" s="62"/>
    </row>
    <row r="102" spans="1:11" x14ac:dyDescent="0.2">
      <c r="B102" s="62" t="s">
        <v>791</v>
      </c>
      <c r="C102" s="62"/>
      <c r="D102" s="62"/>
      <c r="E102" s="62"/>
      <c r="F102" s="62"/>
    </row>
    <row r="103" spans="1:11" x14ac:dyDescent="0.2">
      <c r="B103" s="62" t="s">
        <v>1044</v>
      </c>
      <c r="C103" s="62"/>
      <c r="D103" s="62"/>
      <c r="E103" s="62"/>
      <c r="F103" s="62"/>
    </row>
    <row r="104" spans="1:11" x14ac:dyDescent="0.2">
      <c r="B104" s="62" t="s">
        <v>792</v>
      </c>
      <c r="C104" s="62"/>
      <c r="D104" s="62"/>
      <c r="E104" s="62"/>
      <c r="F104" s="62"/>
    </row>
    <row r="105" spans="1:11" x14ac:dyDescent="0.2">
      <c r="B105" s="62" t="s">
        <v>793</v>
      </c>
      <c r="C105" s="62"/>
      <c r="D105" s="62"/>
      <c r="E105" s="62"/>
      <c r="F105" s="62"/>
    </row>
    <row r="107" spans="1:11" ht="13.5" thickBot="1" x14ac:dyDescent="0.25">
      <c r="A107" s="554"/>
      <c r="B107" s="53" t="s">
        <v>1102</v>
      </c>
      <c r="C107" s="54"/>
      <c r="D107" s="54"/>
      <c r="E107" s="54"/>
      <c r="F107" s="54"/>
      <c r="G107" s="54"/>
    </row>
    <row r="108" spans="1:11" ht="13.5" thickBot="1" x14ac:dyDescent="0.25">
      <c r="B108" s="692" t="s">
        <v>235</v>
      </c>
      <c r="C108" s="694" t="s">
        <v>236</v>
      </c>
      <c r="D108" s="694"/>
      <c r="E108" s="694"/>
      <c r="F108" s="695" t="s">
        <v>237</v>
      </c>
      <c r="G108" s="697" t="s">
        <v>238</v>
      </c>
      <c r="J108" s="13"/>
      <c r="K108" s="13"/>
    </row>
    <row r="109" spans="1:11" ht="25.5" x14ac:dyDescent="0.2">
      <c r="B109" s="693"/>
      <c r="C109" s="66" t="s">
        <v>78</v>
      </c>
      <c r="D109" s="66" t="s">
        <v>239</v>
      </c>
      <c r="E109" s="415" t="s">
        <v>240</v>
      </c>
      <c r="F109" s="696"/>
      <c r="G109" s="698"/>
      <c r="J109" s="13"/>
      <c r="K109" s="13"/>
    </row>
    <row r="110" spans="1:11" x14ac:dyDescent="0.2">
      <c r="B110" s="67" t="s">
        <v>241</v>
      </c>
      <c r="C110" s="381">
        <v>2712.7</v>
      </c>
      <c r="D110" s="381">
        <v>2531.3000000000002</v>
      </c>
      <c r="E110" s="382">
        <v>181.4</v>
      </c>
      <c r="F110" s="382">
        <v>72.5</v>
      </c>
      <c r="G110" s="382">
        <v>6.7</v>
      </c>
      <c r="J110" s="13"/>
      <c r="K110" s="13"/>
    </row>
    <row r="111" spans="1:11" x14ac:dyDescent="0.2">
      <c r="B111" s="68" t="s">
        <v>242</v>
      </c>
      <c r="C111" s="383">
        <v>354.5</v>
      </c>
      <c r="D111" s="383">
        <v>342.6</v>
      </c>
      <c r="E111" s="383">
        <v>11.9</v>
      </c>
      <c r="F111" s="383">
        <v>79.8</v>
      </c>
      <c r="G111" s="383">
        <v>3.4</v>
      </c>
      <c r="H111" s="427"/>
      <c r="I111" s="427"/>
      <c r="J111" s="13"/>
      <c r="K111" s="13"/>
    </row>
    <row r="112" spans="1:11" x14ac:dyDescent="0.2">
      <c r="B112" s="68" t="s">
        <v>243</v>
      </c>
      <c r="C112" s="383">
        <v>288.39999999999998</v>
      </c>
      <c r="D112" s="383">
        <v>274.10000000000002</v>
      </c>
      <c r="E112" s="383">
        <v>14.3</v>
      </c>
      <c r="F112" s="383">
        <v>74.900000000000006</v>
      </c>
      <c r="G112" s="383">
        <v>5</v>
      </c>
      <c r="H112" s="427"/>
      <c r="I112" s="427"/>
      <c r="J112" s="13"/>
      <c r="K112" s="13"/>
    </row>
    <row r="113" spans="1:11" x14ac:dyDescent="0.2">
      <c r="B113" s="68" t="s">
        <v>244</v>
      </c>
      <c r="C113" s="383">
        <v>293.5</v>
      </c>
      <c r="D113" s="383">
        <v>282</v>
      </c>
      <c r="E113" s="383">
        <v>11.5</v>
      </c>
      <c r="F113" s="383">
        <v>74.900000000000006</v>
      </c>
      <c r="G113" s="383">
        <v>3.9</v>
      </c>
      <c r="H113" s="427"/>
      <c r="I113" s="427"/>
      <c r="J113" s="13"/>
      <c r="K113" s="13"/>
    </row>
    <row r="114" spans="1:11" x14ac:dyDescent="0.2">
      <c r="B114" s="68" t="s">
        <v>245</v>
      </c>
      <c r="C114" s="383">
        <v>336</v>
      </c>
      <c r="D114" s="383">
        <v>318.39999999999998</v>
      </c>
      <c r="E114" s="383">
        <v>17.600000000000001</v>
      </c>
      <c r="F114" s="383">
        <v>72.8</v>
      </c>
      <c r="G114" s="383">
        <v>5.2</v>
      </c>
      <c r="H114" s="427"/>
      <c r="I114" s="427"/>
      <c r="J114" s="13"/>
      <c r="K114" s="13"/>
    </row>
    <row r="115" spans="1:11" x14ac:dyDescent="0.2">
      <c r="B115" s="68" t="s">
        <v>246</v>
      </c>
      <c r="C115" s="383">
        <v>341.6</v>
      </c>
      <c r="D115" s="383">
        <v>322.8</v>
      </c>
      <c r="E115" s="383">
        <v>18.899999999999999</v>
      </c>
      <c r="F115" s="383">
        <v>72.5</v>
      </c>
      <c r="G115" s="383">
        <v>5.5</v>
      </c>
      <c r="H115" s="427"/>
      <c r="I115" s="427"/>
      <c r="J115" s="13"/>
      <c r="K115" s="13"/>
    </row>
    <row r="116" spans="1:11" x14ac:dyDescent="0.2">
      <c r="B116" s="68" t="s">
        <v>247</v>
      </c>
      <c r="C116" s="383">
        <v>326.89999999999998</v>
      </c>
      <c r="D116" s="383">
        <v>301</v>
      </c>
      <c r="E116" s="383">
        <v>25.9</v>
      </c>
      <c r="F116" s="383">
        <v>72.2</v>
      </c>
      <c r="G116" s="383">
        <v>7.9</v>
      </c>
      <c r="H116" s="427"/>
      <c r="I116" s="427"/>
      <c r="J116" s="13"/>
      <c r="K116" s="13"/>
    </row>
    <row r="117" spans="1:11" x14ac:dyDescent="0.2">
      <c r="B117" s="68" t="s">
        <v>248</v>
      </c>
      <c r="C117" s="383">
        <v>399.3</v>
      </c>
      <c r="D117" s="383">
        <v>350.8</v>
      </c>
      <c r="E117" s="383">
        <v>48.4</v>
      </c>
      <c r="F117" s="383">
        <v>67.7</v>
      </c>
      <c r="G117" s="383">
        <v>12.1</v>
      </c>
      <c r="H117" s="427"/>
      <c r="I117" s="427"/>
      <c r="J117" s="13"/>
      <c r="K117" s="13"/>
    </row>
    <row r="118" spans="1:11" x14ac:dyDescent="0.2">
      <c r="B118" s="68" t="s">
        <v>249</v>
      </c>
      <c r="C118" s="383">
        <v>372.4</v>
      </c>
      <c r="D118" s="383">
        <v>339.5</v>
      </c>
      <c r="E118" s="383">
        <v>33</v>
      </c>
      <c r="F118" s="383">
        <v>67.599999999999994</v>
      </c>
      <c r="G118" s="383">
        <v>8.9</v>
      </c>
      <c r="H118" s="427"/>
      <c r="I118" s="427"/>
      <c r="J118" s="13"/>
      <c r="K118" s="13"/>
    </row>
    <row r="119" spans="1:11" x14ac:dyDescent="0.2">
      <c r="B119" s="52" t="s">
        <v>28</v>
      </c>
      <c r="C119" s="54"/>
      <c r="D119" s="54"/>
      <c r="E119" s="54"/>
      <c r="F119" s="54"/>
      <c r="G119" s="54"/>
    </row>
    <row r="121" spans="1:11" x14ac:dyDescent="0.2">
      <c r="A121" s="554"/>
      <c r="B121" s="53" t="s">
        <v>1103</v>
      </c>
      <c r="C121" s="54"/>
      <c r="D121" s="54"/>
      <c r="E121" s="54"/>
      <c r="F121" s="54"/>
    </row>
    <row r="122" spans="1:11" x14ac:dyDescent="0.2">
      <c r="B122" s="691" t="s">
        <v>235</v>
      </c>
      <c r="C122" s="691" t="s">
        <v>250</v>
      </c>
      <c r="D122" s="691"/>
      <c r="E122" s="691"/>
      <c r="F122" s="690" t="s">
        <v>223</v>
      </c>
    </row>
    <row r="123" spans="1:11" x14ac:dyDescent="0.2">
      <c r="B123" s="691"/>
      <c r="C123" s="691" t="s">
        <v>78</v>
      </c>
      <c r="D123" s="699" t="s">
        <v>251</v>
      </c>
      <c r="E123" s="699"/>
      <c r="F123" s="690"/>
      <c r="H123" s="63"/>
    </row>
    <row r="124" spans="1:11" ht="25.5" x14ac:dyDescent="0.2">
      <c r="B124" s="691"/>
      <c r="C124" s="691"/>
      <c r="D124" s="455" t="s">
        <v>219</v>
      </c>
      <c r="E124" s="455" t="s">
        <v>221</v>
      </c>
      <c r="F124" s="690"/>
      <c r="H124" s="63"/>
    </row>
    <row r="125" spans="1:11" x14ac:dyDescent="0.2">
      <c r="B125" s="67" t="s">
        <v>241</v>
      </c>
      <c r="C125" s="566">
        <v>-28.7</v>
      </c>
      <c r="D125" s="566">
        <v>-52.4</v>
      </c>
      <c r="E125" s="566">
        <v>23.7</v>
      </c>
      <c r="F125" s="566">
        <v>30.4</v>
      </c>
      <c r="H125" s="14"/>
    </row>
    <row r="126" spans="1:11" x14ac:dyDescent="0.2">
      <c r="B126" s="68" t="s">
        <v>242</v>
      </c>
      <c r="C126" s="567">
        <v>-5.2</v>
      </c>
      <c r="D126" s="567">
        <v>-8.6999999999999993</v>
      </c>
      <c r="E126" s="567">
        <v>3.5</v>
      </c>
      <c r="F126" s="567">
        <v>11.4</v>
      </c>
      <c r="H126" s="16"/>
    </row>
    <row r="127" spans="1:11" x14ac:dyDescent="0.2">
      <c r="B127" s="68" t="s">
        <v>243</v>
      </c>
      <c r="C127" s="567">
        <v>-0.3</v>
      </c>
      <c r="D127" s="567">
        <v>-1.4</v>
      </c>
      <c r="E127" s="567">
        <v>1</v>
      </c>
      <c r="F127" s="567">
        <v>0.9</v>
      </c>
      <c r="H127" s="16"/>
    </row>
    <row r="128" spans="1:11" x14ac:dyDescent="0.2">
      <c r="B128" s="68" t="s">
        <v>244</v>
      </c>
      <c r="C128" s="567">
        <v>-3</v>
      </c>
      <c r="D128" s="567">
        <v>-6</v>
      </c>
      <c r="E128" s="567">
        <v>3</v>
      </c>
      <c r="F128" s="567">
        <v>1.1000000000000001</v>
      </c>
      <c r="H128" s="16"/>
    </row>
    <row r="129" spans="1:17" x14ac:dyDescent="0.2">
      <c r="B129" s="68" t="s">
        <v>245</v>
      </c>
      <c r="C129" s="567">
        <v>-6.3</v>
      </c>
      <c r="D129" s="567">
        <v>-8.1999999999999993</v>
      </c>
      <c r="E129" s="567">
        <v>1.8</v>
      </c>
      <c r="F129" s="567">
        <v>3.7</v>
      </c>
      <c r="H129" s="16"/>
    </row>
    <row r="130" spans="1:17" x14ac:dyDescent="0.2">
      <c r="B130" s="68" t="s">
        <v>246</v>
      </c>
      <c r="C130" s="567">
        <v>-4.5</v>
      </c>
      <c r="D130" s="567">
        <v>-7.9</v>
      </c>
      <c r="E130" s="567">
        <v>3.4</v>
      </c>
      <c r="F130" s="567">
        <v>4</v>
      </c>
      <c r="H130" s="16"/>
    </row>
    <row r="131" spans="1:17" x14ac:dyDescent="0.2">
      <c r="B131" s="68" t="s">
        <v>247</v>
      </c>
      <c r="C131" s="567">
        <v>-4</v>
      </c>
      <c r="D131" s="567">
        <v>-3.9</v>
      </c>
      <c r="E131" s="567">
        <v>-0.1</v>
      </c>
      <c r="F131" s="567">
        <v>1.8</v>
      </c>
      <c r="H131" s="16"/>
    </row>
    <row r="132" spans="1:17" x14ac:dyDescent="0.2">
      <c r="B132" s="68" t="s">
        <v>248</v>
      </c>
      <c r="C132" s="567">
        <v>-2.2999999999999998</v>
      </c>
      <c r="D132" s="567">
        <v>-10.199999999999999</v>
      </c>
      <c r="E132" s="567">
        <v>7.7</v>
      </c>
      <c r="F132" s="567">
        <v>3.2</v>
      </c>
      <c r="H132" s="16"/>
    </row>
    <row r="133" spans="1:17" x14ac:dyDescent="0.2">
      <c r="B133" s="68" t="s">
        <v>249</v>
      </c>
      <c r="C133" s="567">
        <v>-3.1</v>
      </c>
      <c r="D133" s="567">
        <v>-6.3</v>
      </c>
      <c r="E133" s="567">
        <v>3.3</v>
      </c>
      <c r="F133" s="567">
        <v>4.0999999999999996</v>
      </c>
      <c r="H133" s="16"/>
    </row>
    <row r="134" spans="1:17" x14ac:dyDescent="0.2">
      <c r="B134" s="52" t="s">
        <v>28</v>
      </c>
      <c r="C134" s="54"/>
      <c r="D134" s="54"/>
      <c r="E134" s="54"/>
      <c r="F134" s="54"/>
    </row>
    <row r="136" spans="1:17" x14ac:dyDescent="0.2">
      <c r="A136" s="554"/>
      <c r="B136" s="53" t="s">
        <v>1104</v>
      </c>
      <c r="C136" s="54"/>
      <c r="D136" s="54"/>
      <c r="E136" s="54"/>
      <c r="F136" s="54"/>
      <c r="G136" s="54"/>
      <c r="H136" s="54"/>
      <c r="K136" s="63"/>
      <c r="L136" s="63"/>
      <c r="M136" s="63"/>
      <c r="N136" s="63"/>
      <c r="O136" s="63"/>
      <c r="P136" s="63"/>
      <c r="Q136" s="63"/>
    </row>
    <row r="137" spans="1:17" x14ac:dyDescent="0.2">
      <c r="A137" s="423"/>
      <c r="B137" s="690" t="s">
        <v>13</v>
      </c>
      <c r="C137" s="691" t="s">
        <v>14</v>
      </c>
      <c r="D137" s="691"/>
      <c r="E137" s="691" t="s">
        <v>15</v>
      </c>
      <c r="F137" s="691"/>
      <c r="G137" s="691" t="s">
        <v>16</v>
      </c>
      <c r="H137" s="691"/>
      <c r="K137" s="63"/>
      <c r="L137" s="63"/>
      <c r="M137" s="63"/>
      <c r="N137" s="63"/>
      <c r="O137" s="63"/>
      <c r="P137" s="63"/>
      <c r="Q137" s="63"/>
    </row>
    <row r="138" spans="1:17" x14ac:dyDescent="0.2">
      <c r="A138" s="423"/>
      <c r="B138" s="690"/>
      <c r="C138" s="413">
        <v>2019</v>
      </c>
      <c r="D138" s="413">
        <v>2020</v>
      </c>
      <c r="E138" s="413">
        <v>2019</v>
      </c>
      <c r="F138" s="413">
        <v>2020</v>
      </c>
      <c r="G138" s="413">
        <v>2019</v>
      </c>
      <c r="H138" s="413">
        <v>2020</v>
      </c>
      <c r="K138" s="63"/>
      <c r="L138" s="63"/>
      <c r="M138" s="63"/>
      <c r="N138" s="63"/>
      <c r="O138" s="63"/>
      <c r="P138" s="63"/>
      <c r="Q138" s="63"/>
    </row>
    <row r="139" spans="1:17" x14ac:dyDescent="0.2">
      <c r="A139" s="423"/>
      <c r="B139" s="64" t="s">
        <v>14</v>
      </c>
      <c r="C139" s="444">
        <v>59.674999999999997</v>
      </c>
      <c r="D139" s="444">
        <v>59.1</v>
      </c>
      <c r="E139" s="444">
        <v>67.599999999999994</v>
      </c>
      <c r="F139" s="444">
        <v>66.7</v>
      </c>
      <c r="G139" s="444">
        <v>52.3</v>
      </c>
      <c r="H139" s="444">
        <v>51.9</v>
      </c>
      <c r="K139" s="63"/>
      <c r="L139" s="63"/>
      <c r="M139" s="63"/>
      <c r="N139" s="63"/>
      <c r="O139" s="63"/>
      <c r="P139" s="63"/>
      <c r="Q139" s="63"/>
    </row>
    <row r="140" spans="1:17" x14ac:dyDescent="0.2">
      <c r="A140" s="423"/>
      <c r="B140" s="65" t="s">
        <v>17</v>
      </c>
      <c r="C140" s="424">
        <v>6.2</v>
      </c>
      <c r="D140" s="424">
        <v>5.5</v>
      </c>
      <c r="E140" s="424">
        <v>7.0749999999999993</v>
      </c>
      <c r="F140" s="424">
        <v>6.9</v>
      </c>
      <c r="G140" s="424">
        <v>5.3250000000000002</v>
      </c>
      <c r="H140" s="424">
        <v>4</v>
      </c>
      <c r="K140" s="63"/>
      <c r="L140" s="63"/>
      <c r="M140" s="63"/>
      <c r="N140" s="63"/>
      <c r="O140" s="63"/>
      <c r="P140" s="63"/>
      <c r="Q140" s="63"/>
    </row>
    <row r="141" spans="1:17" x14ac:dyDescent="0.2">
      <c r="A141" s="423"/>
      <c r="B141" s="65" t="s">
        <v>18</v>
      </c>
      <c r="C141" s="424">
        <v>50.25</v>
      </c>
      <c r="D141" s="424">
        <v>48.5</v>
      </c>
      <c r="E141" s="424">
        <v>62.825000000000003</v>
      </c>
      <c r="F141" s="424">
        <v>60.2</v>
      </c>
      <c r="G141" s="424">
        <v>37.024999999999999</v>
      </c>
      <c r="H141" s="424">
        <v>36.299999999999997</v>
      </c>
      <c r="K141" s="63"/>
      <c r="L141" s="63"/>
      <c r="M141" s="63"/>
      <c r="N141" s="63"/>
      <c r="O141" s="63"/>
      <c r="P141" s="63"/>
      <c r="Q141" s="63"/>
    </row>
    <row r="142" spans="1:17" x14ac:dyDescent="0.2">
      <c r="A142" s="423"/>
      <c r="B142" s="65" t="s">
        <v>19</v>
      </c>
      <c r="C142" s="424">
        <v>79.825000000000003</v>
      </c>
      <c r="D142" s="424">
        <v>79.8</v>
      </c>
      <c r="E142" s="424">
        <v>92.074999999999989</v>
      </c>
      <c r="F142" s="424">
        <v>92.2</v>
      </c>
      <c r="G142" s="424">
        <v>66.974999999999994</v>
      </c>
      <c r="H142" s="424">
        <v>66.900000000000006</v>
      </c>
      <c r="K142" s="63"/>
      <c r="L142" s="63"/>
      <c r="M142" s="63"/>
      <c r="N142" s="63"/>
      <c r="O142" s="63"/>
      <c r="P142" s="63"/>
      <c r="Q142" s="63"/>
    </row>
    <row r="143" spans="1:17" x14ac:dyDescent="0.2">
      <c r="A143" s="423"/>
      <c r="B143" s="65" t="s">
        <v>20</v>
      </c>
      <c r="C143" s="424">
        <v>82.325000000000003</v>
      </c>
      <c r="D143" s="424">
        <v>81.599999999999994</v>
      </c>
      <c r="E143" s="424">
        <v>96.249999999999986</v>
      </c>
      <c r="F143" s="424">
        <v>95.4</v>
      </c>
      <c r="G143" s="424">
        <v>67.775000000000006</v>
      </c>
      <c r="H143" s="424">
        <v>67.099999999999994</v>
      </c>
      <c r="K143" s="63"/>
      <c r="L143" s="63"/>
      <c r="M143" s="63"/>
      <c r="N143" s="63"/>
      <c r="O143" s="63"/>
      <c r="P143" s="63"/>
      <c r="Q143" s="63"/>
    </row>
    <row r="144" spans="1:17" x14ac:dyDescent="0.2">
      <c r="A144" s="423"/>
      <c r="B144" s="65" t="s">
        <v>21</v>
      </c>
      <c r="C144" s="424">
        <v>85.7</v>
      </c>
      <c r="D144" s="424">
        <v>85.3</v>
      </c>
      <c r="E144" s="424">
        <v>93.5</v>
      </c>
      <c r="F144" s="424">
        <v>92.6</v>
      </c>
      <c r="G144" s="424">
        <v>77.375</v>
      </c>
      <c r="H144" s="424">
        <v>77.599999999999994</v>
      </c>
      <c r="K144" s="63"/>
      <c r="L144" s="63"/>
      <c r="M144" s="63"/>
      <c r="N144" s="63"/>
      <c r="O144" s="63"/>
      <c r="P144" s="63"/>
      <c r="Q144" s="63"/>
    </row>
    <row r="145" spans="1:17" x14ac:dyDescent="0.2">
      <c r="A145" s="423"/>
      <c r="B145" s="65" t="s">
        <v>22</v>
      </c>
      <c r="C145" s="424">
        <v>90.475000000000009</v>
      </c>
      <c r="D145" s="424">
        <v>90.1</v>
      </c>
      <c r="E145" s="424">
        <v>93.75</v>
      </c>
      <c r="F145" s="424">
        <v>93.5</v>
      </c>
      <c r="G145" s="424">
        <v>87.025000000000006</v>
      </c>
      <c r="H145" s="424">
        <v>86.5</v>
      </c>
      <c r="K145" s="63"/>
      <c r="L145" s="63"/>
      <c r="M145" s="63"/>
      <c r="N145" s="63"/>
      <c r="O145" s="63"/>
      <c r="P145" s="63"/>
      <c r="Q145" s="63"/>
    </row>
    <row r="146" spans="1:17" x14ac:dyDescent="0.2">
      <c r="A146" s="423"/>
      <c r="B146" s="65" t="s">
        <v>23</v>
      </c>
      <c r="C146" s="424">
        <v>91.775000000000006</v>
      </c>
      <c r="D146" s="424">
        <v>91</v>
      </c>
      <c r="E146" s="424">
        <v>92.924999999999997</v>
      </c>
      <c r="F146" s="424">
        <v>91</v>
      </c>
      <c r="G146" s="424">
        <v>90.574999999999989</v>
      </c>
      <c r="H146" s="424">
        <v>91</v>
      </c>
      <c r="K146" s="63"/>
      <c r="L146" s="63"/>
      <c r="M146" s="63"/>
      <c r="N146" s="63"/>
      <c r="O146" s="63"/>
      <c r="P146" s="63"/>
      <c r="Q146" s="63"/>
    </row>
    <row r="147" spans="1:17" x14ac:dyDescent="0.2">
      <c r="A147" s="423"/>
      <c r="B147" s="65" t="s">
        <v>24</v>
      </c>
      <c r="C147" s="424">
        <v>89</v>
      </c>
      <c r="D147" s="424">
        <v>87.1</v>
      </c>
      <c r="E147" s="424">
        <v>89.9</v>
      </c>
      <c r="F147" s="424">
        <v>87.8</v>
      </c>
      <c r="G147" s="424">
        <v>88.149999999999991</v>
      </c>
      <c r="H147" s="424">
        <v>86.4</v>
      </c>
      <c r="K147" s="63"/>
      <c r="L147" s="63"/>
      <c r="M147" s="63"/>
      <c r="N147" s="63"/>
      <c r="O147" s="63"/>
      <c r="P147" s="63"/>
      <c r="Q147" s="63"/>
    </row>
    <row r="148" spans="1:17" x14ac:dyDescent="0.2">
      <c r="A148" s="423"/>
      <c r="B148" s="65" t="s">
        <v>25</v>
      </c>
      <c r="C148" s="424">
        <v>81.825000000000003</v>
      </c>
      <c r="D148" s="424">
        <v>82.5</v>
      </c>
      <c r="E148" s="424">
        <v>83.125</v>
      </c>
      <c r="F148" s="424">
        <v>84.3</v>
      </c>
      <c r="G148" s="424">
        <v>80.649999999999991</v>
      </c>
      <c r="H148" s="424">
        <v>80.8</v>
      </c>
      <c r="K148" s="63"/>
      <c r="L148" s="63"/>
      <c r="M148" s="63"/>
      <c r="N148" s="63"/>
      <c r="O148" s="63"/>
      <c r="P148" s="63"/>
      <c r="Q148" s="63"/>
    </row>
    <row r="149" spans="1:17" x14ac:dyDescent="0.2">
      <c r="A149" s="423"/>
      <c r="B149" s="65" t="s">
        <v>26</v>
      </c>
      <c r="C149" s="424">
        <v>38.274999999999999</v>
      </c>
      <c r="D149" s="424">
        <v>40.200000000000003</v>
      </c>
      <c r="E149" s="424">
        <v>42.325000000000003</v>
      </c>
      <c r="F149" s="424">
        <v>44.1</v>
      </c>
      <c r="G149" s="424">
        <v>34.625</v>
      </c>
      <c r="H149" s="424">
        <v>36.6</v>
      </c>
      <c r="K149" s="63"/>
      <c r="L149" s="63"/>
      <c r="M149" s="63"/>
      <c r="N149" s="63"/>
      <c r="O149" s="63"/>
      <c r="P149" s="63"/>
      <c r="Q149" s="63"/>
    </row>
    <row r="150" spans="1:17" x14ac:dyDescent="0.2">
      <c r="A150" s="423"/>
      <c r="B150" s="65" t="s">
        <v>27</v>
      </c>
      <c r="C150" s="424">
        <v>4.5500000000000007</v>
      </c>
      <c r="D150" s="424">
        <v>4.5</v>
      </c>
      <c r="E150" s="424">
        <v>6.5500000000000007</v>
      </c>
      <c r="F150" s="424">
        <v>6.4</v>
      </c>
      <c r="G150" s="424">
        <v>3.25</v>
      </c>
      <c r="H150" s="424">
        <v>3.3</v>
      </c>
      <c r="K150" s="63"/>
      <c r="L150" s="63"/>
      <c r="M150" s="63"/>
      <c r="N150" s="63"/>
      <c r="O150" s="63"/>
      <c r="P150" s="63"/>
      <c r="Q150" s="63"/>
    </row>
    <row r="151" spans="1:17" x14ac:dyDescent="0.2">
      <c r="A151" s="423"/>
      <c r="B151" s="52" t="s">
        <v>28</v>
      </c>
      <c r="C151" s="54"/>
      <c r="D151" s="54"/>
      <c r="E151" s="54"/>
      <c r="F151" s="54"/>
      <c r="G151" s="54"/>
      <c r="H151" s="54"/>
      <c r="K151" s="63"/>
      <c r="L151" s="63"/>
      <c r="M151" s="63"/>
      <c r="N151" s="63"/>
      <c r="O151" s="63"/>
      <c r="P151" s="63"/>
      <c r="Q151" s="63"/>
    </row>
    <row r="152" spans="1:17" x14ac:dyDescent="0.2">
      <c r="L152" s="13"/>
      <c r="M152" s="13"/>
      <c r="N152" s="13"/>
      <c r="O152" s="13"/>
    </row>
    <row r="153" spans="1:17" x14ac:dyDescent="0.2">
      <c r="L153" s="13"/>
      <c r="M153" s="13"/>
      <c r="N153" s="13"/>
      <c r="O153" s="13"/>
    </row>
    <row r="154" spans="1:17" x14ac:dyDescent="0.2">
      <c r="L154" s="13"/>
      <c r="M154" s="13"/>
      <c r="N154" s="13"/>
      <c r="O154" s="13"/>
    </row>
    <row r="155" spans="1:17" x14ac:dyDescent="0.2">
      <c r="L155" s="13"/>
      <c r="M155" s="13"/>
      <c r="N155" s="13"/>
      <c r="O155" s="13"/>
    </row>
    <row r="156" spans="1:17" x14ac:dyDescent="0.2">
      <c r="L156" s="13"/>
      <c r="M156" s="13"/>
      <c r="N156" s="13"/>
      <c r="O156" s="13"/>
    </row>
    <row r="157" spans="1:17" x14ac:dyDescent="0.2">
      <c r="L157" s="13"/>
      <c r="M157" s="13"/>
      <c r="N157" s="13"/>
      <c r="O157" s="13"/>
    </row>
    <row r="158" spans="1:17" x14ac:dyDescent="0.2">
      <c r="L158" s="13"/>
      <c r="M158" s="13"/>
      <c r="N158" s="13"/>
      <c r="O158" s="13"/>
    </row>
    <row r="159" spans="1:17" x14ac:dyDescent="0.2">
      <c r="L159" s="13"/>
      <c r="M159" s="13"/>
      <c r="N159" s="13"/>
      <c r="O159" s="13"/>
    </row>
    <row r="160" spans="1:17" x14ac:dyDescent="0.2">
      <c r="L160" s="13"/>
      <c r="M160" s="13"/>
      <c r="N160" s="13"/>
      <c r="O160" s="13"/>
    </row>
    <row r="161" spans="9:15" x14ac:dyDescent="0.2">
      <c r="L161" s="13"/>
      <c r="M161" s="13"/>
      <c r="N161" s="13"/>
      <c r="O161" s="13"/>
    </row>
    <row r="162" spans="9:15" x14ac:dyDescent="0.2">
      <c r="L162" s="13"/>
      <c r="M162" s="13"/>
      <c r="N162" s="13"/>
      <c r="O162" s="13"/>
    </row>
    <row r="167" spans="9:15" x14ac:dyDescent="0.2">
      <c r="I167" s="63"/>
      <c r="J167" s="63"/>
      <c r="K167" s="63"/>
      <c r="L167" s="63"/>
      <c r="M167" s="63"/>
    </row>
    <row r="168" spans="9:15" x14ac:dyDescent="0.2">
      <c r="I168" s="63"/>
      <c r="J168" s="63"/>
      <c r="K168" s="63"/>
      <c r="L168" s="63"/>
      <c r="M168" s="63"/>
    </row>
    <row r="169" spans="9:15" x14ac:dyDescent="0.2">
      <c r="I169" s="15"/>
      <c r="J169" s="15"/>
      <c r="K169" s="15"/>
      <c r="L169" s="63"/>
      <c r="M169" s="63"/>
    </row>
    <row r="170" spans="9:15" x14ac:dyDescent="0.2">
      <c r="I170" s="17"/>
      <c r="J170" s="17"/>
      <c r="K170" s="17"/>
      <c r="L170" s="63"/>
      <c r="M170" s="63"/>
    </row>
    <row r="171" spans="9:15" x14ac:dyDescent="0.2">
      <c r="I171" s="17"/>
      <c r="J171" s="17"/>
      <c r="K171" s="17"/>
      <c r="L171" s="63"/>
      <c r="M171" s="63"/>
    </row>
    <row r="172" spans="9:15" x14ac:dyDescent="0.2">
      <c r="I172" s="17"/>
      <c r="J172" s="17"/>
      <c r="K172" s="17"/>
      <c r="L172" s="63"/>
      <c r="M172" s="63"/>
    </row>
    <row r="173" spans="9:15" x14ac:dyDescent="0.2">
      <c r="I173" s="17"/>
      <c r="J173" s="17"/>
      <c r="K173" s="17"/>
      <c r="L173" s="63"/>
      <c r="M173" s="63"/>
    </row>
    <row r="174" spans="9:15" x14ac:dyDescent="0.2">
      <c r="I174" s="17"/>
      <c r="J174" s="17"/>
      <c r="K174" s="17"/>
      <c r="L174" s="63"/>
      <c r="M174" s="63"/>
    </row>
    <row r="175" spans="9:15" x14ac:dyDescent="0.2">
      <c r="I175" s="17"/>
      <c r="J175" s="17"/>
      <c r="K175" s="17"/>
      <c r="L175" s="63"/>
      <c r="M175" s="63"/>
    </row>
    <row r="176" spans="9:15" x14ac:dyDescent="0.2">
      <c r="I176" s="17"/>
      <c r="J176" s="17"/>
      <c r="K176" s="17"/>
      <c r="L176" s="63"/>
      <c r="M176" s="63"/>
    </row>
    <row r="177" spans="9:13" x14ac:dyDescent="0.2">
      <c r="I177" s="17"/>
      <c r="J177" s="17"/>
      <c r="K177" s="17"/>
      <c r="L177" s="63"/>
      <c r="M177" s="63"/>
    </row>
  </sheetData>
  <mergeCells count="28">
    <mergeCell ref="B90:B94"/>
    <mergeCell ref="B75:B79"/>
    <mergeCell ref="B80:B84"/>
    <mergeCell ref="B85:B89"/>
    <mergeCell ref="B70:B74"/>
    <mergeCell ref="B95:B99"/>
    <mergeCell ref="B137:B138"/>
    <mergeCell ref="C137:D137"/>
    <mergeCell ref="E137:F137"/>
    <mergeCell ref="G137:H137"/>
    <mergeCell ref="B108:B109"/>
    <mergeCell ref="C108:E108"/>
    <mergeCell ref="F108:F109"/>
    <mergeCell ref="G108:G109"/>
    <mergeCell ref="B122:B124"/>
    <mergeCell ref="C122:E122"/>
    <mergeCell ref="F122:F124"/>
    <mergeCell ref="C123:C124"/>
    <mergeCell ref="D123:E123"/>
    <mergeCell ref="B28:F28"/>
    <mergeCell ref="B25:B26"/>
    <mergeCell ref="C25:D25"/>
    <mergeCell ref="E25:F25"/>
    <mergeCell ref="B65:B69"/>
    <mergeCell ref="D57:G57"/>
    <mergeCell ref="D59:E59"/>
    <mergeCell ref="F59:G59"/>
    <mergeCell ref="B60:B64"/>
  </mergeCells>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pageSetUpPr fitToPage="1"/>
  </sheetPr>
  <dimension ref="A1:Z93"/>
  <sheetViews>
    <sheetView topLeftCell="A64" zoomScale="80" zoomScaleNormal="80" zoomScaleSheetLayoutView="80" workbookViewId="0">
      <selection sqref="A1:A1048576"/>
    </sheetView>
  </sheetViews>
  <sheetFormatPr defaultRowHeight="15.75" x14ac:dyDescent="0.25"/>
  <cols>
    <col min="1" max="1" width="10" style="248" customWidth="1"/>
    <col min="2" max="14" width="9.140625" style="69"/>
    <col min="15" max="16" width="11.28515625" style="69" bestFit="1" customWidth="1"/>
    <col min="17" max="17" width="11.28515625" style="69" customWidth="1"/>
    <col min="18" max="18" width="10.28515625" style="69" customWidth="1"/>
    <col min="19" max="19" width="10.140625" style="69" customWidth="1"/>
    <col min="20" max="20" width="10.85546875" style="69" customWidth="1"/>
    <col min="21" max="21" width="11.42578125" style="69" customWidth="1"/>
    <col min="22" max="24" width="8.42578125" style="69" customWidth="1"/>
    <col min="25" max="16384" width="9.140625" style="69"/>
  </cols>
  <sheetData>
    <row r="1" spans="1:26" x14ac:dyDescent="0.25">
      <c r="A1" s="247"/>
    </row>
    <row r="2" spans="1:26" x14ac:dyDescent="0.25">
      <c r="A2" s="613"/>
      <c r="B2" s="70" t="s">
        <v>1169</v>
      </c>
    </row>
    <row r="4" spans="1:26" ht="15.75" customHeight="1" x14ac:dyDescent="0.25">
      <c r="P4" s="71"/>
      <c r="Q4" s="701" t="s">
        <v>623</v>
      </c>
      <c r="R4" s="702"/>
      <c r="S4" s="701" t="s">
        <v>626</v>
      </c>
      <c r="T4" s="702"/>
      <c r="U4" s="701" t="s">
        <v>624</v>
      </c>
      <c r="V4" s="702"/>
      <c r="W4" s="701" t="s">
        <v>625</v>
      </c>
      <c r="X4" s="702"/>
    </row>
    <row r="5" spans="1:26" x14ac:dyDescent="0.25">
      <c r="P5" s="72" t="s">
        <v>627</v>
      </c>
      <c r="Q5" s="72">
        <v>2019</v>
      </c>
      <c r="R5" s="72">
        <v>2020</v>
      </c>
      <c r="S5" s="72">
        <v>2019</v>
      </c>
      <c r="T5" s="72">
        <v>2020</v>
      </c>
      <c r="U5" s="72">
        <v>2019</v>
      </c>
      <c r="V5" s="72">
        <v>2020</v>
      </c>
      <c r="W5" s="72">
        <v>2019</v>
      </c>
      <c r="X5" s="72">
        <v>2020</v>
      </c>
    </row>
    <row r="6" spans="1:26" x14ac:dyDescent="0.25">
      <c r="P6" s="73" t="s">
        <v>611</v>
      </c>
      <c r="Q6" s="74">
        <v>182904</v>
      </c>
      <c r="R6" s="74">
        <v>187290</v>
      </c>
      <c r="S6" s="75">
        <v>1955020</v>
      </c>
      <c r="T6" s="75">
        <v>1954457</v>
      </c>
      <c r="U6" s="76">
        <v>355902</v>
      </c>
      <c r="V6" s="76">
        <v>360121</v>
      </c>
      <c r="W6" s="75">
        <v>213715</v>
      </c>
      <c r="X6" s="75">
        <v>218708</v>
      </c>
      <c r="Z6" s="77"/>
    </row>
    <row r="7" spans="1:26" ht="15.75" customHeight="1" x14ac:dyDescent="0.25">
      <c r="P7" s="73" t="s">
        <v>612</v>
      </c>
      <c r="Q7" s="74">
        <v>183163</v>
      </c>
      <c r="R7" s="74">
        <v>186907</v>
      </c>
      <c r="S7" s="75">
        <v>1958405</v>
      </c>
      <c r="T7" s="75">
        <v>1957801</v>
      </c>
      <c r="U7" s="76">
        <v>370828</v>
      </c>
      <c r="V7" s="76">
        <v>374494</v>
      </c>
      <c r="W7" s="75">
        <v>212199</v>
      </c>
      <c r="X7" s="75">
        <v>217227</v>
      </c>
      <c r="Z7" s="77"/>
    </row>
    <row r="8" spans="1:26" x14ac:dyDescent="0.25">
      <c r="P8" s="78" t="s">
        <v>613</v>
      </c>
      <c r="Q8" s="79">
        <v>183635</v>
      </c>
      <c r="R8" s="79">
        <v>187136</v>
      </c>
      <c r="S8" s="79">
        <v>1965205</v>
      </c>
      <c r="T8" s="79">
        <v>1958039</v>
      </c>
      <c r="U8" s="79">
        <v>392361</v>
      </c>
      <c r="V8" s="79">
        <v>374260</v>
      </c>
      <c r="W8" s="79">
        <v>211336</v>
      </c>
      <c r="X8" s="79">
        <v>216169</v>
      </c>
      <c r="Z8" s="77"/>
    </row>
    <row r="9" spans="1:26" s="81" customFormat="1" x14ac:dyDescent="0.25">
      <c r="A9" s="249"/>
      <c r="P9" s="78" t="s">
        <v>614</v>
      </c>
      <c r="Q9" s="82">
        <v>184768</v>
      </c>
      <c r="R9" s="82">
        <v>186054</v>
      </c>
      <c r="S9" s="82">
        <v>1964922</v>
      </c>
      <c r="T9" s="82">
        <v>1914964</v>
      </c>
      <c r="U9" s="82">
        <v>398688</v>
      </c>
      <c r="V9" s="82">
        <v>345163</v>
      </c>
      <c r="W9" s="82">
        <v>209991</v>
      </c>
      <c r="X9" s="82">
        <v>214672</v>
      </c>
      <c r="Z9" s="83"/>
    </row>
    <row r="10" spans="1:26" x14ac:dyDescent="0.25">
      <c r="P10" s="78" t="s">
        <v>615</v>
      </c>
      <c r="Q10" s="82">
        <v>185586</v>
      </c>
      <c r="R10" s="82">
        <v>186292</v>
      </c>
      <c r="S10" s="82">
        <v>1966825</v>
      </c>
      <c r="T10" s="82">
        <v>1898673</v>
      </c>
      <c r="U10" s="82">
        <v>415091</v>
      </c>
      <c r="V10" s="82">
        <v>352413</v>
      </c>
      <c r="W10" s="82">
        <v>208943</v>
      </c>
      <c r="X10" s="82">
        <v>213704</v>
      </c>
      <c r="Z10" s="77"/>
    </row>
    <row r="11" spans="1:26" x14ac:dyDescent="0.25">
      <c r="P11" s="78" t="s">
        <v>616</v>
      </c>
      <c r="Q11" s="74">
        <v>186535</v>
      </c>
      <c r="R11" s="74">
        <v>187171</v>
      </c>
      <c r="S11" s="74">
        <v>1968476</v>
      </c>
      <c r="T11" s="74">
        <v>1903389</v>
      </c>
      <c r="U11" s="74">
        <v>426167</v>
      </c>
      <c r="V11" s="74">
        <v>375536</v>
      </c>
      <c r="W11" s="74">
        <v>207856</v>
      </c>
      <c r="X11" s="74">
        <v>213020</v>
      </c>
      <c r="Z11" s="77"/>
    </row>
    <row r="12" spans="1:26" x14ac:dyDescent="0.25">
      <c r="P12" s="78" t="s">
        <v>617</v>
      </c>
      <c r="Q12" s="74">
        <v>187383</v>
      </c>
      <c r="R12" s="74">
        <v>188286</v>
      </c>
      <c r="S12" s="74">
        <v>1960113</v>
      </c>
      <c r="T12" s="74">
        <v>1899746</v>
      </c>
      <c r="U12" s="74">
        <v>429457</v>
      </c>
      <c r="V12" s="74">
        <v>386121</v>
      </c>
      <c r="W12" s="74">
        <v>221490</v>
      </c>
      <c r="X12" s="74">
        <v>219973</v>
      </c>
      <c r="Z12" s="77"/>
    </row>
    <row r="13" spans="1:26" x14ac:dyDescent="0.25">
      <c r="P13" s="78" t="s">
        <v>618</v>
      </c>
      <c r="Q13" s="84">
        <v>187661</v>
      </c>
      <c r="R13" s="84">
        <v>188957</v>
      </c>
      <c r="S13" s="84">
        <v>1959256</v>
      </c>
      <c r="T13" s="84">
        <v>1902740</v>
      </c>
      <c r="U13" s="84">
        <v>427167</v>
      </c>
      <c r="V13" s="84">
        <v>392751</v>
      </c>
      <c r="W13" s="84">
        <v>219410</v>
      </c>
      <c r="X13" s="84">
        <v>218670</v>
      </c>
      <c r="Z13" s="77"/>
    </row>
    <row r="14" spans="1:26" x14ac:dyDescent="0.25">
      <c r="P14" s="78" t="s">
        <v>619</v>
      </c>
      <c r="Q14" s="74">
        <v>187962</v>
      </c>
      <c r="R14" s="74">
        <v>189534</v>
      </c>
      <c r="S14" s="74">
        <v>1974142</v>
      </c>
      <c r="T14" s="74">
        <v>1921341</v>
      </c>
      <c r="U14" s="74">
        <v>420093</v>
      </c>
      <c r="V14" s="74">
        <v>391816</v>
      </c>
      <c r="W14" s="74">
        <v>218255</v>
      </c>
      <c r="X14" s="74">
        <v>217653</v>
      </c>
      <c r="Z14" s="77"/>
    </row>
    <row r="15" spans="1:26" s="85" customFormat="1" x14ac:dyDescent="0.25">
      <c r="A15" s="248"/>
      <c r="P15" s="78" t="s">
        <v>620</v>
      </c>
      <c r="Q15" s="84">
        <v>188283</v>
      </c>
      <c r="R15" s="84">
        <v>189644</v>
      </c>
      <c r="S15" s="84">
        <v>1975902</v>
      </c>
      <c r="T15" s="84">
        <v>1925865</v>
      </c>
      <c r="U15" s="84">
        <v>419917</v>
      </c>
      <c r="V15" s="84">
        <v>388810</v>
      </c>
      <c r="W15" s="84">
        <v>223790</v>
      </c>
      <c r="X15" s="84">
        <v>216594</v>
      </c>
      <c r="Z15" s="80"/>
    </row>
    <row r="16" spans="1:26" x14ac:dyDescent="0.25">
      <c r="P16" s="78" t="s">
        <v>621</v>
      </c>
      <c r="Q16" s="74">
        <v>188472</v>
      </c>
      <c r="R16" s="74">
        <v>189249</v>
      </c>
      <c r="S16" s="74">
        <v>1972549</v>
      </c>
      <c r="T16" s="74">
        <v>1918362</v>
      </c>
      <c r="U16" s="74">
        <v>422654</v>
      </c>
      <c r="V16" s="74">
        <v>380475</v>
      </c>
      <c r="W16" s="74">
        <v>222063</v>
      </c>
      <c r="X16" s="74">
        <v>215897</v>
      </c>
      <c r="Z16" s="77"/>
    </row>
    <row r="17" spans="1:26" x14ac:dyDescent="0.25">
      <c r="P17" s="78" t="s">
        <v>622</v>
      </c>
      <c r="Q17" s="84">
        <v>188389</v>
      </c>
      <c r="R17" s="84">
        <v>188829</v>
      </c>
      <c r="S17" s="84">
        <v>1959059</v>
      </c>
      <c r="T17" s="84">
        <v>1907062</v>
      </c>
      <c r="U17" s="82">
        <v>411028</v>
      </c>
      <c r="V17" s="82">
        <v>369771</v>
      </c>
      <c r="W17" s="84">
        <v>220961</v>
      </c>
      <c r="X17" s="84">
        <v>214899</v>
      </c>
      <c r="Z17" s="77"/>
    </row>
    <row r="18" spans="1:26" x14ac:dyDescent="0.25">
      <c r="B18" s="86" t="s">
        <v>252</v>
      </c>
      <c r="C18" s="87"/>
      <c r="Q18" s="77"/>
      <c r="R18" s="77"/>
      <c r="S18" s="77"/>
      <c r="T18" s="77"/>
      <c r="U18" s="77"/>
      <c r="V18" s="77"/>
      <c r="W18" s="77"/>
      <c r="X18" s="77"/>
      <c r="Z18" s="77"/>
    </row>
    <row r="19" spans="1:26" x14ac:dyDescent="0.25">
      <c r="R19" s="88"/>
      <c r="V19" s="89"/>
    </row>
    <row r="20" spans="1:26" x14ac:dyDescent="0.25">
      <c r="A20" s="613"/>
      <c r="B20" s="70" t="s">
        <v>1170</v>
      </c>
      <c r="R20" s="77"/>
      <c r="T20" s="77"/>
      <c r="V20" s="77"/>
      <c r="X20" s="77"/>
      <c r="Z20" s="77"/>
    </row>
    <row r="21" spans="1:26" x14ac:dyDescent="0.25">
      <c r="P21" s="85"/>
      <c r="Q21" s="85"/>
      <c r="R21" s="85"/>
      <c r="S21" s="85"/>
    </row>
    <row r="22" spans="1:26" x14ac:dyDescent="0.25">
      <c r="O22" s="85"/>
      <c r="P22" s="85"/>
      <c r="Q22" s="85"/>
      <c r="R22" s="85"/>
      <c r="S22" s="85"/>
      <c r="T22" s="80"/>
      <c r="U22" s="85"/>
      <c r="W22" s="85"/>
    </row>
    <row r="23" spans="1:26" x14ac:dyDescent="0.25">
      <c r="O23" s="85"/>
      <c r="P23" s="85"/>
      <c r="Q23" s="85"/>
      <c r="R23" s="80"/>
      <c r="S23" s="85"/>
      <c r="T23" s="85"/>
      <c r="U23" s="85"/>
      <c r="V23" s="81"/>
      <c r="W23" s="85"/>
      <c r="X23" s="81"/>
    </row>
    <row r="24" spans="1:26" x14ac:dyDescent="0.25">
      <c r="P24" s="85"/>
      <c r="Q24" s="85"/>
      <c r="R24" s="85"/>
      <c r="S24" s="85"/>
    </row>
    <row r="25" spans="1:26" x14ac:dyDescent="0.25">
      <c r="P25" s="85"/>
      <c r="Q25" s="85"/>
      <c r="R25" s="85"/>
      <c r="S25" s="85"/>
    </row>
    <row r="26" spans="1:26" x14ac:dyDescent="0.25">
      <c r="P26" s="85"/>
      <c r="Q26" s="80"/>
      <c r="R26" s="85"/>
      <c r="S26" s="85"/>
    </row>
    <row r="27" spans="1:26" x14ac:dyDescent="0.25">
      <c r="P27" s="85"/>
      <c r="Q27" s="80"/>
      <c r="R27" s="85"/>
      <c r="S27" s="85"/>
    </row>
    <row r="28" spans="1:26" s="85" customFormat="1" x14ac:dyDescent="0.25">
      <c r="A28" s="248"/>
      <c r="B28" s="69"/>
      <c r="O28" s="90"/>
      <c r="Q28" s="80"/>
      <c r="R28" s="246"/>
      <c r="T28" s="69"/>
      <c r="U28" s="69"/>
      <c r="V28" s="69"/>
      <c r="W28" s="69"/>
      <c r="X28" s="69"/>
    </row>
    <row r="29" spans="1:26" s="85" customFormat="1" x14ac:dyDescent="0.25">
      <c r="A29" s="248"/>
      <c r="B29" s="69"/>
      <c r="O29" s="90"/>
      <c r="Q29" s="80"/>
      <c r="T29" s="69"/>
      <c r="U29" s="69"/>
      <c r="W29" s="69"/>
    </row>
    <row r="30" spans="1:26" x14ac:dyDescent="0.25">
      <c r="O30" s="90"/>
      <c r="P30" s="85"/>
      <c r="Q30" s="80"/>
      <c r="R30" s="85"/>
      <c r="S30" s="85"/>
    </row>
    <row r="31" spans="1:26" x14ac:dyDescent="0.25">
      <c r="O31" s="90"/>
      <c r="P31" s="85"/>
      <c r="Q31" s="80"/>
      <c r="R31" s="80"/>
      <c r="S31" s="85"/>
    </row>
    <row r="32" spans="1:26" x14ac:dyDescent="0.25">
      <c r="O32" s="90"/>
      <c r="P32" s="85"/>
      <c r="Q32" s="85"/>
      <c r="R32" s="85"/>
      <c r="S32" s="85"/>
    </row>
    <row r="33" spans="1:21" x14ac:dyDescent="0.25">
      <c r="O33" s="90"/>
      <c r="P33" s="85"/>
      <c r="Q33" s="85"/>
      <c r="R33" s="85"/>
      <c r="S33" s="85"/>
    </row>
    <row r="34" spans="1:21" x14ac:dyDescent="0.25">
      <c r="O34" s="90"/>
      <c r="P34" s="85"/>
      <c r="Q34" s="85"/>
      <c r="R34" s="85"/>
      <c r="S34" s="85"/>
    </row>
    <row r="35" spans="1:21" x14ac:dyDescent="0.25">
      <c r="O35" s="90"/>
    </row>
    <row r="36" spans="1:21" x14ac:dyDescent="0.25">
      <c r="O36" s="90"/>
    </row>
    <row r="37" spans="1:21" x14ac:dyDescent="0.25">
      <c r="B37" s="86" t="s">
        <v>252</v>
      </c>
      <c r="O37" s="90"/>
    </row>
    <row r="38" spans="1:21" x14ac:dyDescent="0.25">
      <c r="O38" s="90"/>
    </row>
    <row r="39" spans="1:21" x14ac:dyDescent="0.25">
      <c r="A39" s="613"/>
      <c r="B39" s="70" t="s">
        <v>1171</v>
      </c>
      <c r="O39" s="90"/>
    </row>
    <row r="40" spans="1:21" x14ac:dyDescent="0.25">
      <c r="O40" s="90"/>
    </row>
    <row r="41" spans="1:21" x14ac:dyDescent="0.25">
      <c r="O41" s="90"/>
    </row>
    <row r="42" spans="1:21" x14ac:dyDescent="0.25">
      <c r="O42" s="90"/>
      <c r="P42" s="90"/>
      <c r="Q42" s="90"/>
      <c r="T42" s="703"/>
      <c r="U42" s="703"/>
    </row>
    <row r="43" spans="1:21" x14ac:dyDescent="0.25">
      <c r="O43" s="90"/>
    </row>
    <row r="44" spans="1:21" x14ac:dyDescent="0.25">
      <c r="O44" s="90"/>
    </row>
    <row r="45" spans="1:21" x14ac:dyDescent="0.25">
      <c r="O45" s="90"/>
      <c r="P45" s="91"/>
      <c r="Q45" s="91"/>
      <c r="T45" s="700"/>
      <c r="U45" s="700"/>
    </row>
    <row r="46" spans="1:21" x14ac:dyDescent="0.25">
      <c r="O46" s="90"/>
    </row>
    <row r="47" spans="1:21" x14ac:dyDescent="0.25">
      <c r="O47" s="90"/>
    </row>
    <row r="48" spans="1:21" x14ac:dyDescent="0.25">
      <c r="O48" s="90"/>
    </row>
    <row r="49" spans="1:17" ht="16.5" x14ac:dyDescent="0.3">
      <c r="O49" s="90"/>
      <c r="Q49" s="1"/>
    </row>
    <row r="54" spans="1:17" x14ac:dyDescent="0.25">
      <c r="B54" s="70"/>
    </row>
    <row r="56" spans="1:17" x14ac:dyDescent="0.25">
      <c r="B56" s="86" t="s">
        <v>252</v>
      </c>
    </row>
    <row r="57" spans="1:17" x14ac:dyDescent="0.25">
      <c r="B57" s="92"/>
    </row>
    <row r="58" spans="1:17" x14ac:dyDescent="0.25">
      <c r="A58" s="613"/>
      <c r="B58" s="70" t="s">
        <v>1172</v>
      </c>
    </row>
    <row r="59" spans="1:17" x14ac:dyDescent="0.25">
      <c r="B59" s="70"/>
    </row>
    <row r="61" spans="1:17" x14ac:dyDescent="0.25">
      <c r="B61" s="93"/>
    </row>
    <row r="76" spans="2:2" x14ac:dyDescent="0.25">
      <c r="B76" s="70"/>
    </row>
    <row r="77" spans="2:2" x14ac:dyDescent="0.25">
      <c r="B77" s="86" t="s">
        <v>252</v>
      </c>
    </row>
    <row r="78" spans="2:2" x14ac:dyDescent="0.25">
      <c r="B78" s="93"/>
    </row>
    <row r="93" spans="2:2" x14ac:dyDescent="0.25">
      <c r="B93" s="86"/>
    </row>
  </sheetData>
  <mergeCells count="6">
    <mergeCell ref="T45:U45"/>
    <mergeCell ref="Q4:R4"/>
    <mergeCell ref="S4:T4"/>
    <mergeCell ref="U4:V4"/>
    <mergeCell ref="W4:X4"/>
    <mergeCell ref="T42:U42"/>
  </mergeCells>
  <pageMargins left="0.19685039370078741" right="0.19685039370078741" top="0.19685039370078741" bottom="0.19685039370078741" header="0.11811023622047245" footer="0.11811023622047245"/>
  <pageSetup paperSize="9" scale="5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sheetPr>
  <dimension ref="A2:T107"/>
  <sheetViews>
    <sheetView topLeftCell="A100" zoomScale="80" zoomScaleNormal="80" zoomScalePageLayoutView="80" workbookViewId="0">
      <selection activeCell="C35" sqref="C35"/>
    </sheetView>
  </sheetViews>
  <sheetFormatPr defaultColWidth="8.85546875" defaultRowHeight="16.5" x14ac:dyDescent="0.3"/>
  <cols>
    <col min="1" max="1" width="9" style="210" customWidth="1"/>
    <col min="2" max="2" width="26.42578125" style="1" customWidth="1"/>
    <col min="3" max="3" width="23.85546875" style="1" customWidth="1"/>
    <col min="4" max="4" width="18.7109375" style="1" customWidth="1"/>
    <col min="5" max="5" width="14.7109375" style="1" customWidth="1"/>
    <col min="6" max="6" width="23" style="1" customWidth="1"/>
    <col min="7" max="10" width="8.85546875" style="1"/>
    <col min="11" max="11" width="21.42578125" style="1" customWidth="1"/>
    <col min="12" max="16384" width="8.85546875" style="1"/>
  </cols>
  <sheetData>
    <row r="2" spans="1:20" x14ac:dyDescent="0.3">
      <c r="A2" s="554"/>
      <c r="B2" s="12" t="s">
        <v>975</v>
      </c>
    </row>
    <row r="3" spans="1:20" ht="19.5" customHeight="1" x14ac:dyDescent="0.3"/>
    <row r="4" spans="1:20" x14ac:dyDescent="0.3">
      <c r="K4" s="1" t="s">
        <v>750</v>
      </c>
    </row>
    <row r="5" spans="1:20" x14ac:dyDescent="0.3">
      <c r="K5" s="346" t="s">
        <v>2</v>
      </c>
      <c r="L5" s="473" t="s">
        <v>441</v>
      </c>
      <c r="M5" s="473" t="s">
        <v>442</v>
      </c>
      <c r="N5" s="473" t="s">
        <v>443</v>
      </c>
      <c r="O5" s="473" t="s">
        <v>444</v>
      </c>
      <c r="P5" s="473" t="s">
        <v>445</v>
      </c>
      <c r="Q5" s="473" t="s">
        <v>966</v>
      </c>
      <c r="R5" s="473" t="s">
        <v>967</v>
      </c>
      <c r="S5" s="473" t="s">
        <v>968</v>
      </c>
      <c r="T5" s="104">
        <v>2020</v>
      </c>
    </row>
    <row r="6" spans="1:20" x14ac:dyDescent="0.3">
      <c r="K6" s="347" t="s">
        <v>969</v>
      </c>
      <c r="L6" s="348">
        <v>120.7</v>
      </c>
      <c r="M6" s="348">
        <v>136.4</v>
      </c>
      <c r="N6" s="348">
        <v>134</v>
      </c>
      <c r="O6" s="348">
        <v>148</v>
      </c>
      <c r="P6" s="348">
        <v>159.69999999999999</v>
      </c>
      <c r="Q6" s="348">
        <v>149.30000000000001</v>
      </c>
      <c r="R6" s="348">
        <v>139.6</v>
      </c>
      <c r="S6" s="348">
        <v>128.6</v>
      </c>
      <c r="T6" s="4">
        <v>121.9</v>
      </c>
    </row>
    <row r="7" spans="1:20" x14ac:dyDescent="0.3">
      <c r="K7" s="346" t="s">
        <v>970</v>
      </c>
      <c r="L7" s="346">
        <v>2208.3000000000002</v>
      </c>
      <c r="M7" s="346">
        <v>2192.9</v>
      </c>
      <c r="N7" s="346">
        <v>2229</v>
      </c>
      <c r="O7" s="346">
        <v>2276</v>
      </c>
      <c r="P7" s="346">
        <v>2332.4</v>
      </c>
      <c r="Q7" s="346">
        <v>2381.3999999999996</v>
      </c>
      <c r="R7" s="346">
        <v>2427.1</v>
      </c>
      <c r="S7" s="346">
        <v>2455.1</v>
      </c>
      <c r="T7" s="4">
        <v>2409.4</v>
      </c>
    </row>
    <row r="16" spans="1:20" x14ac:dyDescent="0.3">
      <c r="B16" s="9" t="s">
        <v>971</v>
      </c>
    </row>
    <row r="17" spans="1:5" x14ac:dyDescent="0.3">
      <c r="A17" s="219"/>
    </row>
    <row r="18" spans="1:5" ht="17.25" thickBot="1" x14ac:dyDescent="0.35">
      <c r="A18" s="554"/>
      <c r="B18" s="12" t="s">
        <v>1105</v>
      </c>
    </row>
    <row r="19" spans="1:5" x14ac:dyDescent="0.3">
      <c r="B19" s="704" t="s">
        <v>40</v>
      </c>
      <c r="C19" s="319" t="s">
        <v>261</v>
      </c>
      <c r="D19" s="319" t="s">
        <v>263</v>
      </c>
      <c r="E19" s="319" t="s">
        <v>265</v>
      </c>
    </row>
    <row r="20" spans="1:5" ht="17.25" thickBot="1" x14ac:dyDescent="0.35">
      <c r="B20" s="705"/>
      <c r="C20" s="320" t="s">
        <v>262</v>
      </c>
      <c r="D20" s="320" t="s">
        <v>264</v>
      </c>
      <c r="E20" s="320" t="s">
        <v>972</v>
      </c>
    </row>
    <row r="21" spans="1:5" ht="17.25" thickBot="1" x14ac:dyDescent="0.35">
      <c r="B21" s="110" t="s">
        <v>14</v>
      </c>
      <c r="C21" s="193">
        <v>2531.3000000000002</v>
      </c>
      <c r="D21" s="349">
        <v>100</v>
      </c>
      <c r="E21" s="349">
        <v>97.9</v>
      </c>
    </row>
    <row r="22" spans="1:5" ht="17.25" thickBot="1" x14ac:dyDescent="0.35">
      <c r="B22" s="711" t="s">
        <v>266</v>
      </c>
      <c r="C22" s="712"/>
      <c r="D22" s="712"/>
      <c r="E22" s="713"/>
    </row>
    <row r="23" spans="1:5" ht="17.25" thickBot="1" x14ac:dyDescent="0.35">
      <c r="B23" s="37" t="s">
        <v>854</v>
      </c>
      <c r="C23" s="350">
        <v>8</v>
      </c>
      <c r="D23" s="350">
        <v>0.3</v>
      </c>
      <c r="E23" s="350">
        <v>87.9</v>
      </c>
    </row>
    <row r="24" spans="1:5" ht="17.25" thickBot="1" x14ac:dyDescent="0.35">
      <c r="B24" s="37" t="s">
        <v>855</v>
      </c>
      <c r="C24" s="350">
        <v>117.9</v>
      </c>
      <c r="D24" s="350">
        <v>4.7</v>
      </c>
      <c r="E24" s="350">
        <v>89.3</v>
      </c>
    </row>
    <row r="25" spans="1:5" ht="17.25" thickBot="1" x14ac:dyDescent="0.35">
      <c r="B25" s="37" t="s">
        <v>856</v>
      </c>
      <c r="C25" s="350">
        <v>268.2</v>
      </c>
      <c r="D25" s="350">
        <v>10.6</v>
      </c>
      <c r="E25" s="350">
        <v>94</v>
      </c>
    </row>
    <row r="26" spans="1:5" ht="17.25" thickBot="1" x14ac:dyDescent="0.35">
      <c r="B26" s="37" t="s">
        <v>857</v>
      </c>
      <c r="C26" s="350">
        <v>314</v>
      </c>
      <c r="D26" s="350">
        <v>12.4</v>
      </c>
      <c r="E26" s="350">
        <v>97.9</v>
      </c>
    </row>
    <row r="27" spans="1:5" ht="17.25" thickBot="1" x14ac:dyDescent="0.35">
      <c r="B27" s="37" t="s">
        <v>858</v>
      </c>
      <c r="C27" s="350">
        <v>343.2</v>
      </c>
      <c r="D27" s="350">
        <v>13.6</v>
      </c>
      <c r="E27" s="350">
        <v>95.8</v>
      </c>
    </row>
    <row r="28" spans="1:5" ht="17.25" thickBot="1" x14ac:dyDescent="0.35">
      <c r="B28" s="37" t="s">
        <v>859</v>
      </c>
      <c r="C28" s="350">
        <v>386.7</v>
      </c>
      <c r="D28" s="350">
        <v>15.3</v>
      </c>
      <c r="E28" s="350">
        <v>98.7</v>
      </c>
    </row>
    <row r="29" spans="1:5" ht="17.25" thickBot="1" x14ac:dyDescent="0.35">
      <c r="B29" s="37" t="s">
        <v>860</v>
      </c>
      <c r="C29" s="350">
        <v>345.7</v>
      </c>
      <c r="D29" s="350">
        <v>13.7</v>
      </c>
      <c r="E29" s="350">
        <v>103</v>
      </c>
    </row>
    <row r="30" spans="1:5" ht="17.25" thickBot="1" x14ac:dyDescent="0.35">
      <c r="B30" s="37" t="s">
        <v>861</v>
      </c>
      <c r="C30" s="350">
        <v>288.5</v>
      </c>
      <c r="D30" s="350">
        <v>11.4</v>
      </c>
      <c r="E30" s="350">
        <v>96.3</v>
      </c>
    </row>
    <row r="31" spans="1:5" ht="17.25" thickBot="1" x14ac:dyDescent="0.35">
      <c r="B31" s="37" t="s">
        <v>862</v>
      </c>
      <c r="C31" s="350">
        <v>280.60000000000002</v>
      </c>
      <c r="D31" s="350">
        <v>11</v>
      </c>
      <c r="E31" s="350">
        <v>101.7</v>
      </c>
    </row>
    <row r="32" spans="1:5" ht="17.25" thickBot="1" x14ac:dyDescent="0.35">
      <c r="B32" s="37" t="s">
        <v>863</v>
      </c>
      <c r="C32" s="350">
        <v>137.9</v>
      </c>
      <c r="D32" s="350">
        <v>5.4</v>
      </c>
      <c r="E32" s="350">
        <v>101.9</v>
      </c>
    </row>
    <row r="33" spans="1:6" ht="17.25" thickBot="1" x14ac:dyDescent="0.35">
      <c r="B33" s="37" t="s">
        <v>267</v>
      </c>
      <c r="C33" s="350">
        <v>40.4</v>
      </c>
      <c r="D33" s="350">
        <v>1.6</v>
      </c>
      <c r="E33" s="350">
        <v>101.5</v>
      </c>
    </row>
    <row r="34" spans="1:6" x14ac:dyDescent="0.3">
      <c r="B34" s="9" t="s">
        <v>28</v>
      </c>
    </row>
    <row r="35" spans="1:6" ht="16.5" customHeight="1" x14ac:dyDescent="0.3">
      <c r="F35" s="107"/>
    </row>
    <row r="36" spans="1:6" ht="17.25" thickBot="1" x14ac:dyDescent="0.35">
      <c r="A36" s="554"/>
      <c r="B36" s="7" t="s">
        <v>1106</v>
      </c>
      <c r="F36" s="107"/>
    </row>
    <row r="37" spans="1:6" x14ac:dyDescent="0.3">
      <c r="B37" s="704" t="s">
        <v>40</v>
      </c>
      <c r="C37" s="319" t="s">
        <v>261</v>
      </c>
      <c r="D37" s="319" t="s">
        <v>263</v>
      </c>
      <c r="E37" s="319" t="s">
        <v>265</v>
      </c>
      <c r="F37" s="107"/>
    </row>
    <row r="38" spans="1:6" ht="17.25" thickBot="1" x14ac:dyDescent="0.35">
      <c r="B38" s="705"/>
      <c r="C38" s="320" t="s">
        <v>262</v>
      </c>
      <c r="D38" s="320" t="s">
        <v>268</v>
      </c>
      <c r="E38" s="320" t="s">
        <v>1107</v>
      </c>
      <c r="F38" s="107"/>
    </row>
    <row r="39" spans="1:6" ht="17.25" customHeight="1" thickBot="1" x14ac:dyDescent="0.35">
      <c r="B39" s="113" t="s">
        <v>14</v>
      </c>
      <c r="C39" s="193">
        <v>2531.3000000000002</v>
      </c>
      <c r="D39" s="349">
        <v>100</v>
      </c>
      <c r="E39" s="349">
        <v>97.9</v>
      </c>
    </row>
    <row r="40" spans="1:6" ht="17.25" customHeight="1" thickBot="1" x14ac:dyDescent="0.35">
      <c r="B40" s="711" t="s">
        <v>269</v>
      </c>
      <c r="C40" s="712"/>
      <c r="D40" s="712"/>
      <c r="E40" s="713"/>
    </row>
    <row r="41" spans="1:6" ht="17.25" customHeight="1" thickBot="1" x14ac:dyDescent="0.35">
      <c r="B41" s="37" t="s">
        <v>270</v>
      </c>
      <c r="C41" s="350">
        <v>87</v>
      </c>
      <c r="D41" s="350">
        <v>3.4</v>
      </c>
      <c r="E41" s="350">
        <v>81.599999999999994</v>
      </c>
      <c r="F41" s="351"/>
    </row>
    <row r="42" spans="1:6" ht="17.25" customHeight="1" thickBot="1" x14ac:dyDescent="0.35">
      <c r="B42" s="37" t="s">
        <v>271</v>
      </c>
      <c r="C42" s="350">
        <v>567.67999999999995</v>
      </c>
      <c r="D42" s="350">
        <v>22.4</v>
      </c>
      <c r="E42" s="350">
        <v>93.6</v>
      </c>
      <c r="F42" s="351"/>
    </row>
    <row r="43" spans="1:6" ht="17.25" customHeight="1" thickBot="1" x14ac:dyDescent="0.35">
      <c r="B43" s="37" t="s">
        <v>272</v>
      </c>
      <c r="C43" s="350">
        <v>161.6</v>
      </c>
      <c r="D43" s="350">
        <v>6.4</v>
      </c>
      <c r="E43" s="350">
        <v>92.4</v>
      </c>
    </row>
    <row r="44" spans="1:6" ht="17.25" customHeight="1" thickBot="1" x14ac:dyDescent="0.35">
      <c r="B44" s="37" t="s">
        <v>273</v>
      </c>
      <c r="C44" s="350">
        <v>103.8</v>
      </c>
      <c r="D44" s="350">
        <v>4.0999999999999996</v>
      </c>
      <c r="E44" s="350">
        <v>99.1</v>
      </c>
      <c r="F44" s="352"/>
    </row>
    <row r="45" spans="1:6" ht="17.25" customHeight="1" thickBot="1" x14ac:dyDescent="0.35">
      <c r="B45" s="37" t="s">
        <v>274</v>
      </c>
      <c r="C45" s="350">
        <v>874.2</v>
      </c>
      <c r="D45" s="350">
        <v>34.5</v>
      </c>
      <c r="E45" s="350">
        <v>101.16</v>
      </c>
    </row>
    <row r="46" spans="1:6" ht="17.25" customHeight="1" thickBot="1" x14ac:dyDescent="0.35">
      <c r="B46" s="37" t="s">
        <v>275</v>
      </c>
      <c r="C46" s="350">
        <v>19.7</v>
      </c>
      <c r="D46" s="350">
        <v>0.8</v>
      </c>
      <c r="E46" s="350">
        <v>88.64</v>
      </c>
    </row>
    <row r="47" spans="1:6" ht="17.25" customHeight="1" thickBot="1" x14ac:dyDescent="0.35">
      <c r="B47" s="37" t="s">
        <v>276</v>
      </c>
      <c r="C47" s="350">
        <v>717.3</v>
      </c>
      <c r="D47" s="350">
        <v>28.4</v>
      </c>
      <c r="E47" s="350">
        <v>101.78</v>
      </c>
    </row>
    <row r="48" spans="1:6" ht="17.25" customHeight="1" thickBot="1" x14ac:dyDescent="0.35">
      <c r="B48" s="37" t="s">
        <v>795</v>
      </c>
      <c r="C48" s="350">
        <v>0</v>
      </c>
      <c r="D48" s="350">
        <v>0</v>
      </c>
      <c r="E48" s="350">
        <v>0</v>
      </c>
    </row>
    <row r="49" spans="1:5" x14ac:dyDescent="0.3">
      <c r="B49" s="9" t="s">
        <v>28</v>
      </c>
    </row>
    <row r="51" spans="1:5" ht="17.25" thickBot="1" x14ac:dyDescent="0.35">
      <c r="A51" s="554"/>
      <c r="B51" s="7" t="s">
        <v>1108</v>
      </c>
    </row>
    <row r="52" spans="1:5" x14ac:dyDescent="0.3">
      <c r="B52" s="704" t="s">
        <v>235</v>
      </c>
      <c r="C52" s="319" t="s">
        <v>261</v>
      </c>
      <c r="D52" s="319" t="s">
        <v>263</v>
      </c>
      <c r="E52" s="319" t="s">
        <v>265</v>
      </c>
    </row>
    <row r="53" spans="1:5" ht="17.25" thickBot="1" x14ac:dyDescent="0.35">
      <c r="B53" s="705"/>
      <c r="C53" s="320" t="s">
        <v>262</v>
      </c>
      <c r="D53" s="320" t="s">
        <v>268</v>
      </c>
      <c r="E53" s="320" t="s">
        <v>1107</v>
      </c>
    </row>
    <row r="54" spans="1:5" ht="17.25" thickBot="1" x14ac:dyDescent="0.35">
      <c r="B54" s="110" t="s">
        <v>241</v>
      </c>
      <c r="C54" s="349">
        <v>2531.3000000000002</v>
      </c>
      <c r="D54" s="349">
        <v>100</v>
      </c>
      <c r="E54" s="349">
        <v>98</v>
      </c>
    </row>
    <row r="55" spans="1:5" ht="17.25" thickBot="1" x14ac:dyDescent="0.35">
      <c r="B55" s="36" t="s">
        <v>277</v>
      </c>
      <c r="C55" s="115"/>
      <c r="D55" s="115"/>
      <c r="E55" s="115"/>
    </row>
    <row r="56" spans="1:5" ht="17.25" thickBot="1" x14ac:dyDescent="0.35">
      <c r="B56" s="36" t="s">
        <v>242</v>
      </c>
      <c r="C56" s="350" t="s">
        <v>1109</v>
      </c>
      <c r="D56" s="350">
        <v>13.534547465729071</v>
      </c>
      <c r="E56" s="350">
        <v>97.523484201537144</v>
      </c>
    </row>
    <row r="57" spans="1:5" ht="17.25" thickBot="1" x14ac:dyDescent="0.35">
      <c r="B57" s="36" t="s">
        <v>243</v>
      </c>
      <c r="C57" s="350" t="s">
        <v>1110</v>
      </c>
      <c r="D57" s="350">
        <v>10.82842808043298</v>
      </c>
      <c r="E57" s="350">
        <v>99.491833030853002</v>
      </c>
    </row>
    <row r="58" spans="1:5" ht="17.25" thickBot="1" x14ac:dyDescent="0.35">
      <c r="B58" s="36" t="s">
        <v>244</v>
      </c>
      <c r="C58" s="350" t="s">
        <v>1111</v>
      </c>
      <c r="D58" s="350">
        <v>11.140520681072966</v>
      </c>
      <c r="E58" s="350">
        <v>97.916666666666657</v>
      </c>
    </row>
    <row r="59" spans="1:5" ht="17.25" thickBot="1" x14ac:dyDescent="0.35">
      <c r="B59" s="36" t="s">
        <v>245</v>
      </c>
      <c r="C59" s="350" t="s">
        <v>1112</v>
      </c>
      <c r="D59" s="350">
        <v>12.57851696756607</v>
      </c>
      <c r="E59" s="350">
        <v>97.48928352725045</v>
      </c>
    </row>
    <row r="60" spans="1:5" ht="17.25" thickBot="1" x14ac:dyDescent="0.35">
      <c r="B60" s="36" t="s">
        <v>246</v>
      </c>
      <c r="C60" s="350" t="s">
        <v>1113</v>
      </c>
      <c r="D60" s="350">
        <v>12.752340694504799</v>
      </c>
      <c r="E60" s="350">
        <v>97.611127910492897</v>
      </c>
    </row>
    <row r="61" spans="1:5" ht="17.25" thickBot="1" x14ac:dyDescent="0.35">
      <c r="B61" s="36" t="s">
        <v>247</v>
      </c>
      <c r="C61" s="350" t="s">
        <v>1114</v>
      </c>
      <c r="D61" s="350">
        <v>11.891123138308378</v>
      </c>
      <c r="E61" s="350">
        <v>98.720892095769102</v>
      </c>
    </row>
    <row r="62" spans="1:5" ht="17.25" thickBot="1" x14ac:dyDescent="0.35">
      <c r="B62" s="36" t="s">
        <v>248</v>
      </c>
      <c r="C62" s="350" t="s">
        <v>1115</v>
      </c>
      <c r="D62" s="350">
        <v>13.858491684114881</v>
      </c>
      <c r="E62" s="350">
        <v>97.174515235457065</v>
      </c>
    </row>
    <row r="63" spans="1:5" ht="17.25" thickBot="1" x14ac:dyDescent="0.35">
      <c r="B63" s="36" t="s">
        <v>249</v>
      </c>
      <c r="C63" s="350" t="s">
        <v>1116</v>
      </c>
      <c r="D63" s="350">
        <v>13.412080749022239</v>
      </c>
      <c r="E63" s="350">
        <v>98.178137651821856</v>
      </c>
    </row>
    <row r="64" spans="1:5" x14ac:dyDescent="0.3">
      <c r="B64" s="3" t="s">
        <v>28</v>
      </c>
    </row>
    <row r="66" spans="1:7" ht="17.25" thickBot="1" x14ac:dyDescent="0.35">
      <c r="A66" s="554"/>
      <c r="B66" s="7" t="s">
        <v>1117</v>
      </c>
    </row>
    <row r="67" spans="1:7" x14ac:dyDescent="0.3">
      <c r="B67" s="706" t="s">
        <v>235</v>
      </c>
      <c r="C67" s="319" t="s">
        <v>278</v>
      </c>
      <c r="D67" s="704" t="s">
        <v>1118</v>
      </c>
      <c r="E67" s="319" t="s">
        <v>263</v>
      </c>
      <c r="F67" s="704" t="s">
        <v>279</v>
      </c>
      <c r="G67" s="100"/>
    </row>
    <row r="68" spans="1:7" ht="33.75" customHeight="1" thickBot="1" x14ac:dyDescent="0.35">
      <c r="B68" s="707"/>
      <c r="C68" s="320" t="s">
        <v>262</v>
      </c>
      <c r="D68" s="705"/>
      <c r="E68" s="320" t="s">
        <v>264</v>
      </c>
      <c r="F68" s="705"/>
      <c r="G68" s="100"/>
    </row>
    <row r="69" spans="1:7" ht="17.25" thickBot="1" x14ac:dyDescent="0.35">
      <c r="B69" s="118" t="s">
        <v>241</v>
      </c>
      <c r="C69" s="353">
        <v>121.9</v>
      </c>
      <c r="D69" s="353">
        <v>94.8</v>
      </c>
      <c r="E69" s="353">
        <v>100</v>
      </c>
      <c r="F69" s="353">
        <v>4.8</v>
      </c>
      <c r="G69" s="100"/>
    </row>
    <row r="70" spans="1:7" ht="17.25" thickBot="1" x14ac:dyDescent="0.35">
      <c r="B70" s="120" t="s">
        <v>277</v>
      </c>
      <c r="C70" s="121"/>
      <c r="D70" s="121"/>
      <c r="E70" s="121"/>
      <c r="F70" s="121"/>
      <c r="G70" s="100"/>
    </row>
    <row r="71" spans="1:7" ht="17.25" thickBot="1" x14ac:dyDescent="0.35">
      <c r="B71" s="120" t="s">
        <v>242</v>
      </c>
      <c r="C71" s="354">
        <v>4.5</v>
      </c>
      <c r="D71" s="354">
        <v>69.2</v>
      </c>
      <c r="E71" s="354">
        <v>3.7</v>
      </c>
      <c r="F71" s="354">
        <v>1.3</v>
      </c>
      <c r="G71" s="100"/>
    </row>
    <row r="72" spans="1:7" ht="17.25" thickBot="1" x14ac:dyDescent="0.35">
      <c r="B72" s="120" t="s">
        <v>243</v>
      </c>
      <c r="C72" s="354">
        <v>7.2</v>
      </c>
      <c r="D72" s="354">
        <v>124.1</v>
      </c>
      <c r="E72" s="354">
        <v>5.9</v>
      </c>
      <c r="F72" s="354">
        <v>2.6</v>
      </c>
      <c r="G72" s="100"/>
    </row>
    <row r="73" spans="1:7" ht="17.25" thickBot="1" x14ac:dyDescent="0.35">
      <c r="B73" s="120" t="s">
        <v>244</v>
      </c>
      <c r="C73" s="354">
        <v>6.9</v>
      </c>
      <c r="D73" s="354">
        <v>78.400000000000006</v>
      </c>
      <c r="E73" s="354">
        <v>5.6</v>
      </c>
      <c r="F73" s="354">
        <v>2.5</v>
      </c>
      <c r="G73" s="100"/>
    </row>
    <row r="74" spans="1:7" ht="17.25" thickBot="1" x14ac:dyDescent="0.35">
      <c r="B74" s="120" t="s">
        <v>245</v>
      </c>
      <c r="C74" s="354">
        <v>19.5</v>
      </c>
      <c r="D74" s="354">
        <v>86.7</v>
      </c>
      <c r="E74" s="354">
        <v>16</v>
      </c>
      <c r="F74" s="354">
        <v>6.1</v>
      </c>
      <c r="G74" s="100"/>
    </row>
    <row r="75" spans="1:7" ht="17.25" thickBot="1" x14ac:dyDescent="0.35">
      <c r="B75" s="120" t="s">
        <v>246</v>
      </c>
      <c r="C75" s="354">
        <v>17.899999999999999</v>
      </c>
      <c r="D75" s="354">
        <v>89.5</v>
      </c>
      <c r="E75" s="354">
        <v>14.7</v>
      </c>
      <c r="F75" s="354">
        <v>5.6</v>
      </c>
      <c r="G75" s="100"/>
    </row>
    <row r="76" spans="1:7" ht="17.25" thickBot="1" x14ac:dyDescent="0.35">
      <c r="B76" s="120" t="s">
        <v>247</v>
      </c>
      <c r="C76" s="354">
        <v>16.600000000000001</v>
      </c>
      <c r="D76" s="354">
        <v>85.6</v>
      </c>
      <c r="E76" s="354">
        <v>13.6</v>
      </c>
      <c r="F76" s="354">
        <v>5.5</v>
      </c>
      <c r="G76" s="100"/>
    </row>
    <row r="77" spans="1:7" ht="17.25" thickBot="1" x14ac:dyDescent="0.35">
      <c r="B77" s="120" t="s">
        <v>248</v>
      </c>
      <c r="C77" s="354">
        <v>29.8</v>
      </c>
      <c r="D77" s="354">
        <v>107.6</v>
      </c>
      <c r="E77" s="354">
        <v>24.5</v>
      </c>
      <c r="F77" s="354">
        <v>8.5</v>
      </c>
      <c r="G77" s="100"/>
    </row>
    <row r="78" spans="1:7" ht="17.25" thickBot="1" x14ac:dyDescent="0.35">
      <c r="B78" s="120" t="s">
        <v>249</v>
      </c>
      <c r="C78" s="354">
        <v>19.5</v>
      </c>
      <c r="D78" s="354">
        <v>107.7</v>
      </c>
      <c r="E78" s="354">
        <v>16</v>
      </c>
      <c r="F78" s="354">
        <v>5.7</v>
      </c>
      <c r="G78" s="100"/>
    </row>
    <row r="79" spans="1:7" x14ac:dyDescent="0.3">
      <c r="B79" s="9" t="s">
        <v>28</v>
      </c>
    </row>
    <row r="81" spans="1:8" ht="17.25" thickBot="1" x14ac:dyDescent="0.35">
      <c r="A81" s="554"/>
      <c r="B81" s="7" t="s">
        <v>976</v>
      </c>
    </row>
    <row r="82" spans="1:8" ht="17.25" thickBot="1" x14ac:dyDescent="0.35">
      <c r="B82" s="706" t="s">
        <v>235</v>
      </c>
      <c r="C82" s="708" t="s">
        <v>280</v>
      </c>
      <c r="D82" s="709"/>
      <c r="E82" s="125" t="s">
        <v>1120</v>
      </c>
    </row>
    <row r="83" spans="1:8" ht="17.25" thickBot="1" x14ac:dyDescent="0.35">
      <c r="B83" s="707"/>
      <c r="C83" s="34" t="s">
        <v>954</v>
      </c>
      <c r="D83" s="34" t="s">
        <v>1119</v>
      </c>
      <c r="E83" s="34" t="s">
        <v>281</v>
      </c>
    </row>
    <row r="84" spans="1:8" ht="17.25" thickBot="1" x14ac:dyDescent="0.35">
      <c r="B84" s="35" t="s">
        <v>241</v>
      </c>
      <c r="C84" s="355">
        <v>73.400000000000006</v>
      </c>
      <c r="D84" s="355">
        <v>72.5</v>
      </c>
      <c r="E84" s="355">
        <v>-0.9</v>
      </c>
    </row>
    <row r="85" spans="1:8" ht="17.25" thickBot="1" x14ac:dyDescent="0.35">
      <c r="B85" s="6" t="s">
        <v>242</v>
      </c>
      <c r="C85" s="356">
        <v>81.400000000000006</v>
      </c>
      <c r="D85" s="356" t="s">
        <v>1121</v>
      </c>
      <c r="E85" s="356">
        <v>-1.6000000000000085</v>
      </c>
    </row>
    <row r="86" spans="1:8" ht="17.25" thickBot="1" x14ac:dyDescent="0.35">
      <c r="B86" s="6" t="s">
        <v>243</v>
      </c>
      <c r="C86" s="356">
        <v>74.7</v>
      </c>
      <c r="D86" s="356" t="s">
        <v>1122</v>
      </c>
      <c r="E86" s="356">
        <v>0.20000000000000284</v>
      </c>
    </row>
    <row r="87" spans="1:8" ht="17.25" thickBot="1" x14ac:dyDescent="0.35">
      <c r="B87" s="6" t="s">
        <v>244</v>
      </c>
      <c r="C87" s="356">
        <v>75.5</v>
      </c>
      <c r="D87" s="356" t="s">
        <v>1122</v>
      </c>
      <c r="E87" s="356">
        <v>-0.59999999999999432</v>
      </c>
    </row>
    <row r="88" spans="1:8" ht="17.25" thickBot="1" x14ac:dyDescent="0.35">
      <c r="B88" s="6" t="s">
        <v>245</v>
      </c>
      <c r="C88" s="356">
        <v>73.8</v>
      </c>
      <c r="D88" s="356" t="s">
        <v>1123</v>
      </c>
      <c r="E88" s="356">
        <v>-1</v>
      </c>
    </row>
    <row r="89" spans="1:8" ht="17.25" thickBot="1" x14ac:dyDescent="0.35">
      <c r="B89" s="6" t="s">
        <v>246</v>
      </c>
      <c r="C89" s="356">
        <v>73.7</v>
      </c>
      <c r="D89" s="356" t="s">
        <v>1124</v>
      </c>
      <c r="E89" s="356">
        <v>-1.2000000000000028</v>
      </c>
    </row>
    <row r="90" spans="1:8" ht="17.25" thickBot="1" x14ac:dyDescent="0.35">
      <c r="B90" s="6" t="s">
        <v>247</v>
      </c>
      <c r="C90" s="356">
        <v>72.599999999999994</v>
      </c>
      <c r="D90" s="356" t="s">
        <v>1125</v>
      </c>
      <c r="E90" s="356">
        <v>-0.39999999999999147</v>
      </c>
    </row>
    <row r="91" spans="1:8" ht="17.25" thickBot="1" x14ac:dyDescent="0.35">
      <c r="B91" s="6" t="s">
        <v>248</v>
      </c>
      <c r="C91" s="356">
        <v>69.599999999999994</v>
      </c>
      <c r="D91" s="356" t="s">
        <v>1126</v>
      </c>
      <c r="E91" s="356">
        <v>-1.8999999999999915</v>
      </c>
    </row>
    <row r="92" spans="1:8" ht="17.25" thickBot="1" x14ac:dyDescent="0.35">
      <c r="B92" s="6" t="s">
        <v>249</v>
      </c>
      <c r="C92" s="356">
        <v>68.400000000000006</v>
      </c>
      <c r="D92" s="356" t="s">
        <v>1127</v>
      </c>
      <c r="E92" s="356">
        <v>-0.80000000000001137</v>
      </c>
    </row>
    <row r="93" spans="1:8" x14ac:dyDescent="0.3">
      <c r="B93" s="9" t="s">
        <v>28</v>
      </c>
    </row>
    <row r="95" spans="1:8" x14ac:dyDescent="0.3">
      <c r="A95" s="554"/>
      <c r="B95" s="7" t="s">
        <v>852</v>
      </c>
    </row>
    <row r="96" spans="1:8" x14ac:dyDescent="0.3">
      <c r="B96" s="710" t="s">
        <v>282</v>
      </c>
      <c r="C96" s="710">
        <v>2019</v>
      </c>
      <c r="D96" s="710"/>
      <c r="E96" s="710"/>
      <c r="F96" s="710">
        <v>2020</v>
      </c>
      <c r="G96" s="710"/>
      <c r="H96" s="710"/>
    </row>
    <row r="97" spans="2:8" ht="49.5" x14ac:dyDescent="0.3">
      <c r="B97" s="710"/>
      <c r="C97" s="318" t="s">
        <v>283</v>
      </c>
      <c r="D97" s="318" t="s">
        <v>974</v>
      </c>
      <c r="E97" s="318" t="s">
        <v>284</v>
      </c>
      <c r="F97" s="318" t="s">
        <v>283</v>
      </c>
      <c r="G97" s="318" t="s">
        <v>1128</v>
      </c>
      <c r="H97" s="318" t="s">
        <v>284</v>
      </c>
    </row>
    <row r="98" spans="2:8" x14ac:dyDescent="0.3">
      <c r="B98" s="43" t="s">
        <v>285</v>
      </c>
      <c r="C98" s="250">
        <v>394978</v>
      </c>
      <c r="D98" s="357">
        <v>102.6</v>
      </c>
      <c r="E98" s="357">
        <v>16.3</v>
      </c>
      <c r="F98" s="250">
        <v>387084</v>
      </c>
      <c r="G98" s="357">
        <v>98.2</v>
      </c>
      <c r="H98" s="357">
        <v>16.3</v>
      </c>
    </row>
    <row r="99" spans="2:8" x14ac:dyDescent="0.3">
      <c r="B99" s="43" t="s">
        <v>286</v>
      </c>
      <c r="C99" s="250">
        <v>235550</v>
      </c>
      <c r="D99" s="357">
        <v>99.6</v>
      </c>
      <c r="E99" s="357">
        <v>9.6999999999999993</v>
      </c>
      <c r="F99" s="250">
        <v>230125</v>
      </c>
      <c r="G99" s="357">
        <v>99</v>
      </c>
      <c r="H99" s="357">
        <v>9.6999999999999993</v>
      </c>
    </row>
    <row r="100" spans="2:8" x14ac:dyDescent="0.3">
      <c r="B100" s="43" t="s">
        <v>287</v>
      </c>
      <c r="C100" s="250">
        <v>415074</v>
      </c>
      <c r="D100" s="357">
        <v>102.9</v>
      </c>
      <c r="E100" s="357">
        <v>17.2</v>
      </c>
      <c r="F100" s="250">
        <v>403059</v>
      </c>
      <c r="G100" s="357">
        <v>98.3</v>
      </c>
      <c r="H100" s="357">
        <v>17</v>
      </c>
    </row>
    <row r="101" spans="2:8" x14ac:dyDescent="0.3">
      <c r="B101" s="43" t="s">
        <v>288</v>
      </c>
      <c r="C101" s="250">
        <v>158316</v>
      </c>
      <c r="D101" s="357">
        <v>98.8</v>
      </c>
      <c r="E101" s="357">
        <v>6.6</v>
      </c>
      <c r="F101" s="250">
        <v>155941</v>
      </c>
      <c r="G101" s="357">
        <v>98.3</v>
      </c>
      <c r="H101" s="357">
        <v>6.6</v>
      </c>
    </row>
    <row r="102" spans="2:8" x14ac:dyDescent="0.3">
      <c r="B102" s="43" t="s">
        <v>289</v>
      </c>
      <c r="C102" s="250">
        <v>154866</v>
      </c>
      <c r="D102" s="357">
        <v>101.6</v>
      </c>
      <c r="E102" s="357">
        <v>6.4</v>
      </c>
      <c r="F102" s="250">
        <v>162580.00000000009</v>
      </c>
      <c r="G102" s="357">
        <v>104.1</v>
      </c>
      <c r="H102" s="357">
        <v>6.8</v>
      </c>
    </row>
    <row r="103" spans="2:8" x14ac:dyDescent="0.3">
      <c r="B103" s="43" t="s">
        <v>290</v>
      </c>
      <c r="C103" s="250">
        <v>412285</v>
      </c>
      <c r="D103" s="357">
        <v>98.8</v>
      </c>
      <c r="E103" s="357">
        <v>17.100000000000001</v>
      </c>
      <c r="F103" s="250">
        <v>393261</v>
      </c>
      <c r="G103" s="357">
        <v>95.7</v>
      </c>
      <c r="H103" s="357">
        <v>16.5</v>
      </c>
    </row>
    <row r="104" spans="2:8" x14ac:dyDescent="0.3">
      <c r="B104" s="43" t="s">
        <v>291</v>
      </c>
      <c r="C104" s="250">
        <v>645000</v>
      </c>
      <c r="D104" s="357">
        <v>101.1</v>
      </c>
      <c r="E104" s="357">
        <v>26.7</v>
      </c>
      <c r="F104" s="250">
        <v>645000</v>
      </c>
      <c r="G104" s="357">
        <v>98</v>
      </c>
      <c r="H104" s="357">
        <v>27.1</v>
      </c>
    </row>
    <row r="105" spans="2:8" x14ac:dyDescent="0.3">
      <c r="B105" s="42" t="s">
        <v>14</v>
      </c>
      <c r="C105" s="251">
        <v>2416068</v>
      </c>
      <c r="D105" s="358">
        <v>101</v>
      </c>
      <c r="E105" s="358">
        <v>100</v>
      </c>
      <c r="F105" s="251">
        <v>2377050</v>
      </c>
      <c r="G105" s="358">
        <v>98.2</v>
      </c>
      <c r="H105" s="358">
        <v>100</v>
      </c>
    </row>
    <row r="106" spans="2:8" x14ac:dyDescent="0.3">
      <c r="B106" s="94" t="s">
        <v>1129</v>
      </c>
    </row>
    <row r="107" spans="2:8" x14ac:dyDescent="0.3">
      <c r="B107" s="96" t="s">
        <v>292</v>
      </c>
    </row>
  </sheetData>
  <mergeCells count="13">
    <mergeCell ref="B19:B20"/>
    <mergeCell ref="B22:E22"/>
    <mergeCell ref="B37:B38"/>
    <mergeCell ref="B40:E40"/>
    <mergeCell ref="B52:B53"/>
    <mergeCell ref="F67:F68"/>
    <mergeCell ref="B82:B83"/>
    <mergeCell ref="C82:D82"/>
    <mergeCell ref="B96:B97"/>
    <mergeCell ref="C96:E96"/>
    <mergeCell ref="F96:H96"/>
    <mergeCell ref="B67:B68"/>
    <mergeCell ref="D67:D68"/>
  </mergeCells>
  <pageMargins left="0.7" right="0.7" top="0.75" bottom="0.75" header="0.3" footer="0.3"/>
  <pageSetup paperSize="9" orientation="portrait" r:id="rId1"/>
  <ignoredErrors>
    <ignoredError sqref="L5:T5"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sheetPr>
  <dimension ref="A1:AB58"/>
  <sheetViews>
    <sheetView zoomScale="80" zoomScaleNormal="80" workbookViewId="0"/>
  </sheetViews>
  <sheetFormatPr defaultRowHeight="15" customHeight="1" x14ac:dyDescent="0.3"/>
  <cols>
    <col min="1" max="1" width="8.42578125" style="107" customWidth="1"/>
    <col min="2" max="2" width="26.42578125" style="1" customWidth="1"/>
    <col min="3" max="3" width="15.140625" style="1" customWidth="1"/>
    <col min="4" max="4" width="11.28515625" style="1" customWidth="1"/>
    <col min="5" max="5" width="17.7109375" style="1" customWidth="1"/>
    <col min="6" max="6" width="13.85546875" style="1" customWidth="1"/>
    <col min="7" max="7" width="13.7109375" style="1" customWidth="1"/>
    <col min="8" max="8" width="6.85546875" style="1" customWidth="1"/>
    <col min="9" max="9" width="12.7109375" style="1" customWidth="1"/>
    <col min="10" max="10" width="33.42578125" style="1" customWidth="1"/>
    <col min="11" max="11" width="13.28515625" style="1" customWidth="1"/>
    <col min="12" max="12" width="18" style="1" customWidth="1"/>
    <col min="13" max="13" width="20.7109375" style="1" customWidth="1"/>
    <col min="14" max="15" width="9.140625" style="1"/>
    <col min="16" max="16" width="42.5703125" style="145" customWidth="1"/>
    <col min="17" max="17" width="28.5703125" style="145" customWidth="1"/>
    <col min="18" max="18" width="30.7109375" style="145" customWidth="1"/>
    <col min="19" max="19" width="37.42578125" style="145" customWidth="1"/>
    <col min="20" max="28" width="9.140625" style="145"/>
    <col min="29" max="16384" width="9.140625" style="1"/>
  </cols>
  <sheetData>
    <row r="1" spans="1:28" s="394" customFormat="1" ht="24.75" customHeight="1" x14ac:dyDescent="0.25">
      <c r="A1" s="393"/>
      <c r="B1" s="475"/>
      <c r="P1" s="614"/>
      <c r="Q1" s="614"/>
      <c r="R1" s="614"/>
      <c r="S1" s="614"/>
      <c r="T1" s="614"/>
      <c r="U1" s="614"/>
      <c r="V1" s="614"/>
      <c r="W1" s="614"/>
      <c r="X1" s="614"/>
      <c r="Y1" s="614"/>
      <c r="Z1" s="614"/>
      <c r="AA1" s="614"/>
      <c r="AB1" s="614"/>
    </row>
    <row r="2" spans="1:28" ht="15" customHeight="1" x14ac:dyDescent="0.3">
      <c r="A2" s="554"/>
      <c r="B2" s="476" t="s">
        <v>1130</v>
      </c>
    </row>
    <row r="3" spans="1:28" ht="15" customHeight="1" x14ac:dyDescent="0.3">
      <c r="B3" s="210"/>
      <c r="P3" s="569"/>
    </row>
    <row r="4" spans="1:28" ht="30.75" customHeight="1" x14ac:dyDescent="0.3">
      <c r="J4" s="252" t="s">
        <v>829</v>
      </c>
      <c r="K4" s="224" t="s">
        <v>830</v>
      </c>
      <c r="L4" s="224" t="s">
        <v>293</v>
      </c>
      <c r="M4" s="224" t="s">
        <v>796</v>
      </c>
      <c r="P4" s="585"/>
      <c r="Q4" s="585"/>
      <c r="R4" s="585"/>
      <c r="S4" s="585"/>
    </row>
    <row r="5" spans="1:28" ht="15" customHeight="1" x14ac:dyDescent="0.3">
      <c r="J5" s="4" t="s">
        <v>798</v>
      </c>
      <c r="K5" s="4" t="s">
        <v>799</v>
      </c>
      <c r="L5" s="270">
        <v>141</v>
      </c>
      <c r="M5" s="270">
        <v>0.3</v>
      </c>
      <c r="P5" s="615"/>
      <c r="Q5" s="616"/>
      <c r="R5" s="617"/>
      <c r="S5" s="617"/>
    </row>
    <row r="6" spans="1:28" ht="15" customHeight="1" x14ac:dyDescent="0.3">
      <c r="J6" s="4" t="s">
        <v>815</v>
      </c>
      <c r="K6" s="4" t="s">
        <v>814</v>
      </c>
      <c r="L6" s="264">
        <v>3104</v>
      </c>
      <c r="M6" s="270">
        <v>0.7</v>
      </c>
      <c r="P6" s="618"/>
      <c r="Q6" s="619"/>
      <c r="R6" s="620"/>
      <c r="S6" s="620"/>
    </row>
    <row r="7" spans="1:28" ht="15" customHeight="1" x14ac:dyDescent="0.3">
      <c r="J7" s="4" t="s">
        <v>816</v>
      </c>
      <c r="K7" s="4" t="s">
        <v>800</v>
      </c>
      <c r="L7" s="264">
        <v>267</v>
      </c>
      <c r="M7" s="270">
        <v>0.2</v>
      </c>
      <c r="P7" s="618"/>
      <c r="Q7" s="619"/>
      <c r="R7" s="620"/>
      <c r="S7" s="620"/>
    </row>
    <row r="8" spans="1:28" ht="15" customHeight="1" x14ac:dyDescent="0.3">
      <c r="J8" s="4" t="s">
        <v>817</v>
      </c>
      <c r="K8" s="4" t="s">
        <v>801</v>
      </c>
      <c r="L8" s="264">
        <v>1725</v>
      </c>
      <c r="M8" s="270">
        <v>0.6</v>
      </c>
      <c r="P8" s="618"/>
      <c r="Q8" s="619"/>
      <c r="R8" s="620"/>
      <c r="S8" s="620"/>
    </row>
    <row r="9" spans="1:28" ht="15" customHeight="1" x14ac:dyDescent="0.3">
      <c r="J9" s="4" t="s">
        <v>819</v>
      </c>
      <c r="K9" s="4" t="s">
        <v>802</v>
      </c>
      <c r="L9" s="264">
        <v>1859</v>
      </c>
      <c r="M9" s="270">
        <v>1.3</v>
      </c>
      <c r="P9" s="618"/>
      <c r="Q9" s="619"/>
      <c r="R9" s="620"/>
      <c r="S9" s="620"/>
    </row>
    <row r="10" spans="1:28" ht="15" customHeight="1" x14ac:dyDescent="0.3">
      <c r="J10" s="4" t="s">
        <v>818</v>
      </c>
      <c r="K10" s="4" t="s">
        <v>803</v>
      </c>
      <c r="L10" s="264">
        <v>616</v>
      </c>
      <c r="M10" s="270">
        <v>0.9</v>
      </c>
      <c r="P10" s="618"/>
      <c r="Q10" s="619"/>
      <c r="R10" s="620"/>
      <c r="S10" s="620"/>
    </row>
    <row r="11" spans="1:28" ht="15" customHeight="1" x14ac:dyDescent="0.3">
      <c r="J11" s="4" t="s">
        <v>820</v>
      </c>
      <c r="K11" s="4" t="s">
        <v>804</v>
      </c>
      <c r="L11" s="270">
        <v>303</v>
      </c>
      <c r="M11" s="270">
        <v>0.5</v>
      </c>
      <c r="P11" s="618"/>
      <c r="Q11" s="619"/>
      <c r="R11" s="620"/>
      <c r="S11" s="620"/>
    </row>
    <row r="12" spans="1:28" ht="15" customHeight="1" x14ac:dyDescent="0.3">
      <c r="J12" s="4" t="s">
        <v>821</v>
      </c>
      <c r="K12" s="4" t="s">
        <v>805</v>
      </c>
      <c r="L12" s="270">
        <v>722</v>
      </c>
      <c r="M12" s="270">
        <v>1.8</v>
      </c>
      <c r="P12" s="618"/>
      <c r="Q12" s="619"/>
      <c r="R12" s="620"/>
      <c r="S12" s="620"/>
    </row>
    <row r="13" spans="1:28" ht="15" customHeight="1" x14ac:dyDescent="0.3">
      <c r="J13" s="4" t="s">
        <v>822</v>
      </c>
      <c r="K13" s="4" t="s">
        <v>806</v>
      </c>
      <c r="L13" s="270">
        <v>18</v>
      </c>
      <c r="M13" s="270">
        <v>0.1</v>
      </c>
      <c r="P13" s="618"/>
      <c r="Q13" s="619"/>
      <c r="R13" s="620"/>
      <c r="S13" s="620"/>
    </row>
    <row r="14" spans="1:28" ht="15" customHeight="1" x14ac:dyDescent="0.3">
      <c r="J14" s="4" t="s">
        <v>823</v>
      </c>
      <c r="K14" s="4" t="s">
        <v>807</v>
      </c>
      <c r="L14" s="270">
        <v>169</v>
      </c>
      <c r="M14" s="270">
        <v>0.2</v>
      </c>
      <c r="P14" s="618"/>
      <c r="Q14" s="619"/>
      <c r="R14" s="620"/>
      <c r="S14" s="620"/>
    </row>
    <row r="15" spans="1:28" ht="15" customHeight="1" x14ac:dyDescent="0.3">
      <c r="J15" s="4" t="s">
        <v>824</v>
      </c>
      <c r="K15" s="4" t="s">
        <v>808</v>
      </c>
      <c r="L15" s="270">
        <v>245</v>
      </c>
      <c r="M15" s="270">
        <v>0.2</v>
      </c>
      <c r="P15" s="618"/>
      <c r="Q15" s="619"/>
      <c r="R15" s="620"/>
      <c r="S15" s="620"/>
    </row>
    <row r="16" spans="1:28" ht="15" customHeight="1" x14ac:dyDescent="0.3">
      <c r="J16" s="4" t="s">
        <v>825</v>
      </c>
      <c r="K16" s="4" t="s">
        <v>809</v>
      </c>
      <c r="L16" s="264">
        <v>5450</v>
      </c>
      <c r="M16" s="270">
        <v>3.5</v>
      </c>
      <c r="P16" s="618"/>
      <c r="Q16" s="619"/>
      <c r="R16" s="620"/>
      <c r="S16" s="620"/>
    </row>
    <row r="17" spans="2:19" ht="15" customHeight="1" x14ac:dyDescent="0.3">
      <c r="J17" s="4" t="s">
        <v>753</v>
      </c>
      <c r="K17" s="4" t="s">
        <v>810</v>
      </c>
      <c r="L17" s="270">
        <v>218</v>
      </c>
      <c r="M17" s="270">
        <v>0.1</v>
      </c>
      <c r="P17" s="618"/>
      <c r="Q17" s="619"/>
      <c r="R17" s="620"/>
      <c r="S17" s="620"/>
    </row>
    <row r="18" spans="2:19" ht="15" customHeight="1" x14ac:dyDescent="0.3">
      <c r="J18" s="4" t="s">
        <v>826</v>
      </c>
      <c r="K18" s="4" t="s">
        <v>811</v>
      </c>
      <c r="L18" s="270">
        <v>915</v>
      </c>
      <c r="M18" s="270">
        <v>0.6</v>
      </c>
      <c r="P18" s="618"/>
      <c r="Q18" s="619"/>
      <c r="R18" s="620"/>
      <c r="S18" s="620"/>
    </row>
    <row r="19" spans="2:19" ht="15" customHeight="1" x14ac:dyDescent="0.3">
      <c r="J19" s="4" t="s">
        <v>827</v>
      </c>
      <c r="K19" s="4" t="s">
        <v>812</v>
      </c>
      <c r="L19" s="270">
        <v>159</v>
      </c>
      <c r="M19" s="270">
        <v>0.6</v>
      </c>
      <c r="P19" s="618"/>
      <c r="Q19" s="619"/>
      <c r="R19" s="620"/>
      <c r="S19" s="620"/>
    </row>
    <row r="20" spans="2:19" ht="15" customHeight="1" x14ac:dyDescent="0.3">
      <c r="J20" s="4" t="s">
        <v>828</v>
      </c>
      <c r="K20" s="4" t="s">
        <v>813</v>
      </c>
      <c r="L20" s="270">
        <v>152</v>
      </c>
      <c r="M20" s="270">
        <v>0.5</v>
      </c>
      <c r="P20" s="618"/>
      <c r="Q20" s="619"/>
      <c r="R20" s="620"/>
      <c r="S20" s="620"/>
    </row>
    <row r="21" spans="2:19" ht="15" customHeight="1" x14ac:dyDescent="0.3">
      <c r="P21" s="618"/>
      <c r="Q21" s="619"/>
      <c r="R21" s="620"/>
      <c r="S21" s="620"/>
    </row>
    <row r="22" spans="2:19" ht="15" customHeight="1" x14ac:dyDescent="0.3">
      <c r="B22" s="96"/>
      <c r="P22" s="621"/>
      <c r="Q22" s="622"/>
      <c r="R22" s="622"/>
    </row>
    <row r="23" spans="2:19" ht="15" customHeight="1" x14ac:dyDescent="0.3">
      <c r="B23" s="96"/>
    </row>
    <row r="24" spans="2:19" ht="15" customHeight="1" x14ac:dyDescent="0.3">
      <c r="B24" s="96"/>
      <c r="J24" s="210"/>
      <c r="K24" s="210"/>
      <c r="L24" s="210"/>
      <c r="M24" s="210"/>
      <c r="N24" s="210"/>
    </row>
    <row r="25" spans="2:19" ht="15" customHeight="1" x14ac:dyDescent="0.3">
      <c r="B25" s="536" t="s">
        <v>797</v>
      </c>
      <c r="J25" s="210"/>
      <c r="K25" s="210"/>
      <c r="L25" s="210"/>
      <c r="M25" s="210"/>
      <c r="N25" s="623"/>
    </row>
    <row r="26" spans="2:19" ht="15" customHeight="1" x14ac:dyDescent="0.3">
      <c r="B26" s="536" t="s">
        <v>460</v>
      </c>
      <c r="J26" s="210"/>
      <c r="K26" s="210"/>
      <c r="L26" s="210"/>
      <c r="M26" s="210"/>
      <c r="N26" s="623"/>
    </row>
    <row r="27" spans="2:19" ht="15" customHeight="1" x14ac:dyDescent="0.3">
      <c r="B27" s="536" t="s">
        <v>461</v>
      </c>
      <c r="J27" s="210"/>
      <c r="K27" s="210"/>
      <c r="L27" s="210"/>
      <c r="M27" s="210"/>
      <c r="N27" s="623"/>
    </row>
    <row r="28" spans="2:19" ht="15" customHeight="1" x14ac:dyDescent="0.3">
      <c r="B28" s="536" t="s">
        <v>463</v>
      </c>
      <c r="J28" s="210"/>
      <c r="K28" s="210"/>
      <c r="L28" s="210"/>
      <c r="M28" s="210"/>
      <c r="N28" s="623"/>
    </row>
    <row r="29" spans="2:19" ht="15" customHeight="1" x14ac:dyDescent="0.3">
      <c r="B29" s="536" t="s">
        <v>464</v>
      </c>
      <c r="J29" s="210"/>
      <c r="K29" s="210"/>
      <c r="L29" s="210"/>
      <c r="M29" s="210"/>
      <c r="N29" s="623"/>
    </row>
    <row r="30" spans="2:19" ht="15" customHeight="1" x14ac:dyDescent="0.3">
      <c r="B30" s="536" t="s">
        <v>465</v>
      </c>
      <c r="J30" s="210"/>
      <c r="K30" s="210"/>
      <c r="L30" s="210"/>
      <c r="M30" s="210"/>
      <c r="N30" s="623"/>
    </row>
    <row r="31" spans="2:19" ht="15" customHeight="1" x14ac:dyDescent="0.3">
      <c r="B31" s="536" t="s">
        <v>466</v>
      </c>
      <c r="J31" s="210"/>
      <c r="K31" s="210"/>
      <c r="L31" s="210"/>
      <c r="M31" s="210"/>
      <c r="N31" s="623"/>
    </row>
    <row r="32" spans="2:19" ht="15" customHeight="1" x14ac:dyDescent="0.3">
      <c r="B32" s="536" t="s">
        <v>467</v>
      </c>
      <c r="J32" s="210"/>
      <c r="K32" s="210"/>
      <c r="L32" s="210"/>
      <c r="M32" s="210"/>
      <c r="N32" s="623"/>
    </row>
    <row r="33" spans="1:14" ht="15" customHeight="1" x14ac:dyDescent="0.3">
      <c r="B33" s="536" t="s">
        <v>468</v>
      </c>
      <c r="J33" s="210"/>
      <c r="K33" s="210"/>
      <c r="L33" s="210"/>
      <c r="M33" s="210"/>
      <c r="N33" s="623"/>
    </row>
    <row r="34" spans="1:14" ht="15" customHeight="1" x14ac:dyDescent="0.3">
      <c r="B34" s="536" t="s">
        <v>469</v>
      </c>
      <c r="J34" s="210"/>
      <c r="K34" s="210"/>
      <c r="L34" s="210"/>
      <c r="M34" s="210"/>
      <c r="N34" s="623"/>
    </row>
    <row r="35" spans="1:14" ht="15" customHeight="1" x14ac:dyDescent="0.3">
      <c r="B35" s="536" t="s">
        <v>470</v>
      </c>
      <c r="J35" s="210"/>
      <c r="K35" s="210"/>
      <c r="L35" s="210"/>
      <c r="M35" s="210"/>
      <c r="N35" s="623"/>
    </row>
    <row r="36" spans="1:14" ht="15" customHeight="1" x14ac:dyDescent="0.3">
      <c r="B36" s="536" t="s">
        <v>471</v>
      </c>
      <c r="J36" s="210"/>
      <c r="K36" s="210"/>
      <c r="L36" s="210"/>
      <c r="M36" s="210"/>
      <c r="N36" s="623"/>
    </row>
    <row r="37" spans="1:14" ht="15" customHeight="1" x14ac:dyDescent="0.3">
      <c r="B37" s="536" t="s">
        <v>472</v>
      </c>
      <c r="J37" s="210"/>
      <c r="K37" s="210"/>
      <c r="L37" s="210"/>
      <c r="M37" s="210"/>
      <c r="N37" s="623"/>
    </row>
    <row r="38" spans="1:14" ht="15" customHeight="1" x14ac:dyDescent="0.3">
      <c r="B38" s="536" t="s">
        <v>473</v>
      </c>
      <c r="J38" s="210"/>
      <c r="K38" s="210"/>
      <c r="L38" s="210"/>
      <c r="M38" s="210"/>
      <c r="N38" s="623"/>
    </row>
    <row r="39" spans="1:14" ht="15" customHeight="1" x14ac:dyDescent="0.3">
      <c r="B39" s="536" t="s">
        <v>474</v>
      </c>
      <c r="J39" s="210"/>
      <c r="K39" s="210"/>
      <c r="L39" s="210"/>
      <c r="M39" s="210"/>
      <c r="N39" s="623"/>
    </row>
    <row r="40" spans="1:14" ht="15" customHeight="1" x14ac:dyDescent="0.3">
      <c r="B40" s="536" t="s">
        <v>475</v>
      </c>
      <c r="J40" s="210"/>
      <c r="K40" s="210"/>
      <c r="L40" s="210"/>
      <c r="M40" s="210"/>
      <c r="N40" s="623"/>
    </row>
    <row r="41" spans="1:14" ht="15" customHeight="1" x14ac:dyDescent="0.3">
      <c r="B41" s="536" t="s">
        <v>476</v>
      </c>
    </row>
    <row r="42" spans="1:14" ht="15" customHeight="1" x14ac:dyDescent="0.3">
      <c r="B42" s="218" t="s">
        <v>1131</v>
      </c>
    </row>
    <row r="45" spans="1:14" ht="15" customHeight="1" x14ac:dyDescent="0.3">
      <c r="A45" s="554"/>
      <c r="B45" s="409" t="s">
        <v>1132</v>
      </c>
    </row>
    <row r="46" spans="1:14" ht="15" customHeight="1" x14ac:dyDescent="0.3">
      <c r="B46" s="714" t="s">
        <v>235</v>
      </c>
      <c r="C46" s="714" t="s">
        <v>293</v>
      </c>
      <c r="D46" s="714"/>
      <c r="E46" s="710" t="s">
        <v>1007</v>
      </c>
      <c r="F46" s="376" t="s">
        <v>265</v>
      </c>
      <c r="G46" s="710" t="s">
        <v>796</v>
      </c>
    </row>
    <row r="47" spans="1:14" ht="39" customHeight="1" x14ac:dyDescent="0.3">
      <c r="B47" s="714"/>
      <c r="C47" s="376" t="s">
        <v>294</v>
      </c>
      <c r="D47" s="448" t="s">
        <v>295</v>
      </c>
      <c r="E47" s="710"/>
      <c r="F47" s="376" t="s">
        <v>1107</v>
      </c>
      <c r="G47" s="710"/>
    </row>
    <row r="48" spans="1:14" ht="15" customHeight="1" x14ac:dyDescent="0.3">
      <c r="B48" s="97" t="s">
        <v>241</v>
      </c>
      <c r="C48" s="253">
        <v>16063</v>
      </c>
      <c r="D48" s="379">
        <v>100</v>
      </c>
      <c r="E48" s="253">
        <v>5857</v>
      </c>
      <c r="F48" s="358">
        <v>73.3</v>
      </c>
      <c r="G48" s="358">
        <v>0.8</v>
      </c>
    </row>
    <row r="49" spans="2:9" ht="15" customHeight="1" x14ac:dyDescent="0.3">
      <c r="B49" s="44" t="s">
        <v>277</v>
      </c>
      <c r="C49" s="253" t="s">
        <v>760</v>
      </c>
      <c r="D49" s="379" t="s">
        <v>760</v>
      </c>
      <c r="E49" s="253"/>
      <c r="F49" s="358" t="s">
        <v>760</v>
      </c>
      <c r="G49" s="358"/>
    </row>
    <row r="50" spans="2:9" ht="15" customHeight="1" x14ac:dyDescent="0.3">
      <c r="B50" s="44" t="s">
        <v>242</v>
      </c>
      <c r="C50" s="254">
        <v>7538</v>
      </c>
      <c r="D50" s="380">
        <v>46.9</v>
      </c>
      <c r="E50" s="254">
        <v>-1304</v>
      </c>
      <c r="F50" s="357">
        <v>85.3</v>
      </c>
      <c r="G50" s="357">
        <v>1.3</v>
      </c>
      <c r="I50" s="10"/>
    </row>
    <row r="51" spans="2:9" ht="15" customHeight="1" x14ac:dyDescent="0.3">
      <c r="B51" s="44" t="s">
        <v>243</v>
      </c>
      <c r="C51" s="254">
        <v>1160</v>
      </c>
      <c r="D51" s="380">
        <v>7.2</v>
      </c>
      <c r="E51" s="254">
        <v>-935</v>
      </c>
      <c r="F51" s="357">
        <v>55.4</v>
      </c>
      <c r="G51" s="357">
        <v>0.7</v>
      </c>
      <c r="I51" s="10"/>
    </row>
    <row r="52" spans="2:9" ht="15" customHeight="1" x14ac:dyDescent="0.3">
      <c r="B52" s="44" t="s">
        <v>244</v>
      </c>
      <c r="C52" s="254">
        <v>1086</v>
      </c>
      <c r="D52" s="380">
        <v>6.8</v>
      </c>
      <c r="E52" s="254">
        <v>-414</v>
      </c>
      <c r="F52" s="357">
        <v>72.400000000000006</v>
      </c>
      <c r="G52" s="357">
        <v>0.6</v>
      </c>
      <c r="I52" s="10"/>
    </row>
    <row r="53" spans="2:9" ht="15" customHeight="1" x14ac:dyDescent="0.3">
      <c r="B53" s="44" t="s">
        <v>245</v>
      </c>
      <c r="C53" s="254">
        <v>1039</v>
      </c>
      <c r="D53" s="380">
        <v>6.5</v>
      </c>
      <c r="E53" s="254">
        <v>-573</v>
      </c>
      <c r="F53" s="357">
        <v>64.5</v>
      </c>
      <c r="G53" s="357">
        <v>0.5</v>
      </c>
      <c r="I53" s="10"/>
    </row>
    <row r="54" spans="2:9" ht="15" customHeight="1" x14ac:dyDescent="0.3">
      <c r="B54" s="44" t="s">
        <v>246</v>
      </c>
      <c r="C54" s="254">
        <v>1465</v>
      </c>
      <c r="D54" s="380">
        <v>9.1</v>
      </c>
      <c r="E54" s="254">
        <v>-554</v>
      </c>
      <c r="F54" s="357">
        <v>72.599999999999994</v>
      </c>
      <c r="G54" s="357">
        <v>0.7</v>
      </c>
      <c r="I54" s="10"/>
    </row>
    <row r="55" spans="2:9" ht="15" customHeight="1" x14ac:dyDescent="0.3">
      <c r="B55" s="44" t="s">
        <v>247</v>
      </c>
      <c r="C55" s="254">
        <v>1605</v>
      </c>
      <c r="D55" s="380">
        <v>10</v>
      </c>
      <c r="E55" s="254">
        <v>-542</v>
      </c>
      <c r="F55" s="357">
        <v>74.7</v>
      </c>
      <c r="G55" s="357">
        <v>0.8</v>
      </c>
      <c r="I55" s="10"/>
    </row>
    <row r="56" spans="2:9" ht="15" customHeight="1" x14ac:dyDescent="0.3">
      <c r="B56" s="44" t="s">
        <v>248</v>
      </c>
      <c r="C56" s="254">
        <v>1114</v>
      </c>
      <c r="D56" s="380">
        <v>6.9</v>
      </c>
      <c r="E56" s="254">
        <v>-871</v>
      </c>
      <c r="F56" s="357">
        <v>56.1</v>
      </c>
      <c r="G56" s="357">
        <v>0.5</v>
      </c>
      <c r="I56" s="10"/>
    </row>
    <row r="57" spans="2:9" ht="15" customHeight="1" x14ac:dyDescent="0.3">
      <c r="B57" s="44" t="s">
        <v>249</v>
      </c>
      <c r="C57" s="254">
        <v>1056</v>
      </c>
      <c r="D57" s="380">
        <v>6.6</v>
      </c>
      <c r="E57" s="254">
        <v>-664</v>
      </c>
      <c r="F57" s="357">
        <v>61.4</v>
      </c>
      <c r="G57" s="357">
        <v>0.5</v>
      </c>
      <c r="I57" s="10"/>
    </row>
    <row r="58" spans="2:9" ht="15" customHeight="1" x14ac:dyDescent="0.3">
      <c r="B58" s="94" t="s">
        <v>1133</v>
      </c>
    </row>
  </sheetData>
  <mergeCells count="4">
    <mergeCell ref="G46:G47"/>
    <mergeCell ref="B46:B47"/>
    <mergeCell ref="C46:D46"/>
    <mergeCell ref="E46:E4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sheetPr>
  <dimension ref="A1:AA35"/>
  <sheetViews>
    <sheetView zoomScale="80" zoomScaleNormal="80" workbookViewId="0">
      <selection sqref="A1:A1048576"/>
    </sheetView>
  </sheetViews>
  <sheetFormatPr defaultRowHeight="16.5" x14ac:dyDescent="0.3"/>
  <cols>
    <col min="1" max="1" width="9.140625" style="210"/>
    <col min="2" max="13" width="9.140625" style="1"/>
    <col min="14" max="14" width="11.28515625" style="1" customWidth="1"/>
    <col min="15" max="15" width="9.140625" style="1"/>
    <col min="16" max="19" width="17" style="1" customWidth="1"/>
    <col min="20" max="16384" width="9.140625" style="1"/>
  </cols>
  <sheetData>
    <row r="1" spans="1:19" x14ac:dyDescent="0.3">
      <c r="A1" s="225"/>
    </row>
    <row r="2" spans="1:19" x14ac:dyDescent="0.3">
      <c r="A2" s="624"/>
      <c r="B2" s="12" t="s">
        <v>1051</v>
      </c>
    </row>
    <row r="3" spans="1:19" s="27" customFormat="1" ht="49.5" x14ac:dyDescent="0.3">
      <c r="A3" s="226"/>
      <c r="O3" s="255" t="s">
        <v>627</v>
      </c>
      <c r="P3" s="255" t="s">
        <v>296</v>
      </c>
      <c r="Q3" s="255" t="s">
        <v>297</v>
      </c>
      <c r="R3" s="255" t="s">
        <v>298</v>
      </c>
      <c r="S3" s="255" t="s">
        <v>299</v>
      </c>
    </row>
    <row r="4" spans="1:19" x14ac:dyDescent="0.3">
      <c r="O4" s="126" t="s">
        <v>300</v>
      </c>
      <c r="P4" s="256">
        <v>395.5</v>
      </c>
      <c r="Q4" s="256">
        <v>434.63766666666669</v>
      </c>
      <c r="R4" s="257">
        <v>14.5</v>
      </c>
      <c r="S4" s="257">
        <v>14.729999999999999</v>
      </c>
    </row>
    <row r="5" spans="1:19" x14ac:dyDescent="0.3">
      <c r="O5" s="126" t="s">
        <v>301</v>
      </c>
      <c r="P5" s="256">
        <v>380</v>
      </c>
      <c r="Q5" s="256">
        <v>418.54700000000003</v>
      </c>
      <c r="R5" s="257">
        <v>14</v>
      </c>
      <c r="S5" s="257">
        <v>14.306666666666667</v>
      </c>
    </row>
    <row r="6" spans="1:19" x14ac:dyDescent="0.3">
      <c r="O6" s="126" t="s">
        <v>302</v>
      </c>
      <c r="P6" s="256">
        <v>382</v>
      </c>
      <c r="Q6" s="256">
        <v>406.5263333333333</v>
      </c>
      <c r="R6" s="257">
        <v>14.1</v>
      </c>
      <c r="S6" s="257">
        <v>13.843333333333334</v>
      </c>
    </row>
    <row r="7" spans="1:19" x14ac:dyDescent="0.3">
      <c r="O7" s="126" t="s">
        <v>303</v>
      </c>
      <c r="P7" s="256">
        <v>386.6</v>
      </c>
      <c r="Q7" s="256">
        <v>400.31400000000002</v>
      </c>
      <c r="R7" s="257">
        <v>14.2</v>
      </c>
      <c r="S7" s="257">
        <v>13.553333333333333</v>
      </c>
    </row>
    <row r="8" spans="1:19" x14ac:dyDescent="0.3">
      <c r="O8" s="126" t="s">
        <v>304</v>
      </c>
      <c r="P8" s="256">
        <v>382.9</v>
      </c>
      <c r="Q8" s="256">
        <v>400.40533333333332</v>
      </c>
      <c r="R8" s="257">
        <v>14.1</v>
      </c>
      <c r="S8" s="257">
        <v>13.46</v>
      </c>
    </row>
    <row r="9" spans="1:19" x14ac:dyDescent="0.3">
      <c r="O9" s="126" t="s">
        <v>305</v>
      </c>
      <c r="P9" s="256">
        <v>356.4</v>
      </c>
      <c r="Q9" s="256">
        <v>386.75766666666669</v>
      </c>
      <c r="R9" s="257">
        <v>13.2</v>
      </c>
      <c r="S9" s="257">
        <v>12.846666666666666</v>
      </c>
    </row>
    <row r="10" spans="1:19" x14ac:dyDescent="0.3">
      <c r="O10" s="126" t="s">
        <v>306</v>
      </c>
      <c r="P10" s="256">
        <v>350.6</v>
      </c>
      <c r="Q10" s="256">
        <v>380.8966666666667</v>
      </c>
      <c r="R10" s="257">
        <v>12.9</v>
      </c>
      <c r="S10" s="257">
        <v>12.556666666666667</v>
      </c>
    </row>
    <row r="11" spans="1:19" x14ac:dyDescent="0.3">
      <c r="O11" s="126" t="s">
        <v>307</v>
      </c>
      <c r="P11" s="256">
        <v>344.8</v>
      </c>
      <c r="Q11" s="256">
        <v>374.58333333333331</v>
      </c>
      <c r="R11" s="257">
        <v>12.6</v>
      </c>
      <c r="S11" s="257">
        <v>12.296666666666667</v>
      </c>
    </row>
    <row r="12" spans="1:19" x14ac:dyDescent="0.3">
      <c r="O12" s="126" t="s">
        <v>308</v>
      </c>
      <c r="P12" s="256">
        <v>339</v>
      </c>
      <c r="Q12" s="256">
        <v>375.16066666666671</v>
      </c>
      <c r="R12" s="257">
        <v>12.4</v>
      </c>
      <c r="S12" s="257">
        <v>12.256666666666668</v>
      </c>
    </row>
    <row r="13" spans="1:19" x14ac:dyDescent="0.3">
      <c r="O13" s="126" t="s">
        <v>309</v>
      </c>
      <c r="P13" s="256">
        <v>305.5</v>
      </c>
      <c r="Q13" s="256">
        <v>355.32100000000003</v>
      </c>
      <c r="R13" s="257">
        <v>11.2</v>
      </c>
      <c r="S13" s="257">
        <v>11.57</v>
      </c>
    </row>
    <row r="14" spans="1:19" x14ac:dyDescent="0.3">
      <c r="O14" s="126" t="s">
        <v>310</v>
      </c>
      <c r="P14" s="256">
        <v>309.8</v>
      </c>
      <c r="Q14" s="256">
        <v>349.30966666666666</v>
      </c>
      <c r="R14" s="257">
        <v>11.3</v>
      </c>
      <c r="S14" s="257">
        <v>11.386666666666668</v>
      </c>
    </row>
    <row r="15" spans="1:19" x14ac:dyDescent="0.3">
      <c r="O15" s="126" t="s">
        <v>311</v>
      </c>
      <c r="P15" s="256">
        <v>302.7</v>
      </c>
      <c r="Q15" s="256">
        <v>338.53633333333329</v>
      </c>
      <c r="R15" s="257">
        <v>11</v>
      </c>
      <c r="S15" s="257">
        <v>10.793333333333335</v>
      </c>
    </row>
    <row r="16" spans="1:19" x14ac:dyDescent="0.3">
      <c r="O16" s="126" t="s">
        <v>312</v>
      </c>
      <c r="P16" s="256">
        <v>284.5</v>
      </c>
      <c r="Q16" s="256">
        <v>324.84633333333335</v>
      </c>
      <c r="R16" s="257">
        <v>10.4</v>
      </c>
      <c r="S16" s="257">
        <v>10.123333333333333</v>
      </c>
    </row>
    <row r="17" spans="1:27" x14ac:dyDescent="0.3">
      <c r="B17" s="3" t="s">
        <v>320</v>
      </c>
      <c r="O17" s="126" t="s">
        <v>313</v>
      </c>
      <c r="P17" s="256">
        <v>264.8</v>
      </c>
      <c r="Q17" s="256">
        <v>303.75799999999998</v>
      </c>
      <c r="R17" s="257">
        <v>9.6</v>
      </c>
      <c r="S17" s="257">
        <v>9.5133333333333336</v>
      </c>
    </row>
    <row r="18" spans="1:27" x14ac:dyDescent="0.3">
      <c r="O18" s="126" t="s">
        <v>314</v>
      </c>
      <c r="P18" s="256">
        <v>262.39999999999998</v>
      </c>
      <c r="Q18" s="256">
        <v>295.48833333333334</v>
      </c>
      <c r="R18" s="257">
        <v>9.5</v>
      </c>
      <c r="S18" s="257">
        <v>9.43</v>
      </c>
    </row>
    <row r="19" spans="1:27" x14ac:dyDescent="0.3">
      <c r="O19" s="126" t="s">
        <v>315</v>
      </c>
      <c r="P19" s="256">
        <v>252.4</v>
      </c>
      <c r="Q19" s="256">
        <v>279.858</v>
      </c>
      <c r="R19" s="257">
        <v>9.1</v>
      </c>
      <c r="S19" s="257">
        <v>8.8733333333333331</v>
      </c>
    </row>
    <row r="20" spans="1:27" x14ac:dyDescent="0.3">
      <c r="O20" s="126" t="s">
        <v>316</v>
      </c>
      <c r="P20" s="256">
        <v>239.7</v>
      </c>
      <c r="Q20" s="256">
        <v>266.2236666666667</v>
      </c>
      <c r="R20" s="257">
        <v>8.6999999999999993</v>
      </c>
      <c r="S20" s="257">
        <v>8.3566666666666674</v>
      </c>
    </row>
    <row r="21" spans="1:27" x14ac:dyDescent="0.3">
      <c r="O21" s="126" t="s">
        <v>317</v>
      </c>
      <c r="P21" s="256">
        <v>223.2</v>
      </c>
      <c r="Q21" s="256">
        <v>235.87333333333333</v>
      </c>
      <c r="R21" s="257">
        <v>8.1</v>
      </c>
      <c r="S21" s="257">
        <v>7.330000000000001</v>
      </c>
    </row>
    <row r="22" spans="1:27" x14ac:dyDescent="0.3">
      <c r="O22" s="126" t="s">
        <v>318</v>
      </c>
      <c r="P22" s="256">
        <v>220.2</v>
      </c>
      <c r="Q22" s="256">
        <v>210.76666666666665</v>
      </c>
      <c r="R22" s="257">
        <v>8</v>
      </c>
      <c r="S22" s="257">
        <v>6.5533333333333337</v>
      </c>
    </row>
    <row r="23" spans="1:27" x14ac:dyDescent="0.3">
      <c r="O23" s="126" t="s">
        <v>319</v>
      </c>
      <c r="P23" s="256">
        <v>212.8</v>
      </c>
      <c r="Q23" s="256">
        <v>197.30333333333331</v>
      </c>
      <c r="R23" s="257">
        <v>7.7</v>
      </c>
      <c r="S23" s="257">
        <v>6.0100000000000007</v>
      </c>
    </row>
    <row r="24" spans="1:27" x14ac:dyDescent="0.3">
      <c r="O24" s="126" t="s">
        <v>699</v>
      </c>
      <c r="P24" s="258">
        <v>194.1</v>
      </c>
      <c r="Q24" s="256">
        <v>192.78266666666664</v>
      </c>
      <c r="R24" s="257">
        <v>7.1</v>
      </c>
      <c r="S24" s="257">
        <v>5.7166666666666659</v>
      </c>
      <c r="T24" s="26"/>
    </row>
    <row r="25" spans="1:27" x14ac:dyDescent="0.3">
      <c r="B25" s="12"/>
      <c r="O25" s="126" t="s">
        <v>700</v>
      </c>
      <c r="P25" s="258">
        <v>181.5</v>
      </c>
      <c r="Q25" s="256">
        <v>182.15300000000002</v>
      </c>
      <c r="R25" s="257">
        <v>6.6</v>
      </c>
      <c r="S25" s="257">
        <v>5.4066666666666663</v>
      </c>
      <c r="T25" s="26"/>
    </row>
    <row r="26" spans="1:27" x14ac:dyDescent="0.3">
      <c r="O26" s="126" t="s">
        <v>701</v>
      </c>
      <c r="P26" s="258">
        <v>175.2</v>
      </c>
      <c r="Q26" s="256">
        <v>179.92933333333335</v>
      </c>
      <c r="R26" s="257">
        <v>6.4</v>
      </c>
      <c r="S26" s="257">
        <v>5.3433333333333337</v>
      </c>
      <c r="T26" s="26"/>
    </row>
    <row r="27" spans="1:27" s="27" customFormat="1" x14ac:dyDescent="0.3">
      <c r="A27" s="226"/>
      <c r="O27" s="126" t="s">
        <v>702</v>
      </c>
      <c r="P27" s="258">
        <v>167.1</v>
      </c>
      <c r="Q27" s="256">
        <v>171.94800000000001</v>
      </c>
      <c r="R27" s="257">
        <v>6.1</v>
      </c>
      <c r="S27" s="257">
        <v>5.12</v>
      </c>
      <c r="T27" s="127"/>
    </row>
    <row r="28" spans="1:27" x14ac:dyDescent="0.3">
      <c r="O28" s="126" t="s">
        <v>1011</v>
      </c>
      <c r="P28" s="258">
        <v>159.80000000000001</v>
      </c>
      <c r="Q28" s="256">
        <v>173.3</v>
      </c>
      <c r="R28" s="257">
        <v>5.8</v>
      </c>
      <c r="S28" s="257">
        <v>5.15</v>
      </c>
      <c r="U28" s="8"/>
      <c r="V28" s="8"/>
      <c r="W28" s="8"/>
      <c r="Y28" s="8"/>
      <c r="Z28" s="8"/>
      <c r="AA28" s="8"/>
    </row>
    <row r="29" spans="1:27" x14ac:dyDescent="0.3">
      <c r="O29" s="126" t="s">
        <v>1012</v>
      </c>
      <c r="P29" s="258">
        <v>155</v>
      </c>
      <c r="Q29" s="256">
        <v>165.7</v>
      </c>
      <c r="R29" s="257">
        <v>5.7</v>
      </c>
      <c r="S29" s="257">
        <v>4.92</v>
      </c>
    </row>
    <row r="30" spans="1:27" x14ac:dyDescent="0.3">
      <c r="O30" s="126" t="s">
        <v>1013</v>
      </c>
      <c r="P30" s="258">
        <v>161.19999999999999</v>
      </c>
      <c r="Q30" s="256">
        <v>167.3</v>
      </c>
      <c r="R30" s="257">
        <v>5.9</v>
      </c>
      <c r="S30" s="257">
        <v>4.99</v>
      </c>
    </row>
    <row r="31" spans="1:27" x14ac:dyDescent="0.3">
      <c r="O31" s="126" t="s">
        <v>1014</v>
      </c>
      <c r="P31" s="258">
        <v>154.9</v>
      </c>
      <c r="Q31" s="256">
        <v>165.8</v>
      </c>
      <c r="R31" s="257">
        <v>5.6</v>
      </c>
      <c r="S31" s="257">
        <v>4.93</v>
      </c>
    </row>
    <row r="32" spans="1:27" x14ac:dyDescent="0.3">
      <c r="O32" s="126" t="s">
        <v>1478</v>
      </c>
      <c r="P32" s="258">
        <v>161.6</v>
      </c>
      <c r="Q32" s="256">
        <v>169.49633333333335</v>
      </c>
      <c r="R32" s="257">
        <v>6</v>
      </c>
      <c r="S32" s="257">
        <v>5.0733333333333333</v>
      </c>
    </row>
    <row r="33" spans="15:19" x14ac:dyDescent="0.3">
      <c r="O33" s="126" t="s">
        <v>1479</v>
      </c>
      <c r="P33" s="258">
        <v>177.8</v>
      </c>
      <c r="Q33" s="256">
        <v>216.38233333333335</v>
      </c>
      <c r="R33" s="257">
        <v>6.6</v>
      </c>
      <c r="S33" s="257">
        <v>7.0566666666666675</v>
      </c>
    </row>
    <row r="34" spans="15:19" x14ac:dyDescent="0.3">
      <c r="O34" s="126" t="s">
        <v>1480</v>
      </c>
      <c r="P34" s="258">
        <v>196.5</v>
      </c>
      <c r="Q34" s="256">
        <v>228.47133333333335</v>
      </c>
      <c r="R34" s="257">
        <v>7.2</v>
      </c>
      <c r="S34" s="257">
        <v>7.56</v>
      </c>
    </row>
    <row r="35" spans="15:19" x14ac:dyDescent="0.3">
      <c r="O35" s="126" t="s">
        <v>1481</v>
      </c>
      <c r="P35" s="258">
        <v>189.8</v>
      </c>
      <c r="Q35" s="256">
        <v>224.18633333333335</v>
      </c>
      <c r="R35" s="257">
        <v>7</v>
      </c>
      <c r="S35" s="257">
        <v>7.4333333333333327</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19</vt:i4>
      </vt:variant>
      <vt:variant>
        <vt:lpstr>Pomenované rozsahy</vt:lpstr>
      </vt:variant>
      <vt:variant>
        <vt:i4>3</vt:i4>
      </vt:variant>
    </vt:vector>
  </HeadingPairs>
  <TitlesOfParts>
    <vt:vector size="22" baseType="lpstr">
      <vt:lpstr>OBSAH</vt:lpstr>
      <vt:lpstr>K1.1 Vývoj HDP</vt:lpstr>
      <vt:lpstr>K1.2 Demografické ukazovatele</vt:lpstr>
      <vt:lpstr>Príloha ku kapitole 1</vt:lpstr>
      <vt:lpstr>K2.1.1 Ekon.aktiv.obyvateľstva</vt:lpstr>
      <vt:lpstr>K2.1.2.1 Zamestnanosť - SP</vt:lpstr>
      <vt:lpstr>K2.1.2.2 Zamestnanosť - ŠÚSR</vt:lpstr>
      <vt:lpstr>K2.1.2.4 Voľné prac. miesta</vt:lpstr>
      <vt:lpstr>K2.1.3 Vývoj nezamestnanosti</vt:lpstr>
      <vt:lpstr>K2.1.3.1 Nezamestnanosť ÚPSVR</vt:lpstr>
      <vt:lpstr>K2.1.3.1 VPM podľa ÚPSVR</vt:lpstr>
      <vt:lpstr>K2.1.3.1 Dlhodobo nezamestnaní</vt:lpstr>
      <vt:lpstr>K2.1.3.2 Nezamestnanosť VZPS</vt:lpstr>
      <vt:lpstr>K2.1.4 AOTP</vt:lpstr>
      <vt:lpstr>K2.2.1 Mzdy</vt:lpstr>
      <vt:lpstr>K2.2.2 Úplné náklady práce</vt:lpstr>
      <vt:lpstr>K2.2.4 BOZP</vt:lpstr>
      <vt:lpstr>Príloha ku kapitole 2 - 1. časť</vt:lpstr>
      <vt:lpstr>Príloha ku kapitole 2 - 2. časť</vt:lpstr>
      <vt:lpstr>'Príloha ku kapitole 2 - 1. časť'!_Toc313879678</vt:lpstr>
      <vt:lpstr>OBSAH!_Toc514828134</vt:lpstr>
      <vt:lpstr>'Príloha ku kapitole 2 - 1. časť'!OLE_LINK1</vt:lpstr>
    </vt:vector>
  </TitlesOfParts>
  <Company>MPSVR 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Vojtechová Barbara</dc:creator>
  <cp:lastModifiedBy>Vojtechová Barbara</cp:lastModifiedBy>
  <cp:lastPrinted>2019-07-11T09:33:12Z</cp:lastPrinted>
  <dcterms:created xsi:type="dcterms:W3CDTF">2019-01-21T09:39:55Z</dcterms:created>
  <dcterms:modified xsi:type="dcterms:W3CDTF">2021-08-17T08:15:01Z</dcterms:modified>
</cp:coreProperties>
</file>