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drawings/drawing12.xml" ContentType="application/vnd.openxmlformats-officedocument.drawingml.chartshapes+xml"/>
  <Override PartName="/xl/charts/chart2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Documents\ine materialy\SoSSSR_2023\sprava na web final\"/>
    </mc:Choice>
  </mc:AlternateContent>
  <bookViews>
    <workbookView xWindow="-120" yWindow="-120" windowWidth="38640" windowHeight="21240" tabRatio="965" activeTab="17"/>
  </bookViews>
  <sheets>
    <sheet name="OBSAH" sheetId="1" r:id="rId1"/>
    <sheet name="K1.1 Vývoj HDP" sheetId="11" r:id="rId2"/>
    <sheet name="K1.2 Demografické ukazovatele" sheetId="9" r:id="rId3"/>
    <sheet name="Príloha ku kapitole 1" sheetId="10" r:id="rId4"/>
    <sheet name="K2.1.1 Ekon.aktiv.obyvateľstva" sheetId="33" r:id="rId5"/>
    <sheet name="K2.1.2.1 Zamestnanosť - SP" sheetId="31" r:id="rId6"/>
    <sheet name="K2.1.2.2 Zamestnanosť - ŠÚSR" sheetId="35" r:id="rId7"/>
    <sheet name="K2.1.2.4 Voľné prac. miesta" sheetId="16" r:id="rId8"/>
    <sheet name="K2.1.3.1 Nezamestnanosť ÚPSVR" sheetId="20" r:id="rId9"/>
    <sheet name="K2.1.3.1 VPM podľa ÚPSVR" sheetId="23" r:id="rId10"/>
    <sheet name="K2.1.3.1 Dlhodobo nezamestnaní" sheetId="24" r:id="rId11"/>
    <sheet name="K2.1.3.2 Nezamestnanosť VZPS" sheetId="25" r:id="rId12"/>
    <sheet name="K2.2.1 Mzdy" sheetId="26" r:id="rId13"/>
    <sheet name="K2.2.2 Úplné náklady práce" sheetId="28" r:id="rId14"/>
    <sheet name="K2.3 Sociálna ekonomika" sheetId="40" r:id="rId15"/>
    <sheet name="Príloha ku kapitole 2 - 1. časť" sheetId="30" r:id="rId16"/>
    <sheet name="Príloha ku kapitole 2 - časť 2." sheetId="34" r:id="rId17"/>
    <sheet name="Príloha ku kapitole 2 - časť 3." sheetId="39" r:id="rId18"/>
  </sheets>
  <definedNames>
    <definedName name="_xlnm._FilterDatabase" localSheetId="0" hidden="1">OBSAH!$A$3:$F$81</definedName>
    <definedName name="_Toc313879678" localSheetId="15">'Príloha ku kapitole 2 - 1. časť'!#REF!</definedName>
    <definedName name="_Toc313879678" localSheetId="17">'Príloha ku kapitole 2 - časť 3.'!#REF!</definedName>
    <definedName name="_Toc325438292" localSheetId="0">OBSAH!#REF!</definedName>
    <definedName name="_Toc356482632" localSheetId="7">'K2.1.2.4 Voľné prac. miesta'!#REF!</definedName>
    <definedName name="_Toc514828134" localSheetId="0">OBSAH!$A$85</definedName>
    <definedName name="_Toc514828152" localSheetId="0">OBSAH!#REF!</definedName>
    <definedName name="_Toc514828180" localSheetId="0">OBSAH!#REF!</definedName>
    <definedName name="_Toc72749740" localSheetId="0">OBSAH!$D$56</definedName>
    <definedName name="_Toc72749748" localSheetId="0">OBSAH!#REF!</definedName>
    <definedName name="OLE_LINK1" localSheetId="15">'Príloha ku kapitole 2 - 1. časť'!#REF!</definedName>
    <definedName name="OLE_LINK1" localSheetId="17">'Príloha ku kapitole 2 - časť 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5" i="10" l="1"/>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30"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31" i="9"/>
  <c r="P32" i="9"/>
  <c r="P33" i="9"/>
  <c r="P34" i="9"/>
  <c r="P35" i="9"/>
  <c r="P36" i="9"/>
  <c r="P30" i="9"/>
  <c r="P29" i="9" l="1"/>
  <c r="F49" i="26" l="1"/>
  <c r="F50" i="26"/>
  <c r="F51" i="26"/>
  <c r="F52" i="26"/>
  <c r="F53" i="26"/>
  <c r="F54" i="26"/>
  <c r="F55" i="26"/>
  <c r="F48" i="26"/>
  <c r="F46" i="26"/>
  <c r="E46" i="26"/>
  <c r="C33" i="33" l="1"/>
  <c r="C32" i="33"/>
  <c r="C31" i="33"/>
  <c r="C30" i="33"/>
  <c r="C29" i="33"/>
  <c r="C27" i="33"/>
  <c r="N14" i="33" l="1"/>
  <c r="N13" i="33"/>
  <c r="N12" i="33"/>
  <c r="O12" i="33" s="1"/>
  <c r="N11" i="33"/>
  <c r="N10" i="33"/>
  <c r="O10" i="33" s="1"/>
  <c r="N29" i="9" l="1"/>
  <c r="O29" i="9"/>
  <c r="Q29" i="9"/>
  <c r="M29" i="9"/>
  <c r="L29" i="9"/>
  <c r="P13" i="33" l="1"/>
  <c r="P11" i="33"/>
  <c r="P12" i="33"/>
  <c r="Q12" i="33"/>
  <c r="Q10" i="33"/>
  <c r="P10" i="33"/>
  <c r="P16" i="20"/>
  <c r="Q16" i="20"/>
  <c r="N16" i="20"/>
  <c r="M16" i="20"/>
  <c r="U31" i="24"/>
  <c r="P14" i="33" l="1"/>
</calcChain>
</file>

<file path=xl/sharedStrings.xml><?xml version="1.0" encoding="utf-8"?>
<sst xmlns="http://schemas.openxmlformats.org/spreadsheetml/2006/main" count="2502" uniqueCount="1502">
  <si>
    <t xml:space="preserve">Graf 1.1 </t>
  </si>
  <si>
    <t xml:space="preserve">Tabuľka 1.1 </t>
  </si>
  <si>
    <t>Rok</t>
  </si>
  <si>
    <t>Živonarodení</t>
  </si>
  <si>
    <t>Zomretí</t>
  </si>
  <si>
    <t>Prirodzený prírastok</t>
  </si>
  <si>
    <t>Migračné saldo</t>
  </si>
  <si>
    <t>Celkový prírastok</t>
  </si>
  <si>
    <t>Zdroj: ŠÚ SR</t>
  </si>
  <si>
    <t xml:space="preserve">Graf 1.2 </t>
  </si>
  <si>
    <t>Graf 2.1</t>
  </si>
  <si>
    <t>Tabuľka 2.1</t>
  </si>
  <si>
    <t>Tabuľka 2.2</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</si>
  <si>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</si>
  <si>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</si>
  <si>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</si>
  <si>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</si>
  <si>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</si>
  <si>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</si>
  <si>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</si>
  <si>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</si>
  <si>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</si>
  <si>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</si>
  <si>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</si>
  <si>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</si>
  <si>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</si>
  <si>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</si>
  <si>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Zdroj: ŠÚ SR, VZPS</t>
  </si>
  <si>
    <t xml:space="preserve">Tabuľka 2.6 </t>
  </si>
  <si>
    <t xml:space="preserve">Tabuľka 2.8 </t>
  </si>
  <si>
    <t>Zamestnanosť podľa veľkosti podnikov (priemer za rok)</t>
  </si>
  <si>
    <t xml:space="preserve">Tabuľka 2.11 </t>
  </si>
  <si>
    <t>Vývoj priemernej mesačnej mzdy od roku 2008 (v %)</t>
  </si>
  <si>
    <t>Priemerná nominálna mesačná mzda podľa veľkosti podnikov</t>
  </si>
  <si>
    <t>Ukazovateľ</t>
  </si>
  <si>
    <t xml:space="preserve">Merná jednotka </t>
  </si>
  <si>
    <t>mld. €</t>
  </si>
  <si>
    <t>%</t>
  </si>
  <si>
    <t xml:space="preserve">Počet pracujúcich </t>
  </si>
  <si>
    <t>tis. osôb</t>
  </si>
  <si>
    <t xml:space="preserve">Počet nezamestnaných </t>
  </si>
  <si>
    <t xml:space="preserve">Miera nezamestnanosti </t>
  </si>
  <si>
    <t>ZAMESTNANOSŤ</t>
  </si>
  <si>
    <t xml:space="preserve">Priemerný počet zamestnaných osôb </t>
  </si>
  <si>
    <t>PRIEMERNÁ MESAČNÁ MZDA</t>
  </si>
  <si>
    <t>€</t>
  </si>
  <si>
    <t>Tabuľka 2 Indexy spotrebiteľských cien</t>
  </si>
  <si>
    <t>Rovnaké obdobie predchádzajúceho roka = 100</t>
  </si>
  <si>
    <t>Odbory COICOP</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</si>
  <si>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</si>
  <si>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</si>
  <si>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</si>
  <si>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</si>
  <si>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</si>
  <si>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</si>
  <si>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</si>
  <si>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</si>
  <si>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</si>
  <si>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</si>
  <si>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</si>
  <si>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Doprava</t>
  </si>
  <si>
    <t xml:space="preserve"> Rekreácia a kultúra</t>
  </si>
  <si>
    <t xml:space="preserve"> Vzdelávanie</t>
  </si>
  <si>
    <t>Tabuľka 3 Výstavba a úbytok bytov</t>
  </si>
  <si>
    <t>Počet bytov</t>
  </si>
  <si>
    <t>Úbytok bytov</t>
  </si>
  <si>
    <t>spolu</t>
  </si>
  <si>
    <t>a)</t>
  </si>
  <si>
    <t>b)</t>
  </si>
  <si>
    <t>-</t>
  </si>
  <si>
    <t>a) počet</t>
  </si>
  <si>
    <t>b) indexy, rovnaké obdobie predchádzajúceho roka = 100</t>
  </si>
  <si>
    <t>Tabuľka 4 Počet obyvateľov SR podľa regiónov</t>
  </si>
  <si>
    <t>Bratislavský kraj</t>
  </si>
  <si>
    <t>Trnavský kraj</t>
  </si>
  <si>
    <t>Trenčiansky kraj</t>
  </si>
  <si>
    <t>Nitriansky kraj</t>
  </si>
  <si>
    <t>Žilinský kraj</t>
  </si>
  <si>
    <t>Banskobystrický kraj</t>
  </si>
  <si>
    <t>Prešovský kraj</t>
  </si>
  <si>
    <t>Košický kraj</t>
  </si>
  <si>
    <t>Slovenská republika</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</si>
  <si>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</si>
  <si>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</si>
  <si>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</si>
  <si>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</si>
  <si>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</si>
  <si>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</si>
  <si>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</si>
  <si>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</si>
  <si>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</si>
  <si>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</si>
  <si>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</si>
  <si>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</si>
  <si>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</si>
  <si>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</si>
  <si>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</si>
  <si>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</si>
  <si>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</si>
  <si>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</si>
  <si>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</si>
  <si>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</si>
  <si>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</si>
  <si>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</si>
  <si>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</si>
  <si>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</si>
  <si>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</si>
  <si>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</si>
  <si>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</si>
  <si>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</si>
  <si>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</si>
  <si>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</si>
  <si>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</si>
  <si>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</si>
  <si>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</si>
  <si>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</si>
  <si>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</si>
  <si>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</si>
  <si>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</si>
  <si>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</si>
  <si>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</si>
  <si>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</si>
  <si>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</si>
  <si>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</si>
  <si>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</si>
  <si>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</si>
  <si>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</si>
  <si>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</si>
  <si>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</si>
  <si>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</si>
  <si>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</si>
  <si>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</si>
  <si>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</si>
  <si>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</si>
  <si>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</si>
  <si>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</si>
  <si>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</si>
  <si>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</si>
  <si>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</si>
  <si>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</si>
  <si>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</si>
  <si>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</si>
  <si>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</si>
  <si>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</si>
  <si>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</si>
  <si>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</si>
  <si>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</si>
  <si>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</si>
  <si>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</si>
  <si>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</si>
  <si>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</si>
  <si>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</si>
  <si>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</si>
  <si>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</si>
  <si>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</si>
  <si>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</si>
  <si>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</si>
  <si>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</si>
  <si>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</si>
  <si>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</si>
  <si>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</si>
  <si>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</si>
  <si>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</si>
  <si>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</si>
  <si>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</si>
  <si>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</si>
  <si>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</si>
  <si>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</si>
  <si>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</si>
  <si>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</si>
  <si>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</si>
  <si>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</si>
  <si>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</si>
  <si>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</si>
  <si>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</si>
  <si>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</si>
  <si>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</si>
  <si>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</si>
  <si>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</si>
  <si>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</si>
  <si>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</si>
  <si>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</si>
  <si>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</si>
  <si>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Tabuľka 1</t>
  </si>
  <si>
    <t>Tabuľka 2</t>
  </si>
  <si>
    <t>Indexy spotrebiteľských cien</t>
  </si>
  <si>
    <t>Tabuľka 3</t>
  </si>
  <si>
    <t>Tabuľka 4</t>
  </si>
  <si>
    <t>Počet obyvateľov SR podľa regiónov</t>
  </si>
  <si>
    <t>Graf 1</t>
  </si>
  <si>
    <t>Príloha ku kapitole 1</t>
  </si>
  <si>
    <t>Ekonomicky aktívne obyvateľstvo (v tis.)</t>
  </si>
  <si>
    <t>pracujúci (v tis.)</t>
  </si>
  <si>
    <t>pracujúci</t>
  </si>
  <si>
    <t>nezamestnaní (v tis.)</t>
  </si>
  <si>
    <t>nezamestnaní</t>
  </si>
  <si>
    <t>Ekonomicky neaktívne obyvateľstvo od 15 rokov (v tis.)</t>
  </si>
  <si>
    <t>študenti, učni</t>
  </si>
  <si>
    <t>študenti (v tis.)</t>
  </si>
  <si>
    <t>dôchodcovia</t>
  </si>
  <si>
    <t>dôchodcovia (starobní, invalidní) (v tis.)</t>
  </si>
  <si>
    <t>ostatní</t>
  </si>
  <si>
    <t>v tis. osobách</t>
  </si>
  <si>
    <t>v %</t>
  </si>
  <si>
    <t>v tis. osobách</t>
  </si>
  <si>
    <t>v p. b.</t>
  </si>
  <si>
    <t>v tom veková skupina:</t>
  </si>
  <si>
    <t>Kraj</t>
  </si>
  <si>
    <t>Ekonomicky aktívne obyvateľstvo spolu v tis. osobách</t>
  </si>
  <si>
    <t>Miera zamestnanosti vo veku 20-64 rokov v %</t>
  </si>
  <si>
    <t>Miera nezamestnanosti spolu v %</t>
  </si>
  <si>
    <t>z toho pracujúci</t>
  </si>
  <si>
    <t>z toho nezamestnaní</t>
  </si>
  <si>
    <t>SR spolu</t>
  </si>
  <si>
    <t>Bratislavský</t>
  </si>
  <si>
    <t>Trnavský</t>
  </si>
  <si>
    <t>Trenčiansky</t>
  </si>
  <si>
    <t>Nitriansky</t>
  </si>
  <si>
    <t>Žilinský</t>
  </si>
  <si>
    <t>Banskobystrický</t>
  </si>
  <si>
    <t>Prešovský</t>
  </si>
  <si>
    <t>Košický</t>
  </si>
  <si>
    <t>Ekonomicky aktívne obyvateľstvo 15+ (v tis. osobách)</t>
  </si>
  <si>
    <t>v tom</t>
  </si>
  <si>
    <t>Zdroj: Sociálna poisťovňa</t>
  </si>
  <si>
    <t>január</t>
  </si>
  <si>
    <t>február</t>
  </si>
  <si>
    <t>apríl</t>
  </si>
  <si>
    <t>máj</t>
  </si>
  <si>
    <t>júl</t>
  </si>
  <si>
    <t>august</t>
  </si>
  <si>
    <t>október</t>
  </si>
  <si>
    <t>november</t>
  </si>
  <si>
    <t>Počet pracujúcich</t>
  </si>
  <si>
    <t>(v tis. osôb)</t>
  </si>
  <si>
    <t>Podiel na SR</t>
  </si>
  <si>
    <t>(v %)</t>
  </si>
  <si>
    <t>Index</t>
  </si>
  <si>
    <t>v tom veková skupina:</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</si>
  <si>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</si>
  <si>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</si>
  <si>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</si>
  <si>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</si>
  <si>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</si>
  <si>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</si>
  <si>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</si>
  <si>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</si>
  <si>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</si>
  <si>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v tom:</t>
  </si>
  <si>
    <t>Podiel pracujúcich v zahraničí na celkovej zamestnanosti SR, resp. kraja (v %)</t>
  </si>
  <si>
    <t>(v p. b.)</t>
  </si>
  <si>
    <t>Počet zamestnancov</t>
  </si>
  <si>
    <t>Osoby</t>
  </si>
  <si>
    <t>Podiel v %</t>
  </si>
  <si>
    <t>0 – 19</t>
  </si>
  <si>
    <t>20 – 49</t>
  </si>
  <si>
    <t>50 – 249</t>
  </si>
  <si>
    <t>250 – 499</t>
  </si>
  <si>
    <t>500 – 999</t>
  </si>
  <si>
    <t>1 000 a viac</t>
  </si>
  <si>
    <t>Živnostníci* (odhad)</t>
  </si>
  <si>
    <t>*vrátane zamestnancov u živnostníkov</t>
  </si>
  <si>
    <t>Voľné pracovné miesta</t>
  </si>
  <si>
    <t>Zdroj: ÚPSVR</t>
  </si>
  <si>
    <t>UoZ celkom</t>
  </si>
  <si>
    <t>Slovensko</t>
  </si>
  <si>
    <t>st. 10 a 11</t>
  </si>
  <si>
    <t>st. 12 a 13</t>
  </si>
  <si>
    <t>st. 15</t>
  </si>
  <si>
    <t>st. 14 a 16</t>
  </si>
  <si>
    <t>st. 17, 18 a 19</t>
  </si>
  <si>
    <t>st. 14</t>
  </si>
  <si>
    <t>SR</t>
  </si>
  <si>
    <t>Územie</t>
  </si>
  <si>
    <t>(kraje SR)</t>
  </si>
  <si>
    <t>15-24r.</t>
  </si>
  <si>
    <t>25-29 r.</t>
  </si>
  <si>
    <t>30-34 r.</t>
  </si>
  <si>
    <t>35-39 r.</t>
  </si>
  <si>
    <t>40-44 r.</t>
  </si>
  <si>
    <t>45-49 r.</t>
  </si>
  <si>
    <t>50-54 r.</t>
  </si>
  <si>
    <t>55-59 r.</t>
  </si>
  <si>
    <t>nad 60 r.</t>
  </si>
  <si>
    <t>do 3 mes.</t>
  </si>
  <si>
    <t>10-12 mes.</t>
  </si>
  <si>
    <t>13-18 mes.</t>
  </si>
  <si>
    <t>19-24 mes.</t>
  </si>
  <si>
    <t>25-30 mes.</t>
  </si>
  <si>
    <t>31-36 mes.</t>
  </si>
  <si>
    <t>43-48 mes.</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</si>
  <si>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</si>
  <si>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</si>
  <si>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</si>
  <si>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</si>
  <si>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</si>
  <si>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</si>
  <si>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</si>
  <si>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</si>
  <si>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</si>
  <si>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</si>
  <si>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</si>
  <si>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</si>
  <si>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</si>
  <si>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</si>
  <si>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</si>
  <si>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</si>
  <si>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</si>
  <si>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</si>
  <si>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</si>
  <si>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</si>
  <si>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</si>
  <si>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</si>
  <si>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</si>
  <si>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</si>
  <si>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</si>
  <si>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</si>
  <si>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</si>
  <si>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</si>
  <si>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</si>
  <si>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</si>
  <si>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</si>
  <si>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</si>
  <si>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</si>
  <si>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</si>
  <si>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</si>
  <si>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</si>
  <si>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</si>
  <si>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</si>
  <si>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</si>
  <si>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</si>
  <si>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</si>
  <si>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I.</t>
  </si>
  <si>
    <t>II.</t>
  </si>
  <si>
    <t>III.</t>
  </si>
  <si>
    <t>IV.</t>
  </si>
  <si>
    <t>V.</t>
  </si>
  <si>
    <t>VI.</t>
  </si>
  <si>
    <t>VII.</t>
  </si>
  <si>
    <t>VIII.</t>
  </si>
  <si>
    <t>IX.</t>
  </si>
  <si>
    <t>X.</t>
  </si>
  <si>
    <t>XI.</t>
  </si>
  <si>
    <t>XII.</t>
  </si>
  <si>
    <t>písm. a)</t>
  </si>
  <si>
    <t>písm. b)</t>
  </si>
  <si>
    <t>písm. c)</t>
  </si>
  <si>
    <t>písm. d)</t>
  </si>
  <si>
    <t>písm. e)</t>
  </si>
  <si>
    <t>písm. f)</t>
  </si>
  <si>
    <t>písm. g)</t>
  </si>
  <si>
    <t>písm. 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</si>
  <si>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</si>
  <si>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</si>
  <si>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</si>
  <si>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</si>
  <si>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</si>
  <si>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</si>
  <si>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</si>
  <si>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</si>
  <si>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Nezamestnaní</t>
  </si>
  <si>
    <t>Miera nezamestnanosti</t>
  </si>
  <si>
    <t>v tis. osôb</t>
  </si>
  <si>
    <t>Podiel</t>
  </si>
  <si>
    <t>na SR (v %)</t>
  </si>
  <si>
    <t>v %</t>
  </si>
  <si>
    <t>Zmena oproti</t>
  </si>
  <si>
    <t>Trvanie nezamestnanosti</t>
  </si>
  <si>
    <t>Podiel z celkového počtu nezamestnaných (v %)</t>
  </si>
  <si>
    <t>2008</t>
  </si>
  <si>
    <t>2009</t>
  </si>
  <si>
    <t>2010</t>
  </si>
  <si>
    <t>2011</t>
  </si>
  <si>
    <t>2012</t>
  </si>
  <si>
    <t>2013</t>
  </si>
  <si>
    <t>2014</t>
  </si>
  <si>
    <t>2015</t>
  </si>
  <si>
    <t>2016</t>
  </si>
  <si>
    <t>zo štvrťročného štatistického výkazníctva, bez odhadu podnikateľských príjmov, od roku 2006 vrátane príjmov ozbrojených zložiek</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</si>
  <si>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</si>
  <si>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</si>
  <si>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</si>
  <si>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</si>
  <si>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</si>
  <si>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</si>
  <si>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</si>
  <si>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</si>
  <si>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</si>
  <si>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</si>
  <si>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</si>
  <si>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A Poľnohospodárstvo, lesníctvo a rybolov</t>
  </si>
  <si>
    <t>B,C,D,E Priemysel spolu</t>
  </si>
  <si>
    <t>C Priemyselná výroba</t>
  </si>
  <si>
    <t>F Stavebníctvo</t>
  </si>
  <si>
    <t>G Veľkoobchod a maloobchod; oprava motorových vozidiel a motocyklov</t>
  </si>
  <si>
    <t>H Doprava a skladovanie</t>
  </si>
  <si>
    <t>I Ubytovacie a stravovacie služby</t>
  </si>
  <si>
    <t>J Informácie a komunikácia</t>
  </si>
  <si>
    <t>K Finančné a poisťovacie činnosti</t>
  </si>
  <si>
    <t>L Činnosti v oblasti nehnuteľností</t>
  </si>
  <si>
    <t>M Odborné, vedecké a technické činnosti</t>
  </si>
  <si>
    <t>N Administratívne a podporné služby</t>
  </si>
  <si>
    <t>O Verejná správa a obrana; povinné sociálne zabezpečenie</t>
  </si>
  <si>
    <t>P Vzdelávanie</t>
  </si>
  <si>
    <t>Q Zdravotníctvo a sociálna pomoc</t>
  </si>
  <si>
    <t>R Umenie, zábava a rekreácia</t>
  </si>
  <si>
    <t>S Ostatné činnosti</t>
  </si>
  <si>
    <t>Hospodárstvo spolu</t>
  </si>
  <si>
    <t>(v €)</t>
  </si>
  <si>
    <t>Druh nákladov</t>
  </si>
  <si>
    <t>Náklady práce spolu</t>
  </si>
  <si>
    <t>z toho náklady:</t>
  </si>
  <si>
    <t>14 554</t>
  </si>
  <si>
    <t>15 018</t>
  </si>
  <si>
    <t>15 721</t>
  </si>
  <si>
    <t>16 121</t>
  </si>
  <si>
    <t>10 633</t>
  </si>
  <si>
    <t>10 902</t>
  </si>
  <si>
    <t>11 438</t>
  </si>
  <si>
    <t>11 764</t>
  </si>
  <si>
    <t>3 936</t>
  </si>
  <si>
    <t>4 132</t>
  </si>
  <si>
    <t>4 305</t>
  </si>
  <si>
    <t>4 375</t>
  </si>
  <si>
    <t>Zdroj: ŠÚ SR, štatistické zisťovanie o úplných nákladoch práce</t>
  </si>
  <si>
    <t>Položky nákladov práce</t>
  </si>
  <si>
    <t>8. Povinné príspevky na sociálne poistenie</t>
  </si>
  <si>
    <t>9. Nepovinné príspevky na sociálne poistenie</t>
  </si>
  <si>
    <t>11. Príspevky na sociálne poistenie učňov</t>
  </si>
  <si>
    <t>16. SUBVENCIE</t>
  </si>
  <si>
    <t>BA</t>
  </si>
  <si>
    <t>TT</t>
  </si>
  <si>
    <t>TN</t>
  </si>
  <si>
    <t>NR</t>
  </si>
  <si>
    <t>ZA</t>
  </si>
  <si>
    <t>BB</t>
  </si>
  <si>
    <t>PO</t>
  </si>
  <si>
    <t>KE</t>
  </si>
  <si>
    <t>4. Náhrady za pracovnú pohotovosť</t>
  </si>
  <si>
    <t>Tabuľka 5</t>
  </si>
  <si>
    <t>Tabuľka 6</t>
  </si>
  <si>
    <t>Tabuľka 7</t>
  </si>
  <si>
    <t>Tabuľka 8</t>
  </si>
  <si>
    <t>Tabuľka 9</t>
  </si>
  <si>
    <t>Tabuľka 10</t>
  </si>
  <si>
    <t>Tabuľka 11</t>
  </si>
  <si>
    <t>Tabuľka 12</t>
  </si>
  <si>
    <t>Stupeň vzdelania</t>
  </si>
  <si>
    <t>v tisícoch</t>
  </si>
  <si>
    <t>Podľa vekových skupín</t>
  </si>
  <si>
    <t>Podľa vzdelania (15+ roční)</t>
  </si>
  <si>
    <t>Úplné stredné všeobecné</t>
  </si>
  <si>
    <t>Úplné stredné odborné</t>
  </si>
  <si>
    <t>Vysokoškolské - 1. stupeň</t>
  </si>
  <si>
    <t>Vysokoškolské - 2. stupeň</t>
  </si>
  <si>
    <t>Vysokoškolské - 3. stupeň</t>
  </si>
  <si>
    <t>Tabuľka 4 Odvetvová štruktúra zamestnanosti podľa SK NACE Rev. 2</t>
  </si>
  <si>
    <t>30 – 34 roční</t>
  </si>
  <si>
    <t>Podľa vzdelania</t>
  </si>
  <si>
    <t>Úplné stredné odborné (učňovské) s maturitou</t>
  </si>
  <si>
    <t>Počet uchádzačov o zamestnanie</t>
  </si>
  <si>
    <t>z toho</t>
  </si>
  <si>
    <t>Absolventi SOŠ s ukončeným stredným alebo nižším stredným odborným vzdelaním (stupeň vzdelania 12, 13)</t>
  </si>
  <si>
    <t>Absolventi SOŠ s ukončeným úplným stredným odborným vzdelaním (stupeň vzdelania 14)</t>
  </si>
  <si>
    <t>Absolventi gymnázií s ukončeným úplným stredným všeobecným vzdelaním (stupeň vzdelania 15)</t>
  </si>
  <si>
    <t>Absolventi VŠ s ukončeným vysokoškolským vzdelaním prvého stupňa (stupeň vzdelania 17)</t>
  </si>
  <si>
    <t>Absolventi VŠ s ukončeným vysokoškolským vzdelaním druhého a tretieho stupňa (stupeň vzdelania 18, 19)</t>
  </si>
  <si>
    <t>AOTP podľa prísl. § zákona o službách zamestnanosti</t>
  </si>
  <si>
    <t>Počet zaradených UoZ/osôb, resp. počet podporených PM/UoZ/osôb</t>
  </si>
  <si>
    <t>Čerpanie finančných prostriedkov (v €)</t>
  </si>
  <si>
    <t>§ 42*</t>
  </si>
  <si>
    <t>§ 49</t>
  </si>
  <si>
    <t>§ 50</t>
  </si>
  <si>
    <t>§ 51</t>
  </si>
  <si>
    <t>§ 52</t>
  </si>
  <si>
    <t>§ 52a</t>
  </si>
  <si>
    <t>§ 53</t>
  </si>
  <si>
    <t>§ 53a</t>
  </si>
  <si>
    <t>§ 56a</t>
  </si>
  <si>
    <t>§ 60</t>
  </si>
  <si>
    <t>B Ťažba a dobývanie</t>
  </si>
  <si>
    <t>H Doprava a skladovanie</t>
  </si>
  <si>
    <t>Celkové náklady práce</t>
  </si>
  <si>
    <t>mzdy</t>
  </si>
  <si>
    <t>náhrady mzdy</t>
  </si>
  <si>
    <t>povinné príspevky na sociálne poistenie</t>
  </si>
  <si>
    <t>nepovinné príspevky na sociálne poistenie</t>
  </si>
  <si>
    <t>Priemer za SR</t>
  </si>
  <si>
    <t>A Poľnohospodárstvo, lesníctvo, rybolov</t>
  </si>
  <si>
    <t>D Dodávka elekt., plynu, pary a stud. vzduchu</t>
  </si>
  <si>
    <t>E Dodávka vody</t>
  </si>
  <si>
    <t>G Veľkoobchod a maloobchod</t>
  </si>
  <si>
    <t>I Ubytovacie a stravovacie služby</t>
  </si>
  <si>
    <t>K Finančné a poisťovacie činnosti</t>
  </si>
  <si>
    <t>L činnosti v oblasti nehnuteľností</t>
  </si>
  <si>
    <t>M Odborné vedecké a technické činnosti</t>
  </si>
  <si>
    <t>N Administratívne a podporné služby</t>
  </si>
  <si>
    <t>O Verejná správa a obrana</t>
  </si>
  <si>
    <t>Prílohy ku kapitole 2</t>
  </si>
  <si>
    <t>Príloha ku kapitole 2</t>
  </si>
  <si>
    <t>Názov hárku, na ktorom sa tabuľka/graf nachádza</t>
  </si>
  <si>
    <t>Obyvatelia</t>
  </si>
  <si>
    <t>Január</t>
  </si>
  <si>
    <t>Február</t>
  </si>
  <si>
    <t>Marec</t>
  </si>
  <si>
    <t>Apríl</t>
  </si>
  <si>
    <t>Máj</t>
  </si>
  <si>
    <t>Jún</t>
  </si>
  <si>
    <t>Júl</t>
  </si>
  <si>
    <t>August</t>
  </si>
  <si>
    <t>September</t>
  </si>
  <si>
    <t>Október</t>
  </si>
  <si>
    <t>November</t>
  </si>
  <si>
    <t>December</t>
  </si>
  <si>
    <t>Zamestnávatelia</t>
  </si>
  <si>
    <t>Dohodári</t>
  </si>
  <si>
    <t>SZČO</t>
  </si>
  <si>
    <t>Zamestnanci</t>
  </si>
  <si>
    <t>Obdobie</t>
  </si>
  <si>
    <t>Zoznam skratiek</t>
  </si>
  <si>
    <t>AOTP – aktívne opatrenia trhu práce</t>
  </si>
  <si>
    <t>BA – Bratislavský kraj</t>
  </si>
  <si>
    <t>BB – Banskobystrický kraj</t>
  </si>
  <si>
    <t>COICOP – klasifikácia individuálnej spotreby podľa spôsobu použitia</t>
  </si>
  <si>
    <t>d. f. – dôchodkový fond</t>
  </si>
  <si>
    <t>DDS, d. d. s. – doplnková dôchodková spoločnosť</t>
  </si>
  <si>
    <t>DOP – dopytovo-orientovaný projekt</t>
  </si>
  <si>
    <t>DSS, d. s. s. – dôchodková správcovská spoločnosť</t>
  </si>
  <si>
    <t>EHP – Európsky hospodársky priestor</t>
  </si>
  <si>
    <t>EK – Európska komisia</t>
  </si>
  <si>
    <t>ESF – Európsky sociálny fond</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</si>
  <si>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</si>
  <si>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</si>
  <si>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</si>
  <si>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</si>
  <si>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</si>
  <si>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</si>
  <si>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</si>
  <si>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</si>
  <si>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KE – Košický kraj</t>
  </si>
  <si>
    <t>KZVS – kolektívna zmluva vyššieho stupňa</t>
  </si>
  <si>
    <t>MEN – miera evidovanej nezamestnanosti</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</si>
  <si>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</si>
  <si>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</si>
  <si>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</si>
  <si>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</si>
  <si>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</si>
  <si>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</si>
  <si>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</si>
  <si>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</si>
  <si>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</si>
  <si>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</si>
  <si>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</si>
  <si>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</si>
  <si>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</si>
  <si>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</si>
  <si>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</si>
  <si>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</si>
  <si>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</si>
  <si>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</si>
  <si>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</si>
  <si>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</si>
  <si>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</si>
  <si>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</si>
  <si>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</si>
  <si>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</si>
  <si>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</si>
  <si>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</si>
  <si>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</si>
  <si>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</si>
  <si>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</si>
  <si>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</si>
  <si>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WI – intenzita práce (work intensity)</t>
  </si>
  <si>
    <t>Z. z. – Zbierka zákonov</t>
  </si>
  <si>
    <t>ZA – Žilinský kraj</t>
  </si>
  <si>
    <t>ZoZ – záujemca o zamestnanie</t>
  </si>
  <si>
    <t>Mesiac</t>
  </si>
  <si>
    <t>Priemerná mesačná mzda nominálna</t>
  </si>
  <si>
    <t>Priemerná mesačná mzda reálna</t>
  </si>
  <si>
    <t>Priemerná nominálna mesačná mzda v hospodárstve v EUR - indexy</t>
  </si>
  <si>
    <t>*SK ISCO-08</t>
  </si>
  <si>
    <t>Zdroj údajov</t>
  </si>
  <si>
    <t>ŠÚ SR</t>
  </si>
  <si>
    <t>ŠÚ SR, VZPS</t>
  </si>
  <si>
    <t>SP</t>
  </si>
  <si>
    <t>ŠÚ SR (VZPS), ÚPSVR</t>
  </si>
  <si>
    <t>ÚPSVR</t>
  </si>
  <si>
    <t>(1) Znevýhodnený uchádzač o zamestnanie na účely tohto zákona je uchádzač o zamestnanie, ktorý je</t>
  </si>
  <si>
    <t>a) občan mladší ako 26 rokov veku, ktorý ukončil príslušným stupňom vzdelania sústavnú prípravu na povolanie v dennej forme štúdia pred menej ako dvomi rokmi a od jej ukončenia nemal pravidelne platené zamestnanie (ďalej len „absolvent školy“),</t>
  </si>
  <si>
    <t>b) občan starší ako 50 rokov veku,</t>
  </si>
  <si>
    <t>c) občan vedený v evidencii uchádzačov o zamestnanie najmenej 12 po sebe nasledujúcich mesiacov (ďalej len „dlhodobo nezamestnaný občan“),</t>
  </si>
  <si>
    <t>d) občan, ktorý dosiahol vzdelanie nižšie ako stredné odborné vzdelanie podľa osobitného predpisu,13c)</t>
  </si>
  <si>
    <t>e) občan, ktorý najmenej 12 po sebe nasledujúcich kalendárnych mesiacov pred zaradením do evidencie uchádzačov o zamestnanie nemal pravidelne platené zamestnanie,</t>
  </si>
  <si>
    <t>f) štátny príslušník tretej krajiny, ktorému bol udelený azyl13d) alebo ktorému bola poskytnutá doplnková ochrana,13e)</t>
  </si>
  <si>
    <t>g) občan, ktorý žije ako osamelá dospelá osoba s jednou alebo viacerými osobami odkázanými na jeho starostlivosť alebo starajúca sa aspoň o jedno dieťa pred skončením povinnej školskej dochádzky,13f)</t>
  </si>
  <si>
    <t>h) občan so zdravotným postihnutím.</t>
  </si>
  <si>
    <t>§ 53c</t>
  </si>
  <si>
    <t>§ 53g</t>
  </si>
  <si>
    <t>§ 54</t>
  </si>
  <si>
    <t>§ 59</t>
  </si>
  <si>
    <t>K1.1 Vývoj HDP</t>
  </si>
  <si>
    <t>K2.1.3 Vývoj nezamestnanosti</t>
  </si>
  <si>
    <t>K2.1.3.1 VPM podľa ÚPSVR</t>
  </si>
  <si>
    <t>K2.1.3.1 Dlhodobo nezamestnaní</t>
  </si>
  <si>
    <t>K2.1.3.2 Nezamestnanosť VZPS</t>
  </si>
  <si>
    <t>K2.2.1 Mzdy</t>
  </si>
  <si>
    <t>K2.2.2 Úplné náklady práce</t>
  </si>
  <si>
    <t>1.1 Základné makroekonomické charakteristiky</t>
  </si>
  <si>
    <t>1.2 Vybrané demografické ukazovatele</t>
  </si>
  <si>
    <t>2.1.1. Ekonomická aktivita obyvateľstva</t>
  </si>
  <si>
    <t>2.1.2.1 Zamestnanosť v štatistikách Sociálnej poisťovne</t>
  </si>
  <si>
    <t>2.1.2.2 Zamestnanosť podľa výberového zisťovania pracovných síl  ŠÚ SR</t>
  </si>
  <si>
    <t>2.1.2.3 Zamestnanosť podľa štatistického výkazníctva ŠÚ SR</t>
  </si>
  <si>
    <t>2.2.1 Mzdy</t>
  </si>
  <si>
    <t>2.2.2 Úplné náklady práce</t>
  </si>
  <si>
    <t>Pomocná tabuľka ku grafu</t>
  </si>
  <si>
    <t>Pomocné stĺpce ku grafu</t>
  </si>
  <si>
    <t>x</t>
  </si>
  <si>
    <t>Vzdelávanie</t>
  </si>
  <si>
    <t>Názov národného projektu/žiadateľ</t>
  </si>
  <si>
    <t>Popis</t>
  </si>
  <si>
    <t>Časová oprávnenosť projektu/ dátum vyhlásenia výzvy</t>
  </si>
  <si>
    <t>Finančná alokácia NFP / Podpora EÚ v eurách</t>
  </si>
  <si>
    <t>Výzva pre DOP/Vyhlasovateľ</t>
  </si>
  <si>
    <t>Prioritná os 3 Zamestnanosť</t>
  </si>
  <si>
    <t xml:space="preserve"> </t>
  </si>
  <si>
    <t>Žiadateľ:</t>
  </si>
  <si>
    <t>Ústredie práce, sociálnych vecí a rodiny</t>
  </si>
  <si>
    <t>Typ registrovaného podniku</t>
  </si>
  <si>
    <t>Integračný sociálny podnik</t>
  </si>
  <si>
    <t>Sociálny podnik bývania</t>
  </si>
  <si>
    <t>Zdroj: MPSVR SR</t>
  </si>
  <si>
    <t>Názov RSP</t>
  </si>
  <si>
    <t>Okres</t>
  </si>
  <si>
    <t>NRO</t>
  </si>
  <si>
    <t>Základné a bez vzdelania</t>
  </si>
  <si>
    <t>Nižšie stredné</t>
  </si>
  <si>
    <t>Úplné stredné</t>
  </si>
  <si>
    <t>spolu v tis. osobách</t>
  </si>
  <si>
    <t>spolu v %</t>
  </si>
  <si>
    <t>Legenda:</t>
  </si>
  <si>
    <t xml:space="preserve">Zdroj: ŠÚ SR  </t>
  </si>
  <si>
    <t>Tabuľka 1 Základné ukazovatele ekonomického vývoja SR*</t>
  </si>
  <si>
    <t>Miera voľných pracovných miest v %</t>
  </si>
  <si>
    <t xml:space="preserve"> Legenda:</t>
  </si>
  <si>
    <t>Poľnohospodárstvo, lesníctvo a rybolov</t>
  </si>
  <si>
    <t>A</t>
  </si>
  <si>
    <t>F</t>
  </si>
  <si>
    <t>G</t>
  </si>
  <si>
    <t>H</t>
  </si>
  <si>
    <t>I</t>
  </si>
  <si>
    <t>J</t>
  </si>
  <si>
    <t>K</t>
  </si>
  <si>
    <t>L</t>
  </si>
  <si>
    <t>M</t>
  </si>
  <si>
    <t>N</t>
  </si>
  <si>
    <t>O</t>
  </si>
  <si>
    <t>P</t>
  </si>
  <si>
    <t>Q</t>
  </si>
  <si>
    <t>R</t>
  </si>
  <si>
    <t>S</t>
  </si>
  <si>
    <t>B,C,D,E</t>
  </si>
  <si>
    <t>Priemysel spolu</t>
  </si>
  <si>
    <t>Stavebníctvo</t>
  </si>
  <si>
    <t>Veľkoobchod a maloobchod; oprava motorových vozidiel a motocyklov</t>
  </si>
  <si>
    <t>Ubytovacie a stravovacie služby</t>
  </si>
  <si>
    <t>Doprava a skladovanie</t>
  </si>
  <si>
    <t>Informácie a komunikácia</t>
  </si>
  <si>
    <t>Finančné a poisťovacie činnosti</t>
  </si>
  <si>
    <t>Činnosti v oblasti nehnuteľností</t>
  </si>
  <si>
    <t>Odborné, vedecké a technické činnosti</t>
  </si>
  <si>
    <t>Administratívne a podporné služby</t>
  </si>
  <si>
    <t>Verejná správa a obrana; povinné sociálne zabezpečenie</t>
  </si>
  <si>
    <t>Zdravotníctvo a sociálna pomoc</t>
  </si>
  <si>
    <t>Umenie, zábava a rekreácia</t>
  </si>
  <si>
    <t>Ostatné činnosti</t>
  </si>
  <si>
    <t>Štatistická klasifikácia ekonomických činností SK NACE Rev. 2</t>
  </si>
  <si>
    <t>Skratka pre ekon.činnosť</t>
  </si>
  <si>
    <t>15 – 19 roční</t>
  </si>
  <si>
    <t>20 – 24 roční</t>
  </si>
  <si>
    <t>25 – 29 roční</t>
  </si>
  <si>
    <t>35 – 39 roční</t>
  </si>
  <si>
    <t>40 – 44 roční</t>
  </si>
  <si>
    <t>45 – 49 roční</t>
  </si>
  <si>
    <t>50 – 54 roční</t>
  </si>
  <si>
    <t>55 – 59 roční</t>
  </si>
  <si>
    <t>60 – 64 roční</t>
  </si>
  <si>
    <t>Vysvetlivka:(-) – jav sa nevyskytoval</t>
  </si>
  <si>
    <t>MPSVR SR</t>
  </si>
  <si>
    <t>Tabuľka 2.11 Zamestnanosť podľa veľkosti podnikov (priemer za rok)</t>
  </si>
  <si>
    <t>nezistené - nezistený stupeň vzdelania</t>
  </si>
  <si>
    <t>Znevýhodnení UoZ podľa § 8 zák. č. 5/2004 Zb.</t>
  </si>
  <si>
    <t>Znevýhodnený uchádzač o zamestnanie podľa § 8</t>
  </si>
  <si>
    <r>
      <t>1</t>
    </r>
    <r>
      <rPr>
        <i/>
        <sz val="11"/>
        <color rgb="FF000000"/>
        <rFont val="Arial Narrow"/>
        <family val="2"/>
        <charset val="238"/>
      </rPr>
      <t xml:space="preserve"> mzda zamestnancov u živnostníkov</t>
    </r>
  </si>
  <si>
    <t xml:space="preserve">0 – 19 </t>
  </si>
  <si>
    <r>
      <t xml:space="preserve">Mapový podklad </t>
    </r>
    <r>
      <rPr>
        <i/>
        <sz val="11"/>
        <color rgb="FF000000"/>
        <rFont val="Symbol"/>
        <family val="1"/>
        <charset val="2"/>
      </rPr>
      <t>Ó</t>
    </r>
    <r>
      <rPr>
        <i/>
        <sz val="11"/>
        <color rgb="FF000000"/>
        <rFont val="Arial Narrow"/>
        <family val="2"/>
        <charset val="238"/>
      </rPr>
      <t xml:space="preserve"> Úrad geodézie, kartografie a katastra Slovenskej republiky</t>
    </r>
  </si>
  <si>
    <t xml:space="preserve">Tabuľka 1 </t>
  </si>
  <si>
    <t>Základné ukazovatele ekonomického vývoja SR*</t>
  </si>
  <si>
    <t xml:space="preserve">Tabuľka 2 </t>
  </si>
  <si>
    <t xml:space="preserve">Tabuľka 3 </t>
  </si>
  <si>
    <t>Výstavba a úbytok bytov</t>
  </si>
  <si>
    <t xml:space="preserve">Tabuľka 4 </t>
  </si>
  <si>
    <t xml:space="preserve">Graf 1 </t>
  </si>
  <si>
    <t>K2.1.1 Ekon.aktiv.obyvateľstva</t>
  </si>
  <si>
    <t xml:space="preserve">Tabuľka 2.3 </t>
  </si>
  <si>
    <t xml:space="preserve">Tabuľka 2.7 </t>
  </si>
  <si>
    <t xml:space="preserve">Tabuľka 2.9 </t>
  </si>
  <si>
    <t xml:space="preserve">Tabuľka 2.10 </t>
  </si>
  <si>
    <t>K2.1.2.1 Zamestnanosť - SP</t>
  </si>
  <si>
    <t>K2.1.2.2 Zamestnanosť - ŠÚ SR</t>
  </si>
  <si>
    <t xml:space="preserve">Tabuľka 2.12 </t>
  </si>
  <si>
    <t>K2.1.2.4 Voľné prac. miesta</t>
  </si>
  <si>
    <t>K2.1.3.1 Nezamestnanosť ÚPSVR</t>
  </si>
  <si>
    <t xml:space="preserve">Tabuľka 2.14 </t>
  </si>
  <si>
    <t xml:space="preserve">Tabuľka 2.15 </t>
  </si>
  <si>
    <t xml:space="preserve">Tabuľka 2.16 </t>
  </si>
  <si>
    <t xml:space="preserve">Tabuľka 2.17 </t>
  </si>
  <si>
    <t>Dynamika ročných nákladov práce v SR na zamestnanca (v eurách)</t>
  </si>
  <si>
    <t>Nástroje aktívnych opatrení trhu práce</t>
  </si>
  <si>
    <t>Príloha ku kapitole 2 - 1. časť</t>
  </si>
  <si>
    <t>d.d.f. – doplnkový dôchodkový fond</t>
  </si>
  <si>
    <t>ŠVVP - špeciálne výchovno-vzdelávacie potreby</t>
  </si>
  <si>
    <t>ZŠ – základná škola</t>
  </si>
  <si>
    <t>Kapitola 1 Hlavné makroekonomicko-demografické ukazovatele v podmienkach SR</t>
  </si>
  <si>
    <t>Kapitola 2 Trh práce, mzdy, pracovné podmienky a sociálna ekonomika</t>
  </si>
  <si>
    <t>Poznámka:</t>
  </si>
  <si>
    <r>
      <t>–</t>
    </r>
    <r>
      <rPr>
        <sz val="11"/>
        <color theme="1"/>
        <rFont val="Arial Narrow"/>
        <family val="2"/>
        <charset val="238"/>
      </rPr>
      <t xml:space="preserve"> priame</t>
    </r>
  </si>
  <si>
    <r>
      <t>–</t>
    </r>
    <r>
      <rPr>
        <sz val="11"/>
        <color theme="1"/>
        <rFont val="Arial Narrow"/>
        <family val="2"/>
        <charset val="238"/>
      </rPr>
      <t xml:space="preserve"> nepriame</t>
    </r>
  </si>
  <si>
    <t>Rozdiel  
v p. b.</t>
  </si>
  <si>
    <t>Hodnoty sú v %</t>
  </si>
  <si>
    <t>Občania so vzdelaním nižším ako stredné odborné</t>
  </si>
  <si>
    <t>15 – 24 rokov</t>
  </si>
  <si>
    <t>25 – 34 rokov</t>
  </si>
  <si>
    <t>35 – 44 rokov</t>
  </si>
  <si>
    <t>45 – 54 rokov</t>
  </si>
  <si>
    <t>Zdroj: ŠÚ SR, http://datacube.statistics.sk</t>
  </si>
  <si>
    <t>Eur</t>
  </si>
  <si>
    <t>Priemysel</t>
  </si>
  <si>
    <t>Veľkoobchod a maloobchod; oprava motor. vozidiel</t>
  </si>
  <si>
    <t>Hospodárstvo SR spolu</t>
  </si>
  <si>
    <t>Poľnohospodárstvo, lesníctvo a rybolov</t>
  </si>
  <si>
    <t xml:space="preserve">Priemysel </t>
  </si>
  <si>
    <t>Doprava a skladovanie</t>
  </si>
  <si>
    <t>Informácie a komunikácia</t>
  </si>
  <si>
    <t>Administratívne služby</t>
  </si>
  <si>
    <t xml:space="preserve">Umenie, zábava a rekreácia </t>
  </si>
  <si>
    <t xml:space="preserve">Ostatné činnosti </t>
  </si>
  <si>
    <t>Miera voľných pracovných miest (v %)</t>
  </si>
  <si>
    <t xml:space="preserve">Voľné pracovné miesta spolu </t>
  </si>
  <si>
    <t>Kežmarok</t>
  </si>
  <si>
    <t>Sabinov</t>
  </si>
  <si>
    <t>Úroveň oproti SR</t>
  </si>
  <si>
    <t>Územie (kraje SR)</t>
  </si>
  <si>
    <t>4-6 mes.</t>
  </si>
  <si>
    <t>7-9 mes.</t>
  </si>
  <si>
    <t>37-42 mes.</t>
  </si>
  <si>
    <t>nad 48 mes.</t>
  </si>
  <si>
    <t xml:space="preserve"> Rozličné tovary a služby</t>
  </si>
  <si>
    <r>
      <t xml:space="preserve">Stále váhy v o/oo </t>
    </r>
    <r>
      <rPr>
        <b/>
        <vertAlign val="superscript"/>
        <sz val="11"/>
        <color rgb="FFFFFFFF"/>
        <rFont val="Arial Narrow"/>
        <family val="2"/>
        <charset val="238"/>
      </rPr>
      <t>1)</t>
    </r>
  </si>
  <si>
    <t xml:space="preserve"> Byty spolu</t>
  </si>
  <si>
    <t>§ 53f</t>
  </si>
  <si>
    <t>Implementačná agentúra MPSVR</t>
  </si>
  <si>
    <t>NP Inštitút sociálnej ekonomiky</t>
  </si>
  <si>
    <t>Graf 2.15</t>
  </si>
  <si>
    <t>Graf 2.16</t>
  </si>
  <si>
    <t>Tabuľka 2.13</t>
  </si>
  <si>
    <t>Graf 2.19</t>
  </si>
  <si>
    <t>Tabuľka 2.20</t>
  </si>
  <si>
    <t>Tabuľka 2.21</t>
  </si>
  <si>
    <t>Tabuľka 2.22</t>
  </si>
  <si>
    <t>Tabuľka 2.23</t>
  </si>
  <si>
    <t>Tabuľka 2.24</t>
  </si>
  <si>
    <t>IZM – Iniciatíva na podporu zamestnanosti mladých ľudí</t>
  </si>
  <si>
    <t>SK ISCO-08 – štatistická klasifikácia zamestnaní, verzia 2016</t>
  </si>
  <si>
    <t>Všeobecný registrovaný sociálny podnik</t>
  </si>
  <si>
    <t>Veľký Krtíš</t>
  </si>
  <si>
    <t>Rozdiel</t>
  </si>
  <si>
    <t>Priemerná MEN</t>
  </si>
  <si>
    <t>Priemerná miera nezamestnanosti                                            z celkového počtu UoZ</t>
  </si>
  <si>
    <t>Sekcie SK NACE Rev.2</t>
  </si>
  <si>
    <t>Príloha ku kapitole 2 - 2. časť</t>
  </si>
  <si>
    <t xml:space="preserve">  z toho poľnohospodárstvo</t>
  </si>
  <si>
    <t>Tabuľka 8 Nástroje aktívnych opatrení trhu práce</t>
  </si>
  <si>
    <t>Prílohy ku kapitole 3</t>
  </si>
  <si>
    <t>Príloha ku kapitole 3</t>
  </si>
  <si>
    <t>NCZI</t>
  </si>
  <si>
    <t>Stup.vzdelania</t>
  </si>
  <si>
    <t>Štruktúra VPM podľa požadovaného vzdelania v SR (priemer v %)</t>
  </si>
  <si>
    <t>kód profesie</t>
  </si>
  <si>
    <t>Banskobystrický  kraj</t>
  </si>
  <si>
    <t>Osoby mimo trhu práce od 15 rokov (v tis.)</t>
  </si>
  <si>
    <t>osoby v domácnosti (v tis.)</t>
  </si>
  <si>
    <t>Odradení</t>
  </si>
  <si>
    <t>Práceneschopné obyvateľstvo</t>
  </si>
  <si>
    <t>Ostatné osoby mimo trhu práce (ost.ekon.neakt. obyv.)</t>
  </si>
  <si>
    <t>65 – 89 rokov</t>
  </si>
  <si>
    <t>Bez školského vzdelania</t>
  </si>
  <si>
    <t>menej ako 1 mesiac</t>
  </si>
  <si>
    <t>1 až 2 mesiace</t>
  </si>
  <si>
    <t>3 až 5 mesiacov</t>
  </si>
  <si>
    <t>6 až 11 mesiacov</t>
  </si>
  <si>
    <t>12 až 17 mesiacov</t>
  </si>
  <si>
    <t>18 až 23 mesiacov</t>
  </si>
  <si>
    <t>24 až 47 mesiacov</t>
  </si>
  <si>
    <t>48 a viac mesiacpv</t>
  </si>
  <si>
    <t>Priemerná výška v €</t>
  </si>
  <si>
    <t>Zdroj: Ústredie práce, sociálnych vecí a rodiny</t>
  </si>
  <si>
    <t>Modré servisné poukážky</t>
  </si>
  <si>
    <t>Ružové servisné poukážky</t>
  </si>
  <si>
    <t>Spolu (15 – 89 roční)</t>
  </si>
  <si>
    <t>65 – 89 roční</t>
  </si>
  <si>
    <t>Priemerný počet zamestnaných osôb</t>
  </si>
  <si>
    <t>Podiel v %</t>
  </si>
  <si>
    <t>65 – 74 roční</t>
  </si>
  <si>
    <t>Gelnica</t>
  </si>
  <si>
    <t>Pracujúci v zahraničí (v tis. osôb)</t>
  </si>
  <si>
    <t>Podiel na SR (v %)</t>
  </si>
  <si>
    <t>Zdroj: ŠÚ SR, My v číslach, pohyb obyvateľstva 2021</t>
  </si>
  <si>
    <t>74,6*</t>
  </si>
  <si>
    <t>187,6*</t>
  </si>
  <si>
    <t>6,8*</t>
  </si>
  <si>
    <t>Zdroj: ŠÚ SR, DATAcube</t>
  </si>
  <si>
    <t xml:space="preserve"> Pošta a spoje</t>
  </si>
  <si>
    <t xml:space="preserve">Graf 2.2 </t>
  </si>
  <si>
    <t>Tabuľka 2.4</t>
  </si>
  <si>
    <t>Tabuľka 2.5</t>
  </si>
  <si>
    <t>Graf 2.3</t>
  </si>
  <si>
    <t>Graf 2.4</t>
  </si>
  <si>
    <t>Graf 2.5</t>
  </si>
  <si>
    <t>Graf 2.6</t>
  </si>
  <si>
    <t>Graf 2.7</t>
  </si>
  <si>
    <t>Graf 2.8</t>
  </si>
  <si>
    <t>Graf 2.9</t>
  </si>
  <si>
    <t>Graf 2.10</t>
  </si>
  <si>
    <t>Graf 2.11</t>
  </si>
  <si>
    <t>Graf 2.12</t>
  </si>
  <si>
    <t>Graf 2.13</t>
  </si>
  <si>
    <t>Graf 2.17</t>
  </si>
  <si>
    <t xml:space="preserve">Podiel priemerného počtu vybraných znevýhodnených skupín uchádzačov o zamestnanie na celkovom priemernom počte uchádzačov o zamestnanie (v %) </t>
  </si>
  <si>
    <t>Tabuľka 2.18</t>
  </si>
  <si>
    <t>Graf 2.18</t>
  </si>
  <si>
    <t>Priemerná nominálna mesačná mzda zamestnanca hospodárstva SR v eurách</t>
  </si>
  <si>
    <t>Priemerná mesačná nominálna mzda zamestnancov podľa krajov</t>
  </si>
  <si>
    <t>Priemerná mesačná nominálna mzda a jej rast podľa ekonomických činností</t>
  </si>
  <si>
    <t>UoZ disponibilní</t>
  </si>
  <si>
    <t>2.1.3 Voľné pracovné miesta</t>
  </si>
  <si>
    <t>2.1.4 Vývoj nezamestnanosti</t>
  </si>
  <si>
    <t>2.1.4.1 Nezamestnanosť podľa evidencie úradov práce, sociálnych vecí a rodiny</t>
  </si>
  <si>
    <t>2.1.4.2 Nezamestnanosť podľa výberového zisťovania pracovných síl ŠÚ SR</t>
  </si>
  <si>
    <t>Sobáše</t>
  </si>
  <si>
    <t>Priemerný vek pri prvom sobáši</t>
  </si>
  <si>
    <t>Rozvody</t>
  </si>
  <si>
    <t>Podiel rozvedených manželstiev s maloletými deťmi (%)</t>
  </si>
  <si>
    <t>Ženích</t>
  </si>
  <si>
    <t>Nevesta</t>
  </si>
  <si>
    <t>Podiel vekovej skupiny (%)</t>
  </si>
  <si>
    <t>Index starnutia (%)</t>
  </si>
  <si>
    <t>Index ekonomického zaťaženia osôb (%)</t>
  </si>
  <si>
    <t>Index ekonomickej závislosti starých ľudí (%)</t>
  </si>
  <si>
    <t>0 - 14</t>
  </si>
  <si>
    <t>15 - 64</t>
  </si>
  <si>
    <t>65 +</t>
  </si>
  <si>
    <t xml:space="preserve">HRUBÝ DOMÁCI PRODUKT 1) </t>
  </si>
  <si>
    <t>Hrubý domáci produkt v bežných cenách</t>
  </si>
  <si>
    <t>Hrubý domáci produkt v stálych cenách 2)</t>
  </si>
  <si>
    <t>INFLÁCIA 3)</t>
  </si>
  <si>
    <t>EKONOMICKÁ AKTIVITA PODĽA VZPS4)</t>
  </si>
  <si>
    <t>2 560,6*</t>
  </si>
  <si>
    <t>zamestnanca za hospodárstvo spolu 6)</t>
  </si>
  <si>
    <t>* Zásadná zmena metodiky VZPS od roku 2021</t>
  </si>
  <si>
    <t xml:space="preserve"> Reštaurácie a hotely</t>
  </si>
  <si>
    <t>Index 2022/2021</t>
  </si>
  <si>
    <t>55 - 89 rokov</t>
  </si>
  <si>
    <t>priemer 2022</t>
  </si>
  <si>
    <t>1. - 16. CELKOVÉ NÁKLADY PRÁCE</t>
  </si>
  <si>
    <t>1. - 7. PRIAME NÁKLADY</t>
  </si>
  <si>
    <t>8. - 15. NEPRIAME NÁKLADY</t>
  </si>
  <si>
    <t>Názov tabuľky/grafu v Správe o sociálnej situácii obyvateľstva Slovenskej republiky</t>
  </si>
  <si>
    <t>Názov podkapitoly v SoSS</t>
  </si>
  <si>
    <t>Názov kapitoly v SoSS</t>
  </si>
  <si>
    <t>Číslo tabuľky/grafu v SoSS</t>
  </si>
  <si>
    <t>Mesačné náklady práce na zamestnanca v roku 2021 podľa krajov (v eurách)</t>
  </si>
  <si>
    <t>K1.2 Demografické ukazovatele</t>
  </si>
  <si>
    <t xml:space="preserve">Tabuľka 1.2 </t>
  </si>
  <si>
    <t xml:space="preserve">Tabuľka 1.3 </t>
  </si>
  <si>
    <t>Spolu (15 - 89 roční)</t>
  </si>
  <si>
    <t>20 - 64 roční</t>
  </si>
  <si>
    <t>15 - 64 roční</t>
  </si>
  <si>
    <t>15 - 24 roční</t>
  </si>
  <si>
    <t>50 - 64 roční</t>
  </si>
  <si>
    <t>15 - 19 roční</t>
  </si>
  <si>
    <t>20 - 24 roční</t>
  </si>
  <si>
    <t>25 - 29 roční</t>
  </si>
  <si>
    <t>30 - 34 roční</t>
  </si>
  <si>
    <t>35 - 39 roční</t>
  </si>
  <si>
    <t>40 - 44 roční</t>
  </si>
  <si>
    <t>45 - 49 roční</t>
  </si>
  <si>
    <t>50 - 54 roční</t>
  </si>
  <si>
    <t>55 - 59 roční</t>
  </si>
  <si>
    <t>60 - 64 roční</t>
  </si>
  <si>
    <t>65 - 89 roční</t>
  </si>
  <si>
    <t>Spolu (15 - 64 roční)</t>
  </si>
  <si>
    <t>Index rastu 2022/2021</t>
  </si>
  <si>
    <t>Absolventi SOŠ s ukončeným vyšším odborným vzdelaním</t>
  </si>
  <si>
    <t>Rok 2022</t>
  </si>
  <si>
    <t xml:space="preserve">Čerpanie finančných prostriedkov </t>
  </si>
  <si>
    <t>Priame náklady spolu</t>
  </si>
  <si>
    <t>Nepriame náklady spolu</t>
  </si>
  <si>
    <r>
      <t>v eur/zam./mes</t>
    </r>
    <r>
      <rPr>
        <sz val="11"/>
        <color theme="1"/>
        <rFont val="Arial Narrow"/>
        <family val="2"/>
        <charset val="238"/>
      </rPr>
      <t>.</t>
    </r>
  </si>
  <si>
    <t>Ekonomicky aktívne obyvateľstvo (priemer za rok)</t>
  </si>
  <si>
    <t>Tabuľka 2.2 Porovnanie štruktúry ekonomicky aktívneho obyvateľstva v jednotlivých krajoch podľa vzdelania</t>
  </si>
  <si>
    <t>Vysokoškolské - vysokoškolské 1. až 3. stupňa</t>
  </si>
  <si>
    <t>Nižšie stredné - učňovské a stredné odborné bez maturity</t>
  </si>
  <si>
    <t>Základné - základné a bez vzdelania</t>
  </si>
  <si>
    <t>Úplné stredné - úplné stredné učňovské s maturitou + úplné stredné odborné + úplné stredné všeobecné + vyššie odborné</t>
  </si>
  <si>
    <t xml:space="preserve">Tabuľka 2.5 Miera ekonomickej aktivity obyvateľov podľa veku a pohlavia (priemer za rok v %)
</t>
  </si>
  <si>
    <t>65 - 89 rokov</t>
  </si>
  <si>
    <t>v tom: </t>
  </si>
  <si>
    <t>Miera zamestnanosti vo veku 20 – 64 rokov (v %)</t>
  </si>
  <si>
    <t>rok 2022</t>
  </si>
  <si>
    <t xml:space="preserve">Tabuľka 2.10 Miera zamestnanosti vo veku 20 – 64 rokov podľa krajov
</t>
  </si>
  <si>
    <t>Počet voľných pracovných miest</t>
  </si>
  <si>
    <t>Prírastok/úbytok voľných pracovných miest</t>
  </si>
  <si>
    <t>UoZ celkom 2022</t>
  </si>
  <si>
    <t>UoZ ženy 2022</t>
  </si>
  <si>
    <t>UoZ muži 2022</t>
  </si>
  <si>
    <t>disponibilní UoZ 2022</t>
  </si>
  <si>
    <t>Priemerný počet UoZ 2022</t>
  </si>
  <si>
    <t>2022 - počet UoZ - dlhodobo nezamestnaných občanov</t>
  </si>
  <si>
    <t>2022 - podiel UoZ - dlhodobo nezamestnaných občanov</t>
  </si>
  <si>
    <t>UoZ 2022</t>
  </si>
  <si>
    <t>Krátkodobá nezamestnanosť</t>
  </si>
  <si>
    <t>Dlhodobá nezamestnanosť</t>
  </si>
  <si>
    <t>Graf 2.19 Priemerná nominálna mesačná mzda zamestnanca hospodárstva SR v eur</t>
  </si>
  <si>
    <t>Graf 2.20 Vývoj priemernej mesačnej mzdy od roku 2008 (v %)</t>
  </si>
  <si>
    <t xml:space="preserve">Prírastok/Úbytok </t>
  </si>
  <si>
    <t xml:space="preserve">Tabuľka 2.19 Priemerná nominálna mesačná mzda zamestnanca podľa krajov </t>
  </si>
  <si>
    <t>Tabuľka 2.20 Priemerná mesačná nominálna mzda a jej rast podľa ekonomických činností</t>
  </si>
  <si>
    <t xml:space="preserve">  Ťažba a dobývanie</t>
  </si>
  <si>
    <t xml:space="preserve">  Priemyselná výroba</t>
  </si>
  <si>
    <t>Tabuľka 2.21 Priemerná nominálna mesačná mzda podľa veľkosti podnikov</t>
  </si>
  <si>
    <t>Indexy 2022/2021</t>
  </si>
  <si>
    <t>Nominálna mzda</t>
  </si>
  <si>
    <t>Reálna mzda</t>
  </si>
  <si>
    <t>Tabuľka 2.22 Dynamika ročných nákladov práce v SR na zamestnanca (v eurách)</t>
  </si>
  <si>
    <t>Graf 2.7 Vývoj počtu uchádzačov o zamestnanie v jednotlivých mesiacoch v rokoch 2022 a 2023</t>
  </si>
  <si>
    <t>Graf 2.8 Vývoj počtov nezamestnaných mužov a žien v jednotlivých mesiacoch v rokoch 2022 a 2023</t>
  </si>
  <si>
    <t>Graf 2.9 Vývoj počtu disponibilných uchádzačov o zamestnanie v jednotlivých mesiacoch v rokoch 2022 a 2023</t>
  </si>
  <si>
    <t>Graf 2.10 Porovnanie priemerných počtov uchádzačov o zamestnanie v rokoch 2022 a 2023</t>
  </si>
  <si>
    <t>Graf 2.12 Priemerná miera evidovanej nezamestnanosti a miera nezamestnanosti z celkového počtu UoZ v SR v rokoch 2022 a 2023</t>
  </si>
  <si>
    <t>Graf 2.13 Podiel UoZ podľa stupňa vzdelania v krajoch SR v roku 2023</t>
  </si>
  <si>
    <t>Tabuľka 2.13 Štruktúra uchádzačov o zamestnanie podľa veku v krajoch SR v roku 2023 (v %)</t>
  </si>
  <si>
    <t>Tabuľka 2.14 Priemerný počet uchádzačov o zamestnanie podľa dĺžky evidencie v mesiacoch v roku 2023 podľa regiónov SR (v osobách)</t>
  </si>
  <si>
    <t>UoZ celkom 2023</t>
  </si>
  <si>
    <t>muži</t>
  </si>
  <si>
    <t>UoZ muži 2023</t>
  </si>
  <si>
    <t>ženy</t>
  </si>
  <si>
    <t>UoZ ženy 2023</t>
  </si>
  <si>
    <t>disponibilní UoZ 2023</t>
  </si>
  <si>
    <t>priemer 2023</t>
  </si>
  <si>
    <t>Graf 2.11 Priemerná miera evidovanej nezamestnanosti a priemerný počet UoZ v krajoch SR v roku 2023</t>
  </si>
  <si>
    <t xml:space="preserve">Priemerná MEN 
2023 v (%) </t>
  </si>
  <si>
    <t xml:space="preserve">Priemerná MEN 
2022 v (%) </t>
  </si>
  <si>
    <t>Priemerný počet UoZ 2023</t>
  </si>
  <si>
    <t>Graf 2.16 Podiel voľných pracovných miest v roku 2023 podľa požiadaviek na vzdelanie</t>
  </si>
  <si>
    <t>Graf 2.17 Podiel voľných pracovných miest v roku 2023 podľa SK ISCO-08*</t>
  </si>
  <si>
    <t>Štruktúra VPM podľa požadovanej profesie (SK ISCO-08) v SR - priemer v % za 2023</t>
  </si>
  <si>
    <t>Tabuľka 2.15 Priemerný počet znevýhodnených uchádzačov v roku 2023 podľa regiónov SR (v osobách)</t>
  </si>
  <si>
    <t xml:space="preserve">Graf 2.18 Vývoj počtov UoZ dlhodobo nezamestnaných občanov v roku 2022 a 2023 a ich podiel na celkovom počte UoZ
</t>
  </si>
  <si>
    <t>písm. i)</t>
  </si>
  <si>
    <t>i) občan,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t>
  </si>
  <si>
    <t>2023 - počet UoZ - dlhodobo nezamestnaných občanov</t>
  </si>
  <si>
    <t>2023 - podiel UoZ - dlhodobo nezamestnaných občanov</t>
  </si>
  <si>
    <t>UoZ 2023</t>
  </si>
  <si>
    <t>z toho:</t>
  </si>
  <si>
    <t>Graf 2.2 Počet zamestnávateľov evidovaných v Sociálnej poisťovni v rokoch 2022 a 2023</t>
  </si>
  <si>
    <t>Graf 2.3 Počet právnych vzťahov s pravidelným mesačným príjmom evidovaných v Sociálnej poisťovni v rokoch 2022 a 2023</t>
  </si>
  <si>
    <t>Graf 2.4 Počet dohôd o prácach vykonávaných mimo pracovného pomeru evidovaných v Sociálnej poisťovni v rokoch 2022 a 2023</t>
  </si>
  <si>
    <t>Graf 2.5 Počet samostatne zárobkovo činných osôb evidovaných v Sociálnej poisťovni v rokoch 2022 a 2023</t>
  </si>
  <si>
    <t>Graf 2.1 Bilancia ekonomickej aktivity obyvateľov SR vo veku 15 a viac rokov (priemer v roku 2023)</t>
  </si>
  <si>
    <t>Tabuľka 2.1 Ekonomicky aktívne obyvateľstvo podľa vybraných vekových skupín v roku 2023</t>
  </si>
  <si>
    <t>Zmena oproti roku 2022</t>
  </si>
  <si>
    <t>Tabuľka 2.3 Štruktúra ekonomicky aktívnych obyvateľov, miera zamestnanosti a nezamestnanosti podľa krajov v roku 2023</t>
  </si>
  <si>
    <t>Tabuľka 2.4 Prírastky/úbytky počtu ekonomicky aktívnych a neaktívnych v roku 2023 podľa krajov</t>
  </si>
  <si>
    <t>Tabuľka 2.6 Pracujúci podľa veku v roku 2023 (priemer za rok)</t>
  </si>
  <si>
    <t>2023/2022</t>
  </si>
  <si>
    <t>2 610,0</t>
  </si>
  <si>
    <t xml:space="preserve">Tabuľka 2.7 Pracujúci podľa vzdelania v roku 2023 (priemer za rok) </t>
  </si>
  <si>
    <t xml:space="preserve">Tabuľka 2.8 Pracujúci podľa krajov v roku 2023 (priemer za rok) </t>
  </si>
  <si>
    <t>Tabuľka 2.9 Vývoj zahraničnej pracovnej migrácie podľa krajov v roku 2023</t>
  </si>
  <si>
    <t>Index 2023/2022</t>
  </si>
  <si>
    <t>rok 2023</t>
  </si>
  <si>
    <t>Zmena 2023/2022</t>
  </si>
  <si>
    <t>Zdroj: ŠÚ SR, Štatistická správa o hospodárstve SR vo 4. štvrťroku 2022, Štatistická správa o hospodárstve SR vo 4. štvrťroku 2023</t>
  </si>
  <si>
    <t>Graf 2.6 Počet voľných pracovných miest a miera voľných pracovných miest v roku 2023</t>
  </si>
  <si>
    <t>Tabuľka 2.12 Voľné pracovné miesta v roku 2023 podľa krajov (priemer za rok)</t>
  </si>
  <si>
    <t>Podiel na SR (v %)</t>
  </si>
  <si>
    <t>Zdroj: ŠÚ SR, Štatistická správa o hospodárstve SR vo 4 štvrťroku 2022, Štatistická správa o hospodárstve SR vo 4. štvrťroku 2023</t>
  </si>
  <si>
    <t>Tabuľka 2.17 Nezamestnanosť podľa krajov v roku 2023 (priemer za rok)</t>
  </si>
  <si>
    <t>Zdroj: ŠÚ SR, Štatistická správa o hospodárstve SR vo 4. štvrťroku 2023</t>
  </si>
  <si>
    <t>2022 (v p. b.)</t>
  </si>
  <si>
    <t>Tabuľka 2.18 Nezamestnanosť podľa dĺžky trvania nezamestnanosti v roku 2023 (priemer za rok)</t>
  </si>
  <si>
    <t>Počet nezamestnaných (v tis. osôb)</t>
  </si>
  <si>
    <t>Zdroj: ŠÚ SR, Štatistická správa o hospodárstve SR vo 4. štvrťroku 2023</t>
  </si>
  <si>
    <t xml:space="preserve">  Dodávka elektriny, plynu a pary</t>
  </si>
  <si>
    <t xml:space="preserve">  Dodávka vody</t>
  </si>
  <si>
    <t>Indexy 2023/2022</t>
  </si>
  <si>
    <t>Živnostníci (odhad)1</t>
  </si>
  <si>
    <t>Zdroj: ŠÚ SR, Štatistická správa o hospodárstve SR vo 4. štvrťroku 2022, Štatistická správa o hospodárstve SR vo 4. štvrťroku 2023</t>
  </si>
  <si>
    <t>Tabuľka 2.23 Mesačné náklady práce na zamestnanca v roku 2022 podľa krajov (v eurách)</t>
  </si>
  <si>
    <t>-3</t>
  </si>
  <si>
    <t>-1</t>
  </si>
  <si>
    <t>Tabuľka 1 Ekonomicky aktívne obyvateľstvo podľa veku, vzdelania a pohlavia v roku 2023 (priemer za rok v tis.)</t>
  </si>
  <si>
    <t>Index 2023/20222</t>
  </si>
  <si>
    <t>Index rastu 2023/2022</t>
  </si>
  <si>
    <t>Zdroj: ŠÚ SR, Štatistická správa o hospodárstve SR vo 4. štvrťroku 2023 (zo štvrťročného štatistického výkazníctva vrátane údajov za podnikateľov; bez žien na materskej dovolenke)</t>
  </si>
  <si>
    <t>Tabuľka 5 Voľné pracovné miesta a miera voľných pracovných miest podľa ekonomických činností v SR spolu (priemer za rok 2023)</t>
  </si>
  <si>
    <t>Zdroj: ŠÚ SR, Štatistická správa o hospodárstve SR vo 4. štvrťroku 2023 (zo štvrťročného štatistického výkazníctva vrátane údajov za podnikateľov)</t>
  </si>
  <si>
    <t>Tabuľka 9 Mesačné náklady práce na zamestnanca v SR za rok 2022 podľa ekonomickej činnosti</t>
  </si>
  <si>
    <t>-0</t>
  </si>
  <si>
    <t>Subvencie</t>
  </si>
  <si>
    <t>Tabuľka 10 Vyhlásené vyzvania pre národné projekty  a dopytovo-orientované výzvy za rok 2023</t>
  </si>
  <si>
    <t>Implementačná agentúra MPSVR SR realizuje od júna 2018 Národný projekt Inštitút sociálnej ekonomiky, ktorý bol predĺžený do 31.12.2023 (ďalej len „NP ISE“). Cieľom NP ISE je vytvorenie fungovania systému podpory rozvoja sociálnej ekonomiky v Slovenskej republike na základe zákona č. 112/2018 Z. z. Regionálne centrá sociálnej ekonomiky zvyšujú povedomie o sociálnej ekonomike, koordinovane poskytujú záujemcom a potenciálnym subjektom sociálnej ekonomiky informácie o sociálnom podnikaní, informujú o zákone č. 112/2018 Z. z., a taktiež usmerňujú a poskytujú nevyhnutnú pomoc a podporu pri rozbehu novovznikajúcim sociálnym podnikom. Kľúčovou úlohou regionálnych centier sociálnej ekonomiky je bezplatne poskytovať prvotné všeobecné informácie širokej verejnosti v lokálnom prostredí, vyhľadávať potenciálnych záujemcov a motivovať ich k zakladaniu sociálnych podnikov s cieľom zvýšenia regionálnej zamestnanosti ako i následnej udržateľnosti. Realizácia projektu má vytvoriť priestor pre sociálne orientovanú ekonomiku ako integrálnu súčasť verejnej ekonomiky spoločnosti. V rámci aktivít projektu vznikla sieť podporných regionálnych centier sociálnej ekonomiky v každom krajskom meste spolu so zastúpením v Bratislave na úrovni centrálnej koordinačnej jednotky. Regionálne centrá sociálnej ekonomiky zamestnávali v roku 2023 - 28 zamestnancov.</t>
  </si>
  <si>
    <t>06/2018 - 12/2023</t>
  </si>
  <si>
    <t>NP Podpora integračným podnikom 2</t>
  </si>
  <si>
    <t>Národný projekt „Podpora integračných podnikov 2“ (ďalej len „NP PIP 2“) V rámci projektu sa implementovali nástroje zamerané na podporu registrovaných integračných sociálnych podnikov, ktoré sa v zmysle § 19c ods. 6 zákona č. 112/2018 Z. z. považujú za aktívne opatrenia na trhu práce („AOTP“) podľa osobitného predpisu, ktorým je zákon č. 5/2004 Z. z. o službách zamestnanosti a o zmene a doplnení niektorých zákonov v znení neskorších predpisov. Možnosť podpory sociálnych podnikov v súlade s pravidlami štátnej pomoci a za podmienok ustanovených legislatívne, vytvára transparentné a rovnaké podmienky pre všetkých žiadateľov. Podpora bola realizovaná prostredníctvom príspevku podľa § 19b zákona č. 112/2018 Z. z.. Kompetencia uplatňovať AOTP formou vyrovnávacieho príspevku podľa § 19b vyplýva pre úrady práce, sociálnych vecí a rodiny Slovenskej republiky (ďalej len „ÚPSVaR SR“) priamo z § 19c ods. 6 zákona č. 112/2018 Z. z.. Preto sa považuje za efektívne a odôvodnené jedným NP zabezpečiť na celom oprávnenom území Slovenskej republiky okrem Bratislavského samosprávneho kraja vykonanie opatrení podporujúcich zamestnanosť, adaptabilitu a znižovanie nezamestnanosti občanov so zdravotným postihnutím a iných znevýhodnených osôb, značne znevýhodnených osôb, zraniteľných osôb. NP PIP 2 bol zameraný na zlepšenie pracovnej integrácie znevýhodnených a zraniteľných osôb a ich následné udržanie na pracovnom trhu prostredníctvom nových AOTP v zmysle schválenej legislatívy zákona č. 112/2018 Z. z. V roku 2023 bolo v rámci NP PIP 2 podporených 604 subjektov prostredníctvom nástroja § 19b a 9 subjektov bolo podporených prostredníctvom nástroja § 19a, ktoré bolo financované zo štátneho rozpočtu.</t>
  </si>
  <si>
    <t>01/2023 – 12/2023</t>
  </si>
  <si>
    <t>Tabuľka 11 Počet zariadení sociálnych podnikov podľa typu v roku 2023</t>
  </si>
  <si>
    <t xml:space="preserve">CSERNUS Winery, s.r.o. </t>
  </si>
  <si>
    <t xml:space="preserve">Sociálny podnik Spišská Belá, s. r. o. </t>
  </si>
  <si>
    <t>GOLDGRUB Rakúsy s. r. o.</t>
  </si>
  <si>
    <t>EXCELENT, s.r.o.</t>
  </si>
  <si>
    <t>Obecný podnik Margecany, s.r.o.</t>
  </si>
  <si>
    <t>Dravecké služby, s. r. o.</t>
  </si>
  <si>
    <t xml:space="preserve"> Zdroj: ŠÚ SR, Štatistická správa o hospodárstve SR vo 4. štvrťroku 2023 (zo štvrťročného štatistického výkazníctva vrátane údajov za podnikateľov)</t>
  </si>
  <si>
    <t xml:space="preserve"> (stupeň vzdelania 16)</t>
  </si>
  <si>
    <t>Absolventi</t>
  </si>
  <si>
    <t>Tabuľka 7 Stav uchádzačov o zamestnanie absolventov škôl ku koncu roka 2023</t>
  </si>
  <si>
    <t>HDP v s. c. 2015 (mld. €)</t>
  </si>
  <si>
    <t>HDP v b. c. (mld. €)</t>
  </si>
  <si>
    <t>Zdroj: ŠÚ SR; metodika ESA 2010; stále ceny vypočítané reťazením objemov k referenčnému roku 2015; polodefinitívne údaje za roky 2021 a 2022 a predbežné údaje za rok 2023</t>
  </si>
  <si>
    <t>Graf 1.1 Vývoj hrubého domáceho produktu v bežných a stálych cenách v rokoch 2012 - 2023</t>
  </si>
  <si>
    <t>Tabuľka 1.1 Prírastky obyvateľstva SR v rokoch 2022 a 2023</t>
  </si>
  <si>
    <t>Tabuľka 1.2 Sobáše a rozvody v SR v rokoch 2022 a 2023</t>
  </si>
  <si>
    <t>Tabuľka 1.3 Indexy vekového zloženia v rokoch 2022 a 2023</t>
  </si>
  <si>
    <t>Graf 1.2 Veková štruktúra obyvateľstva SR, 2014 a 2023</t>
  </si>
  <si>
    <t>Muži 2014</t>
  </si>
  <si>
    <t>Ženy 2014</t>
  </si>
  <si>
    <t>Muži 2023</t>
  </si>
  <si>
    <t>Ženy 2023</t>
  </si>
  <si>
    <t>2014 mm</t>
  </si>
  <si>
    <t>Muži 2023 mm</t>
  </si>
  <si>
    <t>index, rovnaké obdobie predchádz. roka = 100</t>
  </si>
  <si>
    <t>101,2*</t>
  </si>
  <si>
    <r>
      <t xml:space="preserve">Miera zamestnanosti </t>
    </r>
    <r>
      <rPr>
        <sz val="11"/>
        <color rgb="FF000000"/>
        <rFont val="Arial Narrow"/>
        <family val="2"/>
        <charset val="238"/>
      </rPr>
      <t>5)</t>
    </r>
  </si>
  <si>
    <t>103,4*</t>
  </si>
  <si>
    <t>v hospodárstve spolu 6)</t>
  </si>
  <si>
    <t>nominálna 8)</t>
  </si>
  <si>
    <t>reálna – index, rovnaké obdobie predchádz. roka = 100</t>
  </si>
  <si>
    <r>
      <rPr>
        <i/>
        <vertAlign val="superscript"/>
        <sz val="11"/>
        <rFont val="Arial Narrow"/>
        <family val="2"/>
        <charset val="238"/>
      </rPr>
      <t xml:space="preserve">1) </t>
    </r>
    <r>
      <rPr>
        <i/>
        <sz val="11"/>
        <rFont val="Arial Narrow"/>
        <family val="2"/>
        <charset val="238"/>
      </rPr>
      <t>metodika ESA 2010; polodefinitívne údaje za roky 2021 a 2022; predbežné údaje za rok 2023</t>
    </r>
  </si>
  <si>
    <r>
      <rPr>
        <i/>
        <vertAlign val="superscript"/>
        <sz val="11"/>
        <rFont val="Arial Narrow"/>
        <family val="2"/>
        <charset val="238"/>
      </rPr>
      <t xml:space="preserve">2) </t>
    </r>
    <r>
      <rPr>
        <i/>
        <sz val="11"/>
        <rFont val="Arial Narrow"/>
        <family val="2"/>
        <charset val="238"/>
      </rPr>
      <t>v stálych cenách vypočítaných reťazením objemov k referenčnému roku 2015</t>
    </r>
  </si>
  <si>
    <r>
      <rPr>
        <i/>
        <vertAlign val="superscript"/>
        <sz val="11"/>
        <rFont val="Arial Narrow"/>
        <family val="2"/>
        <charset val="238"/>
      </rPr>
      <t xml:space="preserve">3) </t>
    </r>
    <r>
      <rPr>
        <i/>
        <sz val="11"/>
        <rFont val="Arial Narrow"/>
        <family val="2"/>
        <charset val="238"/>
      </rPr>
      <t>Index spotrebiteľských cien predstavuje priemernú mieru zmeny cien tovarov a služieb kupovaných za účelom spotreby v prevažnej väčšine domácností v Slovenskej republike. Od januára 2005 sa výpočet indexu spotrebiteľských cien k základnému obdobiu (december 2000) zostavuje reťazením cez december predchádzajúceho roku. Aby váhy za základné agregáty odrážali súčasnú výdavkovú vzorku a spotrebiteľské správanie, každoročne sa revidujú.</t>
    </r>
  </si>
  <si>
    <t>4) VZPS – výberové zisťovanie pracovných síl; v priemere za obdobie. Úprava metodiky Výberového zisťovania pracovných síl od roku 2021 spôsobila, že údaje od tohto roku nie sú kompatibilné s údajmi za predchádzajúce obdobia. Hodnoty, ktoré v dôsledku toho stratili relevantnosť, ŠÚ SR nahradil odhadmi - porovnateľnými medziročnými indexmi. Celoeurópska zmena metodiky VZPS sa realizovala na základe nariadenia Európskeho parlamentu a Rady (EÚ) 2019/1700, ktorým sa zavádza spoločný rámec pre európske štatistiky o osobách a domácnostiach na základe individuálnych údajov zbieraných zo vzoriek (tzv. IESS) a z nadväzujúcich nariadení.</t>
  </si>
  <si>
    <r>
      <rPr>
        <i/>
        <vertAlign val="superscript"/>
        <sz val="11"/>
        <rFont val="Arial Narrow"/>
        <family val="2"/>
        <charset val="238"/>
      </rPr>
      <t>5)</t>
    </r>
    <r>
      <rPr>
        <i/>
        <sz val="11"/>
        <rFont val="Arial Narrow"/>
        <family val="2"/>
        <charset val="238"/>
      </rPr>
      <t xml:space="preserve"> v percentách vyjadrený podiel počtu pracujúcich osôb z obyvateľstva vo veku od 20 do 64 rokov</t>
    </r>
  </si>
  <si>
    <r>
      <rPr>
        <i/>
        <vertAlign val="superscript"/>
        <sz val="11"/>
        <rFont val="Arial Narrow"/>
        <family val="2"/>
        <charset val="238"/>
      </rPr>
      <t xml:space="preserve">6) </t>
    </r>
    <r>
      <rPr>
        <i/>
        <sz val="11"/>
        <rFont val="Arial Narrow"/>
        <family val="2"/>
        <charset val="238"/>
      </rPr>
      <t>Údaje o zamestnanosti za celé hospodárstvo SR pochádzajú zo štvrťročného štatistického výkazníctva. Priemerný evidenčný počet zamestnaných osôb zahŕňa zamestnancov podnikov s 20 a viac zamestnancami, malých podnikov do 19 zamestnancov, živnostníkov, od roku 2006 aj ozbrojené zložky a od roku 2007 vrátane profesionálnych vojakov. Nezahŕňa osoby na materskej dovolenke.</t>
    </r>
  </si>
  <si>
    <r>
      <rPr>
        <i/>
        <vertAlign val="superscript"/>
        <sz val="11"/>
        <rFont val="Arial Narrow"/>
        <family val="2"/>
        <charset val="238"/>
      </rPr>
      <t xml:space="preserve">7) </t>
    </r>
    <r>
      <rPr>
        <i/>
        <sz val="11"/>
        <rFont val="Arial Narrow"/>
        <family val="2"/>
        <charset val="238"/>
      </rPr>
      <t>podľa štvrťročného štatistického výkazníctva; index reálnej mzdy = index nominálnej mzdy / index spotrebiteľských cien</t>
    </r>
  </si>
  <si>
    <r>
      <rPr>
        <i/>
        <vertAlign val="superscript"/>
        <sz val="11"/>
        <rFont val="Arial Narrow"/>
        <family val="2"/>
        <charset val="238"/>
      </rPr>
      <t xml:space="preserve">8) </t>
    </r>
    <r>
      <rPr>
        <i/>
        <sz val="11"/>
        <rFont val="Arial Narrow"/>
        <family val="2"/>
        <charset val="238"/>
      </rPr>
      <t>bez podnikateľských príjmov; údaje upravené o štatistický odhad neevidovaných miezd</t>
    </r>
  </si>
  <si>
    <t xml:space="preserve"> Bývanie, voda, elektrina, plyn a ostatné palivá</t>
  </si>
  <si>
    <t xml:space="preserve"> Nábytok, bytové zariadenie a bežná údržba domácnosti</t>
  </si>
  <si>
    <t xml:space="preserve"> Zdravotníctvo</t>
  </si>
  <si>
    <r>
      <rPr>
        <i/>
        <vertAlign val="superscript"/>
        <sz val="11"/>
        <rFont val="Arial Narrow"/>
        <family val="2"/>
        <charset val="238"/>
      </rPr>
      <t>1)</t>
    </r>
    <r>
      <rPr>
        <i/>
        <sz val="11"/>
        <rFont val="Arial Narrow"/>
        <family val="2"/>
        <charset val="238"/>
      </rPr>
      <t>Váhy jednotlivých odborov sa každý rok aktualizujú.</t>
    </r>
  </si>
  <si>
    <t>rozostavaných k 31.12.2023</t>
  </si>
  <si>
    <t>dokončených v roku 2023</t>
  </si>
  <si>
    <t>spolu v roku 2023</t>
  </si>
  <si>
    <t>z toho asanáciou v roku 2023</t>
  </si>
  <si>
    <t>v tom sektor:</t>
  </si>
  <si>
    <t>verejný</t>
  </si>
  <si>
    <t>súkromný</t>
  </si>
  <si>
    <t>z úhrnu bytov:</t>
  </si>
  <si>
    <t>byty v rodinných domoch</t>
  </si>
  <si>
    <t>Počet trvale bývajúcich obyvateľov k 31.12.2023</t>
  </si>
  <si>
    <t>Medziročná miera inflácie v priemere za obdobie</t>
  </si>
  <si>
    <r>
      <t xml:space="preserve">Tabuľka 12 Počet registrovaných </t>
    </r>
    <r>
      <rPr>
        <sz val="11"/>
        <rFont val="Arial Narrow"/>
        <family val="2"/>
        <charset val="238"/>
      </rPr>
      <t> </t>
    </r>
    <r>
      <rPr>
        <b/>
        <sz val="11"/>
        <rFont val="Arial Narrow"/>
        <family val="2"/>
        <charset val="238"/>
      </rPr>
      <t>sociálnych podnikov v najmenej rozvinutých okresoch v roku 2023</t>
    </r>
  </si>
  <si>
    <t>Tabuľka 13 Priemerná hrubá mesačná mzda v podnikateľskej a nepodnikateľskej sfére podľa dosiahnutého stupňa vzdelania – rok 2023 v €</t>
  </si>
  <si>
    <t>Vzdelanie</t>
  </si>
  <si>
    <t>Podnikateľská a nepodnikateľská sféra spolu</t>
  </si>
  <si>
    <t>Podnikateľská sféra</t>
  </si>
  <si>
    <t>Nepodnikateľská sféra</t>
  </si>
  <si>
    <t>Spolu SR</t>
  </si>
  <si>
    <t>Vyučení</t>
  </si>
  <si>
    <t>Stredné (bez maturity)</t>
  </si>
  <si>
    <t>Vyučení s maturitou</t>
  </si>
  <si>
    <t xml:space="preserve">Vysokoškolské I. stupňa </t>
  </si>
  <si>
    <t xml:space="preserve">Vysokoškolské II. stupňa </t>
  </si>
  <si>
    <r>
      <t>Vysokoškolské III.</t>
    </r>
    <r>
      <rPr>
        <sz val="10"/>
        <color rgb="FF333300"/>
        <rFont val="Arial Narrow"/>
        <family val="2"/>
        <charset val="238"/>
      </rPr>
      <t xml:space="preserve"> stupňa </t>
    </r>
  </si>
  <si>
    <t>Zdroj: Trexima, Informačný systém o priemerných zárobkoch rok 2023</t>
  </si>
  <si>
    <t>Hlavná trieda SK ISCO-08</t>
  </si>
  <si>
    <t>Zákonodarcovia, vedúci a riadiaci zamestnanci</t>
  </si>
  <si>
    <t>Vedeckí a odborní duševní zamestnanci</t>
  </si>
  <si>
    <t>Technickí, zdravotnícki, pedagogickí zamestnanci</t>
  </si>
  <si>
    <t>Nižší administratívni zamestnanci (úradníci)</t>
  </si>
  <si>
    <t>Prevádzkoví zamestnanci v službách a obchode</t>
  </si>
  <si>
    <t>Kvalifikovaní robotníci v poľnohosp., lesníctve</t>
  </si>
  <si>
    <t>Remeselní a kvalifikovaní robotníci v príb. odb.</t>
  </si>
  <si>
    <t>Obsluha strojov a zariadení</t>
  </si>
  <si>
    <t>Pomocní a nekvalifikovaní zamestnanci</t>
  </si>
  <si>
    <t>do 20 rokov</t>
  </si>
  <si>
    <t xml:space="preserve">60 a viac rokov </t>
  </si>
  <si>
    <t>Región</t>
  </si>
  <si>
    <t>v €</t>
  </si>
  <si>
    <t>Pohlavie / zložky mzdy</t>
  </si>
  <si>
    <t>Priemerná mesačná hrubá mzda</t>
  </si>
  <si>
    <t>v tom zložky priemernej mesačnej hrubej mzdy</t>
  </si>
  <si>
    <t>základná mzda</t>
  </si>
  <si>
    <t>prémie a odmeny</t>
  </si>
  <si>
    <t>príplatky a doplatky</t>
  </si>
  <si>
    <t>Náhrady mzdy</t>
  </si>
  <si>
    <t>ostatné mzdové zložky</t>
  </si>
  <si>
    <t>9+E259:U261</t>
  </si>
  <si>
    <t>Mzdové pásmo priemernej mesačnej hrubej mzdy v €</t>
  </si>
  <si>
    <t>Podiely zamestnancov podľa hlavných tried zamestnaní v %</t>
  </si>
  <si>
    <t>menej ako 200</t>
  </si>
  <si>
    <t>200,01 – 250</t>
  </si>
  <si>
    <r>
      <t xml:space="preserve">250,01 </t>
    </r>
    <r>
      <rPr>
        <sz val="10"/>
        <color rgb="FF000000"/>
        <rFont val="Arial Narrow"/>
        <family val="2"/>
        <charset val="238"/>
      </rPr>
      <t>–</t>
    </r>
    <r>
      <rPr>
        <sz val="10"/>
        <color rgb="FF333300"/>
        <rFont val="Arial Narrow"/>
        <family val="2"/>
        <charset val="238"/>
      </rPr>
      <t xml:space="preserve"> 300</t>
    </r>
  </si>
  <si>
    <r>
      <t xml:space="preserve">300,01 </t>
    </r>
    <r>
      <rPr>
        <sz val="10"/>
        <color rgb="FF000000"/>
        <rFont val="Arial Narrow"/>
        <family val="2"/>
        <charset val="238"/>
      </rPr>
      <t>–</t>
    </r>
    <r>
      <rPr>
        <sz val="10"/>
        <color rgb="FF333300"/>
        <rFont val="Arial Narrow"/>
        <family val="2"/>
        <charset val="238"/>
      </rPr>
      <t xml:space="preserve"> 350</t>
    </r>
  </si>
  <si>
    <r>
      <t xml:space="preserve">350,01 </t>
    </r>
    <r>
      <rPr>
        <sz val="10"/>
        <color rgb="FF000000"/>
        <rFont val="Arial Narrow"/>
        <family val="2"/>
        <charset val="238"/>
      </rPr>
      <t>–</t>
    </r>
    <r>
      <rPr>
        <sz val="10"/>
        <color rgb="FF333300"/>
        <rFont val="Arial Narrow"/>
        <family val="2"/>
        <charset val="238"/>
      </rPr>
      <t xml:space="preserve"> 400</t>
    </r>
  </si>
  <si>
    <r>
      <t xml:space="preserve">400,01 </t>
    </r>
    <r>
      <rPr>
        <sz val="10"/>
        <color rgb="FF000000"/>
        <rFont val="Arial Narrow"/>
        <family val="2"/>
        <charset val="238"/>
      </rPr>
      <t>–</t>
    </r>
    <r>
      <rPr>
        <sz val="10"/>
        <color rgb="FF333300"/>
        <rFont val="Arial Narrow"/>
        <family val="2"/>
        <charset val="238"/>
      </rPr>
      <t xml:space="preserve"> 450</t>
    </r>
  </si>
  <si>
    <r>
      <t xml:space="preserve">450,01 </t>
    </r>
    <r>
      <rPr>
        <sz val="10"/>
        <color rgb="FF000000"/>
        <rFont val="Arial Narrow"/>
        <family val="2"/>
        <charset val="238"/>
      </rPr>
      <t>–</t>
    </r>
    <r>
      <rPr>
        <sz val="10"/>
        <color rgb="FF333300"/>
        <rFont val="Arial Narrow"/>
        <family val="2"/>
        <charset val="238"/>
      </rPr>
      <t xml:space="preserve"> 500</t>
    </r>
  </si>
  <si>
    <r>
      <t xml:space="preserve">500,01 </t>
    </r>
    <r>
      <rPr>
        <sz val="10"/>
        <color rgb="FF000000"/>
        <rFont val="Arial Narrow"/>
        <family val="2"/>
        <charset val="238"/>
      </rPr>
      <t>–</t>
    </r>
    <r>
      <rPr>
        <sz val="10"/>
        <color rgb="FF333300"/>
        <rFont val="Arial Narrow"/>
        <family val="2"/>
        <charset val="238"/>
      </rPr>
      <t xml:space="preserve"> 550</t>
    </r>
  </si>
  <si>
    <r>
      <t xml:space="preserve">550,01 </t>
    </r>
    <r>
      <rPr>
        <sz val="10"/>
        <color rgb="FF000000"/>
        <rFont val="Arial Narrow"/>
        <family val="2"/>
        <charset val="238"/>
      </rPr>
      <t>–</t>
    </r>
    <r>
      <rPr>
        <sz val="10"/>
        <color rgb="FF333300"/>
        <rFont val="Arial Narrow"/>
        <family val="2"/>
        <charset val="238"/>
      </rPr>
      <t xml:space="preserve"> 600</t>
    </r>
  </si>
  <si>
    <r>
      <t xml:space="preserve">600,01 </t>
    </r>
    <r>
      <rPr>
        <sz val="10"/>
        <color rgb="FF000000"/>
        <rFont val="Arial Narrow"/>
        <family val="2"/>
        <charset val="238"/>
      </rPr>
      <t>–</t>
    </r>
    <r>
      <rPr>
        <sz val="10"/>
        <color rgb="FF333300"/>
        <rFont val="Arial Narrow"/>
        <family val="2"/>
        <charset val="238"/>
      </rPr>
      <t xml:space="preserve"> 650</t>
    </r>
  </si>
  <si>
    <r>
      <t xml:space="preserve">650,01 </t>
    </r>
    <r>
      <rPr>
        <sz val="10"/>
        <color rgb="FF000000"/>
        <rFont val="Arial Narrow"/>
        <family val="2"/>
        <charset val="238"/>
      </rPr>
      <t>–</t>
    </r>
    <r>
      <rPr>
        <sz val="10"/>
        <color rgb="FF333300"/>
        <rFont val="Arial Narrow"/>
        <family val="2"/>
        <charset val="238"/>
      </rPr>
      <t xml:space="preserve"> 700</t>
    </r>
  </si>
  <si>
    <r>
      <t xml:space="preserve">700,01 </t>
    </r>
    <r>
      <rPr>
        <sz val="10"/>
        <color rgb="FF000000"/>
        <rFont val="Arial Narrow"/>
        <family val="2"/>
        <charset val="238"/>
      </rPr>
      <t>–</t>
    </r>
    <r>
      <rPr>
        <sz val="10"/>
        <color rgb="FF333300"/>
        <rFont val="Arial Narrow"/>
        <family val="2"/>
        <charset val="238"/>
      </rPr>
      <t xml:space="preserve"> 750</t>
    </r>
  </si>
  <si>
    <r>
      <t xml:space="preserve">750,01 </t>
    </r>
    <r>
      <rPr>
        <sz val="10"/>
        <color rgb="FF000000"/>
        <rFont val="Arial Narrow"/>
        <family val="2"/>
        <charset val="238"/>
      </rPr>
      <t>–</t>
    </r>
    <r>
      <rPr>
        <sz val="10"/>
        <color rgb="FF333300"/>
        <rFont val="Arial Narrow"/>
        <family val="2"/>
        <charset val="238"/>
      </rPr>
      <t xml:space="preserve"> 800</t>
    </r>
  </si>
  <si>
    <r>
      <t xml:space="preserve">800,01 </t>
    </r>
    <r>
      <rPr>
        <sz val="10"/>
        <color rgb="FF000000"/>
        <rFont val="Arial Narrow"/>
        <family val="2"/>
        <charset val="238"/>
      </rPr>
      <t>–</t>
    </r>
    <r>
      <rPr>
        <sz val="10"/>
        <color rgb="FF333300"/>
        <rFont val="Arial Narrow"/>
        <family val="2"/>
        <charset val="238"/>
      </rPr>
      <t xml:space="preserve"> 850</t>
    </r>
  </si>
  <si>
    <r>
      <t xml:space="preserve">850,01 </t>
    </r>
    <r>
      <rPr>
        <sz val="10"/>
        <color rgb="FF000000"/>
        <rFont val="Arial Narrow"/>
        <family val="2"/>
        <charset val="238"/>
      </rPr>
      <t>–</t>
    </r>
    <r>
      <rPr>
        <sz val="10"/>
        <color rgb="FF333300"/>
        <rFont val="Arial Narrow"/>
        <family val="2"/>
        <charset val="238"/>
      </rPr>
      <t xml:space="preserve"> 900</t>
    </r>
  </si>
  <si>
    <r>
      <t xml:space="preserve">900,01 </t>
    </r>
    <r>
      <rPr>
        <sz val="10"/>
        <color rgb="FF000000"/>
        <rFont val="Arial Narrow"/>
        <family val="2"/>
        <charset val="238"/>
      </rPr>
      <t>–</t>
    </r>
    <r>
      <rPr>
        <sz val="10"/>
        <color rgb="FF333300"/>
        <rFont val="Arial Narrow"/>
        <family val="2"/>
        <charset val="238"/>
      </rPr>
      <t xml:space="preserve"> 950</t>
    </r>
  </si>
  <si>
    <t>950,01 – 1 000</t>
  </si>
  <si>
    <t>1 000,01 – 1 100</t>
  </si>
  <si>
    <t>1 100,01 – 1 200</t>
  </si>
  <si>
    <t>1 200,01 – 1 300</t>
  </si>
  <si>
    <t>1 300,01 – 1 400</t>
  </si>
  <si>
    <t>1 400,01 – 1 500</t>
  </si>
  <si>
    <t>1 500,01 – 1 600</t>
  </si>
  <si>
    <t>1 600,01 – 1 700</t>
  </si>
  <si>
    <t>1 700,01 – 1 800</t>
  </si>
  <si>
    <t>1 800,01 – 1 900</t>
  </si>
  <si>
    <t>1 900,01 – 2 000</t>
  </si>
  <si>
    <t>2 000,01 – 2 100</t>
  </si>
  <si>
    <t>2 100,01 – 2 200</t>
  </si>
  <si>
    <t>2 200,01 – 2 300</t>
  </si>
  <si>
    <t>2 300,01 a viac</t>
  </si>
  <si>
    <t>Poznámka: údaje za všetkých zamestnancov bez rozdielu na aký pracovný úväzok pracujú</t>
  </si>
  <si>
    <t>Vysvetlivky:</t>
  </si>
  <si>
    <t>Hlavné triedy zamestnaní SK ISCO-08:</t>
  </si>
  <si>
    <t>1 – Zákonodarcovia, vedúci a riadiaci zamestnanci, 2 – Vedeckí a odborní duševní zamestnanci, 3 – Technickí, zdravotnícki, pedagogickí zamestnanci, 4 – Nižší administratívni zamestnanci,5 – Prevádzkoví zamestnanci v službách a obchode, 6  –  Kvalifikovaní robotníci v poľnohospodárstve, lesníctve, 7 – Remeselní a kvalifikovaní robotníci v príbuzných odboroch, 8  – Obsluha strojov a zariadení, 9 – Pomocní nekvalifikovaní zamestnanci</t>
  </si>
  <si>
    <t xml:space="preserve">Podnikateľská sféra </t>
  </si>
  <si>
    <t xml:space="preserve">Vysokoškolské III. stupňa </t>
  </si>
  <si>
    <t>Zákonodarcovia, vedúci a riadiaci zamestnanci</t>
  </si>
  <si>
    <t>Prevádzkoví zamestnanci v službách a obchode</t>
  </si>
  <si>
    <t>Kvalifikovaní robotníci v poľnohospodárstve, lesníctve</t>
  </si>
  <si>
    <t>Remeselní a kvalifikovaní robotníci v príbuzných odboroch</t>
  </si>
  <si>
    <t>1Q/2023</t>
  </si>
  <si>
    <t>2Q/2023</t>
  </si>
  <si>
    <t>3Q/2023</t>
  </si>
  <si>
    <t>4Q/2023</t>
  </si>
  <si>
    <t>Kategória SK NACE rev. 2</t>
  </si>
  <si>
    <t>A Poľnohospodárstvo, lesníctvo a rybolov</t>
  </si>
  <si>
    <t xml:space="preserve">C Priemyselná výroba </t>
  </si>
  <si>
    <t>D Dodávka elektriny, plynu, pary a studeného vzduchu</t>
  </si>
  <si>
    <t>E Dodávka vody; odvod odpad. vôd, odstraňovanie odpadov</t>
  </si>
  <si>
    <t xml:space="preserve">G Veľkoobchod a maloobchod; oprava motor. vozidiel </t>
  </si>
  <si>
    <t>J Informácie a komunikácie</t>
  </si>
  <si>
    <t xml:space="preserve">R Umenie, zábava a rekreácia </t>
  </si>
  <si>
    <t>Veľkostná kategória
(počet zamestnancov)</t>
  </si>
  <si>
    <t>1 – 9</t>
  </si>
  <si>
    <t>10 – 19</t>
  </si>
  <si>
    <t>50 – 99</t>
  </si>
  <si>
    <t>100 – 249</t>
  </si>
  <si>
    <t>do 19 rokov</t>
  </si>
  <si>
    <r>
      <t xml:space="preserve">20 </t>
    </r>
    <r>
      <rPr>
        <sz val="11"/>
        <color rgb="FF000000"/>
        <rFont val="Arial Narrow"/>
        <family val="2"/>
        <charset val="238"/>
      </rPr>
      <t>–</t>
    </r>
    <r>
      <rPr>
        <sz val="11"/>
        <color rgb="FF333300"/>
        <rFont val="Arial Narrow"/>
        <family val="2"/>
        <charset val="238"/>
      </rPr>
      <t xml:space="preserve"> 24 rokov</t>
    </r>
  </si>
  <si>
    <r>
      <t xml:space="preserve">25 </t>
    </r>
    <r>
      <rPr>
        <sz val="11"/>
        <color rgb="FF000000"/>
        <rFont val="Arial Narrow"/>
        <family val="2"/>
        <charset val="238"/>
      </rPr>
      <t>–</t>
    </r>
    <r>
      <rPr>
        <sz val="11"/>
        <color rgb="FF333300"/>
        <rFont val="Arial Narrow"/>
        <family val="2"/>
        <charset val="238"/>
      </rPr>
      <t xml:space="preserve"> 29 rokov</t>
    </r>
  </si>
  <si>
    <r>
      <t xml:space="preserve">30 </t>
    </r>
    <r>
      <rPr>
        <sz val="11"/>
        <color rgb="FF000000"/>
        <rFont val="Arial Narrow"/>
        <family val="2"/>
        <charset val="238"/>
      </rPr>
      <t>–</t>
    </r>
    <r>
      <rPr>
        <sz val="11"/>
        <color rgb="FF333300"/>
        <rFont val="Arial Narrow"/>
        <family val="2"/>
        <charset val="238"/>
      </rPr>
      <t xml:space="preserve"> 34 rokov</t>
    </r>
  </si>
  <si>
    <r>
      <t xml:space="preserve">35 </t>
    </r>
    <r>
      <rPr>
        <sz val="11"/>
        <color rgb="FF000000"/>
        <rFont val="Arial Narrow"/>
        <family val="2"/>
        <charset val="238"/>
      </rPr>
      <t>–</t>
    </r>
    <r>
      <rPr>
        <sz val="11"/>
        <color rgb="FF333300"/>
        <rFont val="Arial Narrow"/>
        <family val="2"/>
        <charset val="238"/>
      </rPr>
      <t xml:space="preserve"> 39 rokov</t>
    </r>
  </si>
  <si>
    <r>
      <t xml:space="preserve">40 </t>
    </r>
    <r>
      <rPr>
        <sz val="11"/>
        <color rgb="FF000000"/>
        <rFont val="Arial Narrow"/>
        <family val="2"/>
        <charset val="238"/>
      </rPr>
      <t>–</t>
    </r>
    <r>
      <rPr>
        <sz val="11"/>
        <color rgb="FF333300"/>
        <rFont val="Arial Narrow"/>
        <family val="2"/>
        <charset val="238"/>
      </rPr>
      <t xml:space="preserve"> 44 rokov</t>
    </r>
  </si>
  <si>
    <r>
      <t xml:space="preserve">45 </t>
    </r>
    <r>
      <rPr>
        <sz val="11"/>
        <color rgb="FF000000"/>
        <rFont val="Arial Narrow"/>
        <family val="2"/>
        <charset val="238"/>
      </rPr>
      <t>–</t>
    </r>
    <r>
      <rPr>
        <sz val="11"/>
        <color rgb="FF333300"/>
        <rFont val="Arial Narrow"/>
        <family val="2"/>
        <charset val="238"/>
      </rPr>
      <t xml:space="preserve"> 49 rokov</t>
    </r>
  </si>
  <si>
    <r>
      <t xml:space="preserve">50 </t>
    </r>
    <r>
      <rPr>
        <sz val="11"/>
        <color rgb="FF000000"/>
        <rFont val="Arial Narrow"/>
        <family val="2"/>
        <charset val="238"/>
      </rPr>
      <t>–</t>
    </r>
    <r>
      <rPr>
        <sz val="11"/>
        <color rgb="FF333300"/>
        <rFont val="Arial Narrow"/>
        <family val="2"/>
        <charset val="238"/>
      </rPr>
      <t xml:space="preserve"> 54 rokov</t>
    </r>
  </si>
  <si>
    <r>
      <t xml:space="preserve">55 </t>
    </r>
    <r>
      <rPr>
        <sz val="11"/>
        <color rgb="FF000000"/>
        <rFont val="Arial Narrow"/>
        <family val="2"/>
        <charset val="238"/>
      </rPr>
      <t>–</t>
    </r>
    <r>
      <rPr>
        <sz val="11"/>
        <color rgb="FF333300"/>
        <rFont val="Arial Narrow"/>
        <family val="2"/>
        <charset val="238"/>
      </rPr>
      <t xml:space="preserve"> 59 rokov</t>
    </r>
  </si>
  <si>
    <t>60 a viac rokov</t>
  </si>
  <si>
    <t>Ukazovateľ </t>
  </si>
  <si>
    <t>Pohlavie</t>
  </si>
  <si>
    <t>Podiel (%)</t>
  </si>
  <si>
    <t>Ženy/Muži</t>
  </si>
  <si>
    <t>Priemerný hodinový zárobok (€/hod)</t>
  </si>
  <si>
    <t xml:space="preserve">Tabuľka 14 Priemerná hrubá mesačná mzda v podnikateľskej a nepodnikateľskej sfére 
podľa hlavnej triedy SK ISCO-08 – rok 2023 v €
</t>
  </si>
  <si>
    <t>Tabuľka 15 Priemerná hrubá mesačná mzda v podnikateľskej a nepodnikateľskej sfére podľa veku – rok 2023 v €</t>
  </si>
  <si>
    <t>Tabuľka 16 Priemerná hrubá mesačná mzda v podnikateľskej a nepodnikateľskej sfére podľa regiónov – rok 2023 v €</t>
  </si>
  <si>
    <t>Tabuľka 17 Priemerná hrubá mesačná mzda a vybrané zložky mzdy zamestnancov podľa pohlavia – rok 2023</t>
  </si>
  <si>
    <t>Tabuľka 18 Podiely zamestnancov v pásmach priemernej hrubej mesačnej mzdy – rok 2023</t>
  </si>
  <si>
    <t>Tabuľka 19 Priemerná hrubá mesačná mzda v podnikateľskej a nepodnikateľskej sfére podľa stupňov vzdelania (plný pracovný čas) – rok 2023</t>
  </si>
  <si>
    <t>Tabuľka 20 Priemerná hrubá mesačná mzda v podnikateľskej a nepodnikateľskej sfére podľa hlavnej triedy SK ISCO-08 a pohlavia (plný pracovný čas) – rok 2023</t>
  </si>
  <si>
    <t>Tabuľka 21 Priemerný hodinový zárobok podľa krajov v podnikateľskej sfére (€/hod)</t>
  </si>
  <si>
    <t>Tabuľka 22 Priemerný hodinový zárobok podľa odvetví v podnikateľskej sfére (€/hod)</t>
  </si>
  <si>
    <t>Tabuľka 23 Priemerný hodinový zárobok podľa veľkosti organizácie  v podnikateľskej sfére (€/hod)</t>
  </si>
  <si>
    <t>Tabuľka 24 Priemerný hodinový zárobok podľa veku v podnikateľskej sfére (€/hod)</t>
  </si>
  <si>
    <t>Tabuľka 25 Priemerný hodinový zárobok podľa rodového členenia v podnikateľskej sfére – 4. štvrťrok 2023</t>
  </si>
  <si>
    <t>Zdroj: Trexima, Informačný systém o priemerných zárobkoch 2023</t>
  </si>
  <si>
    <t>Graf 1 Index starnutia v roku 2023 v okresoch SR</t>
  </si>
  <si>
    <t>Index starnutia v roku 2023 v okresoch</t>
  </si>
  <si>
    <t>okres</t>
  </si>
  <si>
    <t>‰</t>
  </si>
  <si>
    <t>Okres Bratislava I</t>
  </si>
  <si>
    <t>Okres Bratislava II</t>
  </si>
  <si>
    <t>Okres Bratislava III</t>
  </si>
  <si>
    <t>Okres Bratislava IV</t>
  </si>
  <si>
    <t>Okres Bratislava V</t>
  </si>
  <si>
    <t>Okres Malacky</t>
  </si>
  <si>
    <t>Okres Pezinok</t>
  </si>
  <si>
    <t>Okres Senec</t>
  </si>
  <si>
    <t>Okres Dunajská Streda</t>
  </si>
  <si>
    <t>Okres Galanta</t>
  </si>
  <si>
    <t>Okres Hlohovec</t>
  </si>
  <si>
    <t>Okres Piešťany</t>
  </si>
  <si>
    <t>Okres Senica</t>
  </si>
  <si>
    <t>Okres Skalica</t>
  </si>
  <si>
    <t>Okres Trnava</t>
  </si>
  <si>
    <t>Okres Bánovce nad Bebravou</t>
  </si>
  <si>
    <t>Okres Ilava</t>
  </si>
  <si>
    <t>Okres Myjava</t>
  </si>
  <si>
    <t>Okres Nové Mesto nad Váhom</t>
  </si>
  <si>
    <t>Okres Partizánske</t>
  </si>
  <si>
    <t>Okres Považská Bystrica</t>
  </si>
  <si>
    <t>Okres Prievidza</t>
  </si>
  <si>
    <t>Okres Púchov</t>
  </si>
  <si>
    <t>Okres Trenčín</t>
  </si>
  <si>
    <t>Okres Komárno</t>
  </si>
  <si>
    <t>Okres Levice</t>
  </si>
  <si>
    <t>Okres Nitra</t>
  </si>
  <si>
    <t>Okres Nové Zámky</t>
  </si>
  <si>
    <t>Okres Šaľa</t>
  </si>
  <si>
    <t>Okres Topoľčany</t>
  </si>
  <si>
    <t>Okres Zlaté Moravce</t>
  </si>
  <si>
    <t>Okres Tvrdošín</t>
  </si>
  <si>
    <t>Okres Žilina</t>
  </si>
  <si>
    <t>Okres Bytča</t>
  </si>
  <si>
    <t>Okres Čadca</t>
  </si>
  <si>
    <t>Okres Dolný Kubín</t>
  </si>
  <si>
    <t>Okres Kysucké Nové Mesto</t>
  </si>
  <si>
    <t>Okres Liptovský Mikuláš</t>
  </si>
  <si>
    <t>Okres Martin</t>
  </si>
  <si>
    <t>Okres Námestovo</t>
  </si>
  <si>
    <t>Okres Ružomberok</t>
  </si>
  <si>
    <t>Okres Turčianske Teplice</t>
  </si>
  <si>
    <t>Okres Veľký Krtíš</t>
  </si>
  <si>
    <t>Okres Zvolen</t>
  </si>
  <si>
    <t>Okres Žarnovica</t>
  </si>
  <si>
    <t>Okres Žiar nad Hronom</t>
  </si>
  <si>
    <t>Okres Banská Bystrica</t>
  </si>
  <si>
    <t>Okres Banská Štiavnica</t>
  </si>
  <si>
    <t>Okres Brezno</t>
  </si>
  <si>
    <t>Okres Detva</t>
  </si>
  <si>
    <t>Okres Krupina</t>
  </si>
  <si>
    <t>Okres Lučenec</t>
  </si>
  <si>
    <t>Okres Poltár</t>
  </si>
  <si>
    <t>Okres Revúca</t>
  </si>
  <si>
    <t>Okres Rimavská Sobota</t>
  </si>
  <si>
    <t>Okres Stará Ľubovňa</t>
  </si>
  <si>
    <t>Okres Stropkov</t>
  </si>
  <si>
    <t>Okres Svidník</t>
  </si>
  <si>
    <t>Okres Vranov nad Topľou</t>
  </si>
  <si>
    <t>Okres Bardejov</t>
  </si>
  <si>
    <t>Okres Humenné</t>
  </si>
  <si>
    <t>Okres Kežmarok</t>
  </si>
  <si>
    <t>Okres Levoča</t>
  </si>
  <si>
    <t>Okres Medzilaborce</t>
  </si>
  <si>
    <t>Okres Poprad</t>
  </si>
  <si>
    <t>Okres Prešov</t>
  </si>
  <si>
    <t>Okres Sabinov</t>
  </si>
  <si>
    <t>Okres Snina</t>
  </si>
  <si>
    <t>Okres Spišská Nová Ves</t>
  </si>
  <si>
    <t>Okres Trebišov</t>
  </si>
  <si>
    <t>Okres Gelnica</t>
  </si>
  <si>
    <t>Okres Košice I</t>
  </si>
  <si>
    <t>Okres Košice II</t>
  </si>
  <si>
    <t>Okres Košice III</t>
  </si>
  <si>
    <t>Okres Košice IV</t>
  </si>
  <si>
    <t>Okres Košice - okolie</t>
  </si>
  <si>
    <t>Okres Michalovce</t>
  </si>
  <si>
    <t>Okres Rožňava</t>
  </si>
  <si>
    <t>Okres Sobrance</t>
  </si>
  <si>
    <t>Hrubá miera prirodzeného prírastku obyvateľstva v roku 2023 v okresoch SR</t>
  </si>
  <si>
    <t>Graf 2 Hrubá miera prirodzeného prírastku obyvateľstva v roku 2023 v okresoch SR</t>
  </si>
  <si>
    <t xml:space="preserve">Graf 1 Podiel počtu disponibilných UoZ v produktívnom veku na počte obyvateľov v produktívnom veku
 v okresoch SR (priemer za rok 2023)*
</t>
  </si>
  <si>
    <t>Tabuľka 2 Miera zamestnanosti podľa veku a pohlavia v roku 2023 (priemer za rok v %)</t>
  </si>
  <si>
    <t>Tabuľka 3 Miera zamestnanosti podľa vzdelania a pohlavia v roku 2023 (priemer za rok v %)</t>
  </si>
  <si>
    <t>Tabuľka 6 Miera nezamestnanosti podľa veku, vzdelania a pohlavia v roku 2023 (priemer za rok v %)</t>
  </si>
  <si>
    <t xml:space="preserve">* § 42 - Informačné a poradenské služby sú súčasťou AOTP, aj keď ich poskytovanie je zabezpečované vlastnými zamestnancami úradov, bez finančných nárokov na finančné prostriedky z rozpočtu na AOTP; uvedený je počet klientov, ktorým boli poskytnuté informačné a poradenské služby. </t>
  </si>
  <si>
    <t xml:space="preserve">**§ 53f zákona o službách zamestnanosti sa od 1.1.2023 pretransformoval na § 19a zákona o sociálnej ekonomike </t>
  </si>
  <si>
    <t xml:space="preserve">*** § 53g zákona o službách zamestnanosti sa od 1.1.2023 pretransformoval na § 19b zákona o sociálnej ekonomike
Poznámka: V Správe o sociálnej situácii obyvateľstva SR za rok 2022 boli v tejto tabuľke č. 8 – Nástroje aktívnych opatrení trhu práce v rámci § 54 – Programy a projekty zákona č. 5/2004 Z. z. o službách zamestnanosti započítané aj tzv. „covidové projekty“, konkrétne išlo o NP Prvá pomoc,  NP Podpora udržania zamestnanosti v materských škôlkach, NP Podpora udržania zamestnanosti v základných umeleckých školách, projekt Mimoriadna finančná podpora pre sociálne služby a projekt na podporu SZČO (kurzarbeit). Keďže všetky uvedené projekty v roku 2022 boli skončené a súviseli s pandémiou Covid-19, nepovažovali sme za potrenbé vykazovať ich naďalej v tejto tabuľke za rok 2022, nakoľko, keďže išlo o relatívne vysoké čísla zaradených/podporených osôb, aj čerpaných finančných prostriedkov, by tieto dáta do budúcna deformovali porovnanie s nástojmi AOTP, ktoré nemali a nemajú charakter podmienený mimoriadnou udalosťou, ako bola pandémia
</t>
  </si>
  <si>
    <t>Pozn.: Hlavným ukazovateľom vývoja nezamestnanosti sa od januára 2023 stal Podiel disponibilných uchádzačov o zamestnanie v produktívnom veku na obyvateľstve v produktívnom veku označovaný skratkou PDU. Nezamestnanosť bude vykazovaná pomocou indikátora PDU na celoštátnej, krajskej a okresnej úrovni, a po novom aj na úrovni miest a obcí. Zároveň bude zachovaná kontinuita vo vykazovaní súčasného ukazovateľa Miera evidovanej nezamestnanosti (MEN) na celoštátnej a krajskej úrovni.</t>
  </si>
  <si>
    <t>Zoznam tabuliek a grafov použitých v Správe o sociálnej situácii obyvateľstva Slovenskej republiky za rok 2023 v 1. a 2. kapitole a ich prílohách</t>
  </si>
  <si>
    <t>Prírastky obyvateľstva SR v rokoch 2022 a 2023</t>
  </si>
  <si>
    <t>Sobáše a rozvody v SR v rokoch 2022 a 2023</t>
  </si>
  <si>
    <t>Indexy vekového zloženia v rokoch 2022 a 2023</t>
  </si>
  <si>
    <t>Počet dohôd o prácach vykonávaných mimo pracovného pomeru evidovaných v Sociálnej poisťovni v rokoch 2022 a 2023</t>
  </si>
  <si>
    <t>Počet samostatne zárobkovo činných osôb evidovaných v Sociálnej poisťovni v rokoch 2022 a 2023</t>
  </si>
  <si>
    <t>Vývoj počtu uchádzačov o zamestnanie v jednotlivých mesiacoch v rokoch 2022 a 2023</t>
  </si>
  <si>
    <t>Vývoj počtov nezamestnaných mužov a žien v jednotlivých mesiacoch v rokoch 2022 a 2023</t>
  </si>
  <si>
    <t>Vývoj počtu disponibilných uchádzačov o zamestnanie v jednotlivých mesiacoch v rokoch 2022 a 2023</t>
  </si>
  <si>
    <t>Porovnanie priemerných počtov uchádzačov o zamestnanie v rokoch 2022 a 2023</t>
  </si>
  <si>
    <t>Priemerná miera evidovanej nezamestnanosti a miera nezamestnanosti z celkového počtu UoZ v SR v rokoch 2022 a 2023</t>
  </si>
  <si>
    <t>Vývoj počtov UoZ dlhodobo nezamestnaných občanov v roku 2022 a 2023 a ich podiel na celkovom počte UoZ</t>
  </si>
  <si>
    <t>SoSS - Správa o sociálnej situácii obyvateľstva Slovenskej republiky za rok 2023</t>
  </si>
  <si>
    <t>a. s. – akciová spoločnosť</t>
  </si>
  <si>
    <t>b. c. – bežné ceny</t>
  </si>
  <si>
    <t>BBSK – Banskobystrický samosprávny kraj</t>
  </si>
  <si>
    <t>BPaI - burza práce a informácií</t>
  </si>
  <si>
    <t>BSK – Bratislavský samosprávny kraj</t>
  </si>
  <si>
    <t>COVID-19 - ochorenie COVID-19</t>
  </si>
  <si>
    <t>EA20 – krajiny Európskej únie platiace v roku 2023 menou euro (Belgicko, Nemecko, Estónsko, Grécko, Španielsko, Francúzsko, Írsko, Taliansko, Lotyšsko, Litva, Luxembursko, Holandsko, Rakúsko, Portugalsko, Fínsko, Cyprus, Malta, Slovinsko, Slovensko, Chorvátsko)</t>
  </si>
  <si>
    <t>EFRR - Európsky fond regionálneho rozvoja</t>
  </si>
  <si>
    <t>EIGE – Európsky inštitút rodovej rovnosti (European Institute for Gender Equality)</t>
  </si>
  <si>
    <t>EP – Európsky parlament</t>
  </si>
  <si>
    <t>ESF+ - Európsky sociálny fond plus</t>
  </si>
  <si>
    <t xml:space="preserve">ESSPROS – Európsky systém jednotných štatistík sociálnej ochrany </t>
  </si>
  <si>
    <t>EURES - European Employment Services (Európske služby zamestnanosti)</t>
  </si>
  <si>
    <t xml:space="preserve">EU27 – 27 členských krajín Európskej únie (v roku 2022)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t>
  </si>
  <si>
    <t>FST – fond spravodlivej transformácie</t>
  </si>
  <si>
    <t>CHzP – choroba z povolania a/alebo profesionálna otrava</t>
  </si>
  <si>
    <t>ISCED - Medzinárodná klasifikácia štandardov vzdelávania (The International Standard Classification of Education)</t>
  </si>
  <si>
    <t>IKV - informačné a komunikačné technológie</t>
  </si>
  <si>
    <t>ITMS – IT monitorovací systém pre štrukturálne fondy a Kohézny fond</t>
  </si>
  <si>
    <t>ISV - Inšpekcia v sociálnych veciach Ministerstva práce, sociálnych vecí a rodiny Slovenskej republiky</t>
  </si>
  <si>
    <t>KIDS – informačný systém pre sociálnoprávnu ochranu detí a sociálnu kuratelu</t>
  </si>
  <si>
    <t>ks - kusy</t>
  </si>
  <si>
    <t xml:space="preserve">MPSVR SR, MPSVR, ministerstvo – Ministerstvo práce, sociálnych vecí a rodiny SR </t>
  </si>
  <si>
    <t>NEET – mladí ľudia vo veku do 30 rokov, ktorí nie sú zamestnaní, nepokračujú v procese vzdelávania, ani sa nezúčastňujú na odbornej príprave (not in employment, education or trainig)</t>
  </si>
  <si>
    <t>NIP – Národný inšpektorát práce</t>
  </si>
  <si>
    <t>NR SR – Národná rada Slovenskej republiky</t>
  </si>
  <si>
    <t>OPIO - Sociálne služby pri odkázanosti na pomoc inej osoby</t>
  </si>
  <si>
    <t>PMIS - partnerstvo multiinštitucionálnej spolupráce</t>
  </si>
  <si>
    <t>PN - práceneschopnosť</t>
  </si>
  <si>
    <t>PO1 – PO11 – prioritné osi 1-11 OP ĽZ</t>
  </si>
  <si>
    <t>PPS – parita (štandard) kúpnej sily (purchasing power standard)</t>
  </si>
  <si>
    <t>PÚ – pracovný úraz</t>
  </si>
  <si>
    <t>P SK – Program Slovensko</t>
  </si>
  <si>
    <t>PSS – poskytovatelia sociálnych služieb</t>
  </si>
  <si>
    <t>RSD MIS – riadenie sociálnych dávok – manažérsky informačný systém MPSVR SR</t>
  </si>
  <si>
    <t>RPÚ - registrovaný pracovný úraz</t>
  </si>
  <si>
    <t>RSP – registrovaný sociálny podnik</t>
  </si>
  <si>
    <t>RÚVZ – regionálny úrad verejného zdravotníctva</t>
  </si>
  <si>
    <t>s. c. – stále ceny</t>
  </si>
  <si>
    <t>SP - Sociálna poisťovňa</t>
  </si>
  <si>
    <t>SPODaSK – sociálnoprávna ochrana detí a sociálna kuratela</t>
  </si>
  <si>
    <t xml:space="preserve">Správa – Správa o sociálnej situácii obyvateľstva Slovenskej republiky </t>
  </si>
  <si>
    <t>SPÚ – závažný pracovný úraz s následkom smrti</t>
  </si>
  <si>
    <t>ŤPÚ - ťažký pracovný úraz</t>
  </si>
  <si>
    <t>ŤUZ – ťažká ujma na zdraví</t>
  </si>
  <si>
    <t>UA - Ukrajina</t>
  </si>
  <si>
    <t>ÚPSVR, ÚPSVaR, Ústredie PSVR, Ústredie SR – Ústredie práce, sociálnych vecí a rodiny, ústredie</t>
  </si>
  <si>
    <t>úrad PSVR, úrady PSVR – úrad/úrady práce, sociálnych vecí a rodiny</t>
  </si>
  <si>
    <t>VZPS – výberové zisťovanie pracovných síl</t>
  </si>
  <si>
    <t>VzPrTP - vzdelávanie a príprava pre trh práce</t>
  </si>
  <si>
    <t>ZUoZ - znevýhodnený uchádzač o zamestnanie</t>
  </si>
  <si>
    <t>Veková štruktúra obyvateľstva SR, 2014 a 2023</t>
  </si>
  <si>
    <t>Podiel voľných pracovných miest v roku 2023 podľa požiadaviek na vzdelanie</t>
  </si>
  <si>
    <t>Podiel voľných pracovných miest v roku 2023 podľa SK ISCO-08</t>
  </si>
  <si>
    <t xml:space="preserve">Tabuľka 2.16 Podiel priemerného počtu vybraných znevýhodnených skupín uchádzačov o zamestnanie na celkovom priemernom počte uchádzačov o zamestnanie (v %) </t>
  </si>
  <si>
    <t>Tabuľka 2.24 Prehľad predaných a preplatených Servisných poukážok za roky 2020 až 2023</t>
  </si>
  <si>
    <t>Distribuované (v ks*)</t>
  </si>
  <si>
    <t>Predané (v ks)</t>
  </si>
  <si>
    <t>Preplatené (v ks)</t>
  </si>
  <si>
    <t xml:space="preserve">Zdroj: MPSVR SR, * v kusoch </t>
  </si>
  <si>
    <t>Prehľad predaných a preplatených Servisných poukážok za roky 2020 až 2023</t>
  </si>
  <si>
    <t>2.3 Sociálna ekonomika</t>
  </si>
  <si>
    <t>Rok 2023</t>
  </si>
  <si>
    <t>§ 32</t>
  </si>
  <si>
    <t>6 062 </t>
  </si>
  <si>
    <t>143 953 </t>
  </si>
  <si>
    <t>0 </t>
  </si>
  <si>
    <t>113 676 </t>
  </si>
  <si>
    <t>§ 43</t>
  </si>
  <si>
    <t>3 386 </t>
  </si>
  <si>
    <t>50 </t>
  </si>
  <si>
    <t>10 389 </t>
  </si>
  <si>
    <t>762 357 </t>
  </si>
  <si>
    <t>245 890 </t>
  </si>
  <si>
    <t>3 </t>
  </si>
  <si>
    <t>460 445 </t>
  </si>
  <si>
    <t>54 </t>
  </si>
  <si>
    <t>101 617 </t>
  </si>
  <si>
    <t>743 </t>
  </si>
  <si>
    <t>260 951 </t>
  </si>
  <si>
    <t>38 </t>
  </si>
  <si>
    <t>131 926 </t>
  </si>
  <si>
    <t>27 </t>
  </si>
  <si>
    <t>8 036 </t>
  </si>
  <si>
    <t>17 813 </t>
  </si>
  <si>
    <t>4 654 196 </t>
  </si>
  <si>
    <t>20 666 </t>
  </si>
  <si>
    <t>7 623 137 </t>
  </si>
  <si>
    <t>151 </t>
  </si>
  <si>
    <t>239 306 </t>
  </si>
  <si>
    <t>239 </t>
  </si>
  <si>
    <t>432 335 </t>
  </si>
  <si>
    <t>§ 53b</t>
  </si>
  <si>
    <t>108 </t>
  </si>
  <si>
    <t>219 555 </t>
  </si>
  <si>
    <t>§ 53d</t>
  </si>
  <si>
    <t>352 </t>
  </si>
  <si>
    <t>1 122 273 </t>
  </si>
  <si>
    <t>349 </t>
  </si>
  <si>
    <t>2 660 751 </t>
  </si>
  <si>
    <t>5 </t>
  </si>
  <si>
    <t>18 774 </t>
  </si>
  <si>
    <t>4 769 </t>
  </si>
  <si>
    <t>§ 19a**</t>
  </si>
  <si>
    <t>13 </t>
  </si>
  <si>
    <t>4 912 </t>
  </si>
  <si>
    <t>32 994 983 </t>
  </si>
  <si>
    <t>6 547 544 </t>
  </si>
  <si>
    <t>§ 19b***</t>
  </si>
  <si>
    <t>33 071 </t>
  </si>
  <si>
    <t>40 910 172 </t>
  </si>
  <si>
    <t>49 266 </t>
  </si>
  <si>
    <t>§ 56</t>
  </si>
  <si>
    <t>23 </t>
  </si>
  <si>
    <t>15 133 </t>
  </si>
  <si>
    <t>§ 57</t>
  </si>
  <si>
    <t>1 392 </t>
  </si>
  <si>
    <t>1 568 </t>
  </si>
  <si>
    <t>10 868 624 </t>
  </si>
  <si>
    <t>7 822 </t>
  </si>
  <si>
    <t>32 535 271 </t>
  </si>
  <si>
    <t>8 034 </t>
  </si>
  <si>
    <t>34 675 801 </t>
  </si>
  <si>
    <t>123 542 520</t>
  </si>
  <si>
    <t>Graf 2</t>
  </si>
  <si>
    <t>Index starnutia v roku 2023 v okresoch SR</t>
  </si>
  <si>
    <t>Vývoj hrubého domáceho produktu v bežných a stálych cenách v rokoch 2012 - 2023</t>
  </si>
  <si>
    <t>Bilancia ekonomickej aktivity obyvateľov SR vo veku 15 a viac rokov (priemer v roku 2023)</t>
  </si>
  <si>
    <t>Štruktúra ekonomicky aktívneho obyvateľstva v jednotlivých krajoch podľa vzdelania</t>
  </si>
  <si>
    <t>Ekonomicky aktívne obyvateľstvo podľa vybraných vekových skupín v roku 2023</t>
  </si>
  <si>
    <t>Štruktúra ekonomicky aktívnych obyvateľov, miera zamestnanosti a nezamestnanosti podľa krajov v roku 2023</t>
  </si>
  <si>
    <t>Prírastky/úbytky počtu ekonomicky aktívnych a neaktívnych v roku 2023 podľa krajov</t>
  </si>
  <si>
    <t>Miera ekonomickej aktivity obyvateľov podľa veku a pohlavia (priemer za rok v %)</t>
  </si>
  <si>
    <t>Počet zamestnávateľov evidovaných v Sociálnej poisťovni v rokoch 2022 a 2023</t>
  </si>
  <si>
    <t>Počet právnych vzťahov s pravidelným mesačným príjmom evidovaných v Sociálnej poisťovni v rokoch 2022 a 2023</t>
  </si>
  <si>
    <t>Pracujúci podľa veku v roku 2023 (priemer za rok)</t>
  </si>
  <si>
    <t>Pracujúci podľa vzdelania v roku 2023 (priemer za rok)</t>
  </si>
  <si>
    <t>Pracujúci podľa krajov v roku 2023 (priemer za rok)</t>
  </si>
  <si>
    <t>Vývoj zahraničnej pracovnej migrácie podľa krajov v roku 2023</t>
  </si>
  <si>
    <t>Miera zamestnanosti vo veku 20 – 64 rokov podľa krajov</t>
  </si>
  <si>
    <t>Počet voľných pracovných miest a miera voľných pracovných miest v roku 2023</t>
  </si>
  <si>
    <t>Voľné pracovné miesta v roku 2023 podľa krajov (priemer za rok)</t>
  </si>
  <si>
    <t>Priemerná miera evidovanej nezamestnanosti a priemerný počet UoZ v krajoch SR v roku 2023</t>
  </si>
  <si>
    <t>Podiel UoZ podľa stupňa vzdelania v krajoch SR v roku 2023</t>
  </si>
  <si>
    <t>Štruktúra uchádzačov o zamestnanie podľa veku v krajoch SR v roku 2023 (v %)</t>
  </si>
  <si>
    <t>Priemerný počet uchádzačov o zamestnanie podľa dĺžky evidencie v mesiacoch v roku 2023 podľa regiónov SR (v osobách)</t>
  </si>
  <si>
    <t>Priemerný počet znevýhodnených uchádzačov v roku 2023 podľa regiónov SR (v osobách)</t>
  </si>
  <si>
    <t>Nezamestnanosť podľa krajov v roku 2023 (priemer za rok)</t>
  </si>
  <si>
    <t>Nezamestnanosť podľa dĺžky trvania nezamestnanosti v roku 2023 (priemer za rok)</t>
  </si>
  <si>
    <t>K2.3 Sociálna ekonomika</t>
  </si>
  <si>
    <t>Ekonomicky aktívne obyvateľstvo podľa veku, vzdelania a pohlavia v roku 2023 (priemer za rok v tis.)</t>
  </si>
  <si>
    <t>Miera zamestnanosti podľa vzdelania a pohlavia v roku 2023 (priemer za rok v %)</t>
  </si>
  <si>
    <t>Odvetvová štruktúra zamestnanosti podľa SK NACE Rev. 2 v roku 2023</t>
  </si>
  <si>
    <t>Voľné pracovné miesta a miera voľných pracovných miest podľa ekonomických činností v SR spolu (priemer za rok 2023)</t>
  </si>
  <si>
    <t xml:space="preserve">Miera nezamestnanosti podľa veku a vzdelania v roku 2023 (priemer za rok v %) </t>
  </si>
  <si>
    <t>Počet zariadení sociálnych podnikov podľa typu v roku 2023</t>
  </si>
  <si>
    <t xml:space="preserve">Miera zamestnanosti podľa veku a pohlavia v roku 2023 (priemer za rok v %)
</t>
  </si>
  <si>
    <t>Podiel počtu disponibilných UoZ v produktívnom veku na počte obyvateľov v produktívnom veku v okresoch SR (priemer za rok 2023)*</t>
  </si>
  <si>
    <t>Tabuľka 13</t>
  </si>
  <si>
    <t>Tabuľka 14</t>
  </si>
  <si>
    <t>Tabuľka 15</t>
  </si>
  <si>
    <t>Tabuľka 16</t>
  </si>
  <si>
    <t>Tabuľka 17</t>
  </si>
  <si>
    <t>Tabuľka 18</t>
  </si>
  <si>
    <t>Tabuľka 19</t>
  </si>
  <si>
    <t>Tabuľka 20</t>
  </si>
  <si>
    <t>Tabuľka 21</t>
  </si>
  <si>
    <t>Tabuľka 22</t>
  </si>
  <si>
    <t>Tabuľka 23</t>
  </si>
  <si>
    <t>Tabuľka 24</t>
  </si>
  <si>
    <t>Tabuľka 25</t>
  </si>
  <si>
    <t>Príloha ku kapitole 2 - 3. časť</t>
  </si>
  <si>
    <t>Priemerný hodinový zárobok podľa veľkosti organizácie v podnikateľskej sfére (€/hod)</t>
  </si>
  <si>
    <t>Stav uchádzačov o zamestnanie - absolventov škôl ku koncu roka 2023</t>
  </si>
  <si>
    <t>Mesačné náklady práce na zamestnanca v SR za rok 2022 podľa ekonomickej činnosti v eur/zam./mes.</t>
  </si>
  <si>
    <t>Vyhlásené vyzvania pre národné projekty a dopytovo-orientované výzvy za rok 2023</t>
  </si>
  <si>
    <t>Počet registrovaných sociálnych podnikov v najmenej rozvinutých okresoch v roku 2023</t>
  </si>
  <si>
    <t>Priemerná hrubá mesačná mzda v podnikateľskej a nepodnikateľskej sfére podľa dosiahnutého stupňa vzdelania – rok 2023 v €</t>
  </si>
  <si>
    <t>Priemerná hrubá mesačná mzda v podnikateľskej a nepodnikateľskej sfére podľa hlavnej triedy SK ISCO-08 – rok 2023 v €</t>
  </si>
  <si>
    <t>Priemerná hrubá mesačná mzda v podnikateľskej a nepodnikateľskej sfére podľa veku – rok 2023 v €</t>
  </si>
  <si>
    <t>Priemerná hrubá mesačná mzda v podnikateľskej a nepodnikateľskej sfére podľa regiónov – rok 2023 v €</t>
  </si>
  <si>
    <t>Priemerná hrubá mesačná mzda a vybrané zložky mzdy zamestnancov podľa pohlavia – rok 2023 (v €)</t>
  </si>
  <si>
    <t>Podiely zamestnancov v pásmach priemernej hrubej mesačnej mzdy – rok 2023</t>
  </si>
  <si>
    <t>Priemerná hrubá mesačná mzda v podnikateľskej a nepodnikateľskej sfére podľa stupňov vzdelania (plný pracovný čas) – rok 2023 (v €)</t>
  </si>
  <si>
    <t>Priemerná hrubá mesačná mzda v podnikateľskej a nepodnikateľskej sfére podľa hlavnej triedy SK ISCO-08 a pohlavia (plný pracovný čas) – rok 2023 (v €)</t>
  </si>
  <si>
    <t>Priemerný hodinový zárobok podľa krajov v podnikateľskej sfére (€/hod)</t>
  </si>
  <si>
    <t>Priemerný hodinový zárobok podľa odvetví v podnikateľskej sfére (€/hod)</t>
  </si>
  <si>
    <t>Priemerný hodinový zárobok podľa veku v podnikateľskej sfére (€/hod)</t>
  </si>
  <si>
    <t>Priemerný hodinový zárobok podľa rodového členenia v podnikateľskej sfére – 4. štvrťrok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</si>
</sst>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 numFmtId="167" formatCode="0.0"/>
    <numFmt numFmtId="168" formatCode="#,##0.0"/>
    <numFmt numFmtId="169" formatCode="_-* #,##0\ _€_-;\-* #,##0\ _€_-;_-* &quot;-&quot;??\ _€_-;_-@_-"/>
    <numFmt numFmtId="170" formatCode="#,##0.000"/>
    <numFmt numFmtId="171" formatCode="#0"/>
    <numFmt numFmtId="172" formatCode="[$-41B]General"/>
    <numFmt numFmtId="173" formatCode="0.0000"/>
  </numFmts>
  <fonts count="76" x14ac:knownFonts="1">
    <font>
      <sz val="11"/>
      <color theme="1"/>
      <name val="Calibri"/>
      <family val="2"/>
      <charset val="238"/>
      <scheme val="minor"/>
    </font>
    <font>
      <sz val="11"/>
      <color theme="1"/>
      <name val="Calibri"/>
      <family val="2"/>
      <charset val="238"/>
      <scheme val="minor"/>
    </font>
    <font>
      <sz val="10"/>
      <name val="Arial"/>
      <family val="2"/>
    </font>
    <font>
      <sz val="10"/>
      <name val="Arial"/>
      <family val="2"/>
      <charset val="238"/>
    </font>
    <font>
      <sz val="11"/>
      <color theme="1"/>
      <name val="Arial Narrow"/>
      <family val="2"/>
      <charset val="238"/>
    </font>
    <font>
      <b/>
      <sz val="11"/>
      <color rgb="FF000000"/>
      <name val="Arial Narrow"/>
      <family val="2"/>
      <charset val="238"/>
    </font>
    <font>
      <i/>
      <sz val="11"/>
      <color theme="1"/>
      <name val="Arial Narrow"/>
      <family val="2"/>
      <charset val="238"/>
    </font>
    <font>
      <sz val="11"/>
      <name val="Arial Narrow"/>
      <family val="2"/>
      <charset val="238"/>
    </font>
    <font>
      <b/>
      <sz val="11"/>
      <color theme="1"/>
      <name val="Arial Narrow"/>
      <family val="2"/>
      <charset val="238"/>
    </font>
    <font>
      <b/>
      <sz val="10"/>
      <color rgb="FFFFFFFF"/>
      <name val="Arial Narrow"/>
      <family val="2"/>
      <charset val="238"/>
    </font>
    <font>
      <sz val="11"/>
      <color rgb="FF000000"/>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1"/>
      <name val="Arial Narrow"/>
      <family val="2"/>
      <charset val="238"/>
    </font>
    <font>
      <b/>
      <sz val="11"/>
      <color rgb="FFFFFFFF"/>
      <name val="Arial Narrow"/>
      <family val="2"/>
      <charset val="238"/>
    </font>
    <font>
      <b/>
      <sz val="10"/>
      <name val="Arial Narrow"/>
      <family val="2"/>
      <charset val="238"/>
    </font>
    <font>
      <sz val="10"/>
      <name val="Arial Narrow"/>
      <family val="2"/>
      <charset val="238"/>
    </font>
    <font>
      <sz val="10"/>
      <color theme="1"/>
      <name val="Arial Narrow"/>
      <family val="2"/>
      <charset val="238"/>
    </font>
    <font>
      <i/>
      <sz val="10"/>
      <color theme="1"/>
      <name val="Arial Narrow"/>
      <family val="2"/>
      <charset val="238"/>
    </font>
    <font>
      <b/>
      <sz val="10"/>
      <color theme="1"/>
      <name val="Arial Narrow"/>
      <family val="2"/>
      <charset val="238"/>
    </font>
    <font>
      <b/>
      <sz val="10"/>
      <color rgb="FF000000"/>
      <name val="Arial Narrow"/>
      <family val="2"/>
      <charset val="238"/>
    </font>
    <font>
      <sz val="10"/>
      <color rgb="FF000000"/>
      <name val="Arial Narrow"/>
      <family val="2"/>
      <charset val="238"/>
    </font>
    <font>
      <i/>
      <sz val="10"/>
      <name val="Arial Narrow"/>
      <family val="2"/>
      <charset val="238"/>
    </font>
    <font>
      <sz val="12"/>
      <color theme="1"/>
      <name val="Arial Narrow"/>
      <family val="2"/>
      <charset val="238"/>
    </font>
    <font>
      <b/>
      <sz val="12"/>
      <color theme="1"/>
      <name val="Arial Narrow"/>
      <family val="2"/>
      <charset val="238"/>
    </font>
    <font>
      <b/>
      <sz val="12"/>
      <name val="Arial Narrow"/>
      <family val="2"/>
      <charset val="238"/>
    </font>
    <font>
      <sz val="12"/>
      <name val="Arial Narrow"/>
      <family val="2"/>
      <charset val="238"/>
    </font>
    <font>
      <i/>
      <sz val="12"/>
      <color theme="1"/>
      <name val="Arial Narrow"/>
      <family val="2"/>
      <charset val="238"/>
    </font>
    <font>
      <sz val="12"/>
      <color rgb="FF000000"/>
      <name val="Arial Narrow"/>
      <family val="2"/>
      <charset val="238"/>
    </font>
    <font>
      <i/>
      <sz val="12"/>
      <color rgb="FF000000"/>
      <name val="Arial Narrow"/>
      <family val="2"/>
      <charset val="238"/>
    </font>
    <font>
      <i/>
      <sz val="10"/>
      <color rgb="FF000000"/>
      <name val="Arial Narrow"/>
      <family val="2"/>
      <charset val="238"/>
    </font>
    <font>
      <b/>
      <sz val="11"/>
      <color rgb="FFFF3399"/>
      <name val="Arial Narrow"/>
      <family val="2"/>
      <charset val="238"/>
    </font>
    <font>
      <b/>
      <sz val="12"/>
      <color rgb="FFFFFFFF"/>
      <name val="Arial Narrow"/>
      <family val="2"/>
      <charset val="238"/>
    </font>
    <font>
      <i/>
      <vertAlign val="superscript"/>
      <sz val="11"/>
      <color rgb="FF000000"/>
      <name val="Arial Narrow"/>
      <family val="2"/>
      <charset val="238"/>
    </font>
    <font>
      <i/>
      <sz val="11"/>
      <color rgb="FF000000"/>
      <name val="Symbol"/>
      <family val="1"/>
      <charset val="2"/>
    </font>
    <font>
      <b/>
      <sz val="11"/>
      <color rgb="FF333300"/>
      <name val="Arial Narrow"/>
      <family val="2"/>
      <charset val="238"/>
    </font>
    <font>
      <sz val="11"/>
      <color rgb="FF333300"/>
      <name val="Arial Narrow"/>
      <family val="2"/>
      <charset val="238"/>
    </font>
    <font>
      <sz val="11"/>
      <color rgb="FF253C73"/>
      <name val="Arial Narrow"/>
      <family val="2"/>
      <charset val="238"/>
    </font>
    <font>
      <sz val="10"/>
      <color rgb="FF333300"/>
      <name val="Arial Narrow"/>
      <family val="2"/>
      <charset val="238"/>
    </font>
    <font>
      <b/>
      <sz val="12"/>
      <color rgb="FF000000"/>
      <name val="Arial Narrow"/>
      <family val="2"/>
      <charset val="238"/>
    </font>
    <font>
      <b/>
      <i/>
      <sz val="11"/>
      <color theme="1"/>
      <name val="Arial Narrow"/>
      <family val="2"/>
      <charset val="238"/>
    </font>
    <font>
      <b/>
      <sz val="11"/>
      <color theme="0"/>
      <name val="Arial Narrow"/>
      <family val="2"/>
      <charset val="238"/>
    </font>
    <font>
      <b/>
      <u/>
      <sz val="11"/>
      <color rgb="FFB7194A"/>
      <name val="Arial Narrow"/>
      <family val="2"/>
      <charset val="238"/>
    </font>
    <font>
      <u/>
      <sz val="11"/>
      <color rgb="FFE85E89"/>
      <name val="Arial Narrow"/>
      <family val="2"/>
      <charset val="238"/>
    </font>
    <font>
      <sz val="11"/>
      <color theme="1" tint="0.499984740745262"/>
      <name val="Arial Narrow"/>
      <family val="2"/>
      <charset val="238"/>
    </font>
    <font>
      <b/>
      <sz val="11"/>
      <color theme="1"/>
      <name val="Calibri"/>
      <family val="2"/>
      <charset val="238"/>
      <scheme val="minor"/>
    </font>
    <font>
      <sz val="11"/>
      <color rgb="FFA7118A"/>
      <name val="Arial Narrow"/>
      <family val="2"/>
      <charset val="238"/>
    </font>
    <font>
      <sz val="11"/>
      <color rgb="FFFF0000"/>
      <name val="Arial Narrow"/>
      <family val="2"/>
      <charset val="238"/>
    </font>
    <font>
      <strike/>
      <sz val="11"/>
      <color rgb="FFFF0000"/>
      <name val="Arial Narrow"/>
      <family val="2"/>
      <charset val="238"/>
    </font>
    <font>
      <sz val="10"/>
      <name val="Arial CE"/>
    </font>
    <font>
      <b/>
      <sz val="14"/>
      <name val="Arial Narrow"/>
      <family val="2"/>
      <charset val="238"/>
    </font>
    <font>
      <b/>
      <sz val="14"/>
      <color rgb="FFA7118A"/>
      <name val="Arial Narrow"/>
      <family val="2"/>
      <charset val="238"/>
    </font>
    <font>
      <b/>
      <sz val="14"/>
      <color theme="1"/>
      <name val="Arial Narrow"/>
      <family val="2"/>
      <charset val="238"/>
    </font>
    <font>
      <b/>
      <vertAlign val="superscript"/>
      <sz val="11"/>
      <color rgb="FFFFFFFF"/>
      <name val="Arial Narrow"/>
      <family val="2"/>
      <charset val="238"/>
    </font>
    <font>
      <sz val="11"/>
      <color rgb="FF0070C0"/>
      <name val="Arial Narrow"/>
      <family val="2"/>
      <charset val="238"/>
    </font>
    <font>
      <sz val="8"/>
      <color indexed="8"/>
      <name val="Arial"/>
      <family val="2"/>
      <charset val="238"/>
    </font>
    <font>
      <sz val="12"/>
      <name val="Times New Roman"/>
      <family val="1"/>
      <charset val="238"/>
    </font>
    <font>
      <sz val="11"/>
      <color rgb="FF002060"/>
      <name val="Arial Narrow"/>
      <family val="2"/>
      <charset val="238"/>
    </font>
    <font>
      <i/>
      <vertAlign val="superscript"/>
      <sz val="11"/>
      <name val="Arial Narrow"/>
      <family val="2"/>
      <charset val="238"/>
    </font>
    <font>
      <sz val="10"/>
      <color rgb="FFFFFFFF"/>
      <name val="Arial Narrow"/>
      <family val="2"/>
      <charset val="238"/>
    </font>
    <font>
      <strike/>
      <sz val="11"/>
      <name val="Arial Narrow"/>
      <family val="2"/>
      <charset val="238"/>
    </font>
    <font>
      <sz val="11"/>
      <color rgb="FF000000"/>
      <name val="Calibri"/>
      <family val="2"/>
    </font>
    <font>
      <b/>
      <sz val="10.5"/>
      <color rgb="FFFFFFFF"/>
      <name val="Arial Narrow"/>
      <family val="2"/>
      <charset val="238"/>
    </font>
    <font>
      <b/>
      <sz val="10.5"/>
      <color rgb="FF000000"/>
      <name val="Arial Narrow"/>
      <family val="2"/>
      <charset val="238"/>
    </font>
    <font>
      <sz val="10.5"/>
      <color rgb="FF000000"/>
      <name val="Arial Narrow"/>
      <family val="2"/>
      <charset val="238"/>
    </font>
    <font>
      <sz val="9"/>
      <color rgb="FF000000"/>
      <name val="Arial Narrow"/>
      <family val="2"/>
      <charset val="238"/>
    </font>
    <font>
      <sz val="10"/>
      <name val="Arial CE"/>
      <charset val="238"/>
    </font>
    <font>
      <b/>
      <sz val="10"/>
      <name val="Arial Narrow"/>
      <family val="2"/>
    </font>
    <font>
      <b/>
      <sz val="10"/>
      <color rgb="FF333300"/>
      <name val="Arial Narrow"/>
      <family val="2"/>
      <charset val="238"/>
    </font>
    <font>
      <sz val="9.5"/>
      <color rgb="FF333300"/>
      <name val="Arial Narrow"/>
      <family val="2"/>
      <charset val="238"/>
    </font>
    <font>
      <sz val="9"/>
      <color theme="1"/>
      <name val="Arial Narrow"/>
      <family val="2"/>
      <charset val="238"/>
    </font>
    <font>
      <b/>
      <i/>
      <sz val="10"/>
      <color rgb="FF000000"/>
      <name val="Arial Narrow"/>
      <family val="2"/>
      <charset val="238"/>
    </font>
    <font>
      <sz val="9.5"/>
      <color theme="1"/>
      <name val="Arial Narrow"/>
      <family val="2"/>
      <charset val="238"/>
    </font>
    <font>
      <i/>
      <sz val="11"/>
      <color rgb="FF0070C0"/>
      <name val="Arial Narrow"/>
      <family val="2"/>
      <charset val="238"/>
    </font>
    <font>
      <sz val="1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B7194A"/>
        <bgColor indexed="64"/>
      </patternFill>
    </fill>
    <fill>
      <patternFill patternType="solid">
        <fgColor rgb="FFFFFFFF"/>
        <bgColor indexed="64"/>
      </patternFill>
    </fill>
  </fills>
  <borders count="93">
    <border>
      <left/>
      <right/>
      <top/>
      <bottom/>
      <diagonal/>
    </border>
    <border>
      <left/>
      <right style="medium">
        <color rgb="FFBF0000"/>
      </right>
      <top style="medium">
        <color rgb="FFBF0000"/>
      </top>
      <bottom style="medium">
        <color rgb="FFBF0000"/>
      </bottom>
      <diagonal/>
    </border>
    <border>
      <left/>
      <right style="medium">
        <color rgb="FFBF0000"/>
      </right>
      <top/>
      <bottom style="medium">
        <color rgb="FFBF0000"/>
      </bottom>
      <diagonal/>
    </border>
    <border>
      <left style="medium">
        <color rgb="FFBF0000"/>
      </left>
      <right/>
      <top/>
      <bottom style="medium">
        <color rgb="FFBF0000"/>
      </bottom>
      <diagonal/>
    </border>
    <border>
      <left/>
      <right/>
      <top/>
      <bottom style="medium">
        <color rgb="FFBF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C00000"/>
      </left>
      <right/>
      <top style="medium">
        <color rgb="FFC00000"/>
      </top>
      <bottom/>
      <diagonal/>
    </border>
    <border>
      <left/>
      <right/>
      <top style="medium">
        <color rgb="FFC00000"/>
      </top>
      <bottom style="medium">
        <color rgb="FFFFFFFF"/>
      </bottom>
      <diagonal/>
    </border>
    <border>
      <left/>
      <right/>
      <top style="medium">
        <color rgb="FFC00000"/>
      </top>
      <bottom/>
      <diagonal/>
    </border>
    <border>
      <left/>
      <right style="medium">
        <color rgb="FFC00000"/>
      </right>
      <top style="medium">
        <color rgb="FFC00000"/>
      </top>
      <bottom/>
      <diagonal/>
    </border>
    <border>
      <left style="medium">
        <color rgb="FFBF0000"/>
      </left>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style="medium">
        <color rgb="FFB7194A"/>
      </left>
      <right/>
      <top style="medium">
        <color rgb="FFB7194A"/>
      </top>
      <bottom/>
      <diagonal/>
    </border>
    <border>
      <left/>
      <right/>
      <top style="medium">
        <color rgb="FFB7194A"/>
      </top>
      <bottom/>
      <diagonal/>
    </border>
    <border>
      <left/>
      <right style="medium">
        <color rgb="FFB7194A"/>
      </right>
      <top/>
      <bottom/>
      <diagonal/>
    </border>
    <border>
      <left/>
      <right/>
      <top/>
      <bottom style="medium">
        <color rgb="FFB7194A"/>
      </bottom>
      <diagonal/>
    </border>
    <border>
      <left style="medium">
        <color rgb="FFB7194A"/>
      </left>
      <right style="medium">
        <color rgb="FFB7194A"/>
      </right>
      <top/>
      <bottom/>
      <diagonal/>
    </border>
    <border>
      <left style="medium">
        <color rgb="FFB7194A"/>
      </left>
      <right/>
      <top/>
      <bottom/>
      <diagonal/>
    </border>
    <border>
      <left style="medium">
        <color rgb="FFB7194A"/>
      </left>
      <right/>
      <top/>
      <bottom style="medium">
        <color rgb="FFB7194A"/>
      </bottom>
      <diagonal/>
    </border>
    <border>
      <left style="medium">
        <color rgb="FFB7194A"/>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style="thin">
        <color theme="0"/>
      </left>
      <right style="thin">
        <color theme="0"/>
      </right>
      <top style="thin">
        <color theme="0"/>
      </top>
      <bottom/>
      <diagonal/>
    </border>
    <border>
      <left style="thin">
        <color theme="0"/>
      </left>
      <right style="medium">
        <color rgb="FFB7194A"/>
      </right>
      <top style="thin">
        <color theme="0"/>
      </top>
      <bottom/>
      <diagonal/>
    </border>
    <border>
      <left style="medium">
        <color rgb="FFFFFFFF"/>
      </left>
      <right style="medium">
        <color rgb="FFB7194A"/>
      </right>
      <top/>
      <bottom style="medium">
        <color rgb="FFB7194A"/>
      </bottom>
      <diagonal/>
    </border>
    <border>
      <left style="medium">
        <color rgb="FFB7194A"/>
      </left>
      <right style="thin">
        <color theme="0"/>
      </right>
      <top/>
      <bottom style="medium">
        <color rgb="FFB7194A"/>
      </bottom>
      <diagonal/>
    </border>
    <border>
      <left style="thin">
        <color rgb="FFB7194A"/>
      </left>
      <right style="thin">
        <color rgb="FFB7194A"/>
      </right>
      <top style="thin">
        <color rgb="FFB7194A"/>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style="medium">
        <color rgb="FFB7194A"/>
      </right>
      <top style="medium">
        <color rgb="FFB7194A"/>
      </top>
      <bottom/>
      <diagonal/>
    </border>
    <border>
      <left style="medium">
        <color rgb="FFB7194A"/>
      </left>
      <right/>
      <top style="medium">
        <color rgb="FFB7194A"/>
      </top>
      <bottom style="medium">
        <color rgb="FFB7194A"/>
      </bottom>
      <diagonal/>
    </border>
    <border>
      <left/>
      <right/>
      <top style="medium">
        <color rgb="FFB7194A"/>
      </top>
      <bottom style="medium">
        <color rgb="FFB7194A"/>
      </bottom>
      <diagonal/>
    </border>
    <border>
      <left style="medium">
        <color rgb="FFB7194A"/>
      </left>
      <right style="medium">
        <color rgb="FFB7194A"/>
      </right>
      <top style="medium">
        <color rgb="FFB7194A"/>
      </top>
      <bottom style="medium">
        <color theme="0"/>
      </bottom>
      <diagonal/>
    </border>
    <border>
      <left/>
      <right style="thin">
        <color theme="0"/>
      </right>
      <top style="medium">
        <color rgb="FFB7194A"/>
      </top>
      <bottom/>
      <diagonal/>
    </border>
    <border>
      <left style="medium">
        <color rgb="FFB7194A"/>
      </left>
      <right/>
      <top/>
      <bottom style="thin">
        <color rgb="FFB7194A"/>
      </bottom>
      <diagonal/>
    </border>
    <border>
      <left/>
      <right style="thin">
        <color theme="0"/>
      </right>
      <top/>
      <bottom style="thin">
        <color rgb="FFB7194A"/>
      </bottom>
      <diagonal/>
    </border>
    <border>
      <left style="thin">
        <color rgb="FFB7194A"/>
      </left>
      <right style="thin">
        <color rgb="FFB7194A"/>
      </right>
      <top/>
      <bottom style="thin">
        <color rgb="FFB7194A"/>
      </bottom>
      <diagonal/>
    </border>
    <border>
      <left style="thin">
        <color rgb="FFB7194A"/>
      </left>
      <right style="thin">
        <color rgb="FFB7194A"/>
      </right>
      <top style="thin">
        <color rgb="FFB7194A"/>
      </top>
      <bottom/>
      <diagonal/>
    </border>
    <border>
      <left style="medium">
        <color rgb="FFB7194A"/>
      </left>
      <right style="medium">
        <color rgb="FFB7194A"/>
      </right>
      <top style="medium">
        <color rgb="FFB7194A"/>
      </top>
      <bottom style="thin">
        <color theme="0"/>
      </bottom>
      <diagonal/>
    </border>
    <border>
      <left style="thin">
        <color theme="0"/>
      </left>
      <right style="medium">
        <color rgb="FFB7194A"/>
      </right>
      <top style="thin">
        <color theme="0"/>
      </top>
      <bottom style="medium">
        <color rgb="FFB7194A"/>
      </bottom>
      <diagonal/>
    </border>
    <border>
      <left style="thin">
        <color theme="0"/>
      </left>
      <right/>
      <top style="thin">
        <color theme="0"/>
      </top>
      <bottom style="medium">
        <color rgb="FFB7194A"/>
      </bottom>
      <diagonal/>
    </border>
    <border>
      <left style="medium">
        <color rgb="FFB7194A"/>
      </left>
      <right style="medium">
        <color rgb="FFFFFFFF"/>
      </right>
      <top style="medium">
        <color rgb="FFB7194A"/>
      </top>
      <bottom/>
      <diagonal/>
    </border>
    <border>
      <left style="medium">
        <color rgb="FFB7194A"/>
      </left>
      <right style="medium">
        <color rgb="FFFFFFFF"/>
      </right>
      <top/>
      <bottom/>
      <diagonal/>
    </border>
    <border>
      <left style="medium">
        <color rgb="FFB7194A"/>
      </left>
      <right style="medium">
        <color rgb="FFFFFFFF"/>
      </right>
      <top/>
      <bottom style="medium">
        <color rgb="FFB7194A"/>
      </bottom>
      <diagonal/>
    </border>
    <border>
      <left/>
      <right style="medium">
        <color rgb="FFFFFFFF"/>
      </right>
      <top style="medium">
        <color rgb="FFB7194A"/>
      </top>
      <bottom style="medium">
        <color rgb="FFFFFFFF"/>
      </bottom>
      <diagonal/>
    </border>
    <border>
      <left/>
      <right style="medium">
        <color rgb="FFC00000"/>
      </right>
      <top style="medium">
        <color rgb="FFB7194A"/>
      </top>
      <bottom style="medium">
        <color rgb="FFFFFFFF"/>
      </bottom>
      <diagonal/>
    </border>
    <border>
      <left style="medium">
        <color rgb="FFFFFFFF"/>
      </left>
      <right/>
      <top style="medium">
        <color rgb="FFB7194A"/>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B7194A"/>
      </bottom>
      <diagonal/>
    </border>
    <border>
      <left style="medium">
        <color rgb="FFC00000"/>
      </left>
      <right/>
      <top/>
      <bottom style="medium">
        <color rgb="FFB7194A"/>
      </bottom>
      <diagonal/>
    </border>
    <border>
      <left style="medium">
        <color rgb="FFB7194A"/>
      </left>
      <right/>
      <top style="medium">
        <color rgb="FFB7194A"/>
      </top>
      <bottom style="medium">
        <color rgb="FFFFFFFF"/>
      </bottom>
      <diagonal/>
    </border>
    <border>
      <left/>
      <right style="medium">
        <color rgb="FFB7194A"/>
      </right>
      <top style="medium">
        <color rgb="FFB7194A"/>
      </top>
      <bottom style="medium">
        <color rgb="FFFFFFFF"/>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rgb="FFC00000"/>
      </right>
      <top/>
      <bottom/>
      <diagonal/>
    </border>
    <border>
      <left/>
      <right style="thin">
        <color theme="0"/>
      </right>
      <top style="medium">
        <color rgb="FFB7194A"/>
      </top>
      <bottom style="thin">
        <color theme="0"/>
      </bottom>
      <diagonal/>
    </border>
    <border>
      <left style="thin">
        <color theme="0"/>
      </left>
      <right/>
      <top style="medium">
        <color rgb="FFB7194A"/>
      </top>
      <bottom style="thin">
        <color theme="0"/>
      </bottom>
      <diagonal/>
    </border>
    <border>
      <left style="medium">
        <color rgb="FFB7194A"/>
      </left>
      <right style="medium">
        <color rgb="FFB7194A"/>
      </right>
      <top style="thin">
        <color theme="0"/>
      </top>
      <bottom style="medium">
        <color rgb="FFB7194A"/>
      </bottom>
      <diagonal/>
    </border>
    <border>
      <left style="thin">
        <color theme="0"/>
      </left>
      <right style="medium">
        <color rgb="FFB7194A"/>
      </right>
      <top style="medium">
        <color rgb="FFB7194A"/>
      </top>
      <bottom style="medium">
        <color rgb="FFB7194A"/>
      </bottom>
      <diagonal/>
    </border>
    <border>
      <left style="thin">
        <color theme="0"/>
      </left>
      <right style="medium">
        <color rgb="FFB7194A"/>
      </right>
      <top/>
      <bottom style="medium">
        <color rgb="FFB7194A"/>
      </bottom>
      <diagonal/>
    </border>
    <border>
      <left style="thin">
        <color theme="0"/>
      </left>
      <right/>
      <top style="medium">
        <color rgb="FFB7194A"/>
      </top>
      <bottom/>
      <diagonal/>
    </border>
    <border>
      <left style="thin">
        <color theme="0"/>
      </left>
      <right/>
      <top/>
      <bottom style="medium">
        <color rgb="FFB7194A"/>
      </bottom>
      <diagonal/>
    </border>
    <border>
      <left style="medium">
        <color rgb="FFB7194A"/>
      </left>
      <right style="thin">
        <color theme="0"/>
      </right>
      <top style="medium">
        <color rgb="FFB7194A"/>
      </top>
      <bottom/>
      <diagonal/>
    </border>
    <border>
      <left style="thin">
        <color theme="0"/>
      </left>
      <right/>
      <top/>
      <bottom/>
      <diagonal/>
    </border>
    <border>
      <left/>
      <right/>
      <top style="thin">
        <color theme="0"/>
      </top>
      <bottom/>
      <diagonal/>
    </border>
    <border>
      <left style="thin">
        <color theme="0"/>
      </left>
      <right style="thin">
        <color theme="0"/>
      </right>
      <top style="medium">
        <color rgb="FFB7194A"/>
      </top>
      <bottom/>
      <diagonal/>
    </border>
    <border>
      <left style="thin">
        <color theme="0"/>
      </left>
      <right style="thin">
        <color theme="0"/>
      </right>
      <top/>
      <bottom style="medium">
        <color rgb="FFB7194A"/>
      </bottom>
      <diagonal/>
    </border>
    <border>
      <left style="thin">
        <color theme="0"/>
      </left>
      <right style="thin">
        <color theme="0"/>
      </right>
      <top style="thin">
        <color theme="0"/>
      </top>
      <bottom style="medium">
        <color rgb="FFB7194A"/>
      </bottom>
      <diagonal/>
    </border>
    <border>
      <left/>
      <right/>
      <top style="thin">
        <color theme="0"/>
      </top>
      <bottom style="medium">
        <color rgb="FFB7194A"/>
      </bottom>
      <diagonal/>
    </border>
    <border>
      <left style="medium">
        <color rgb="FFB7194A"/>
      </left>
      <right style="medium">
        <color rgb="FFB7194A"/>
      </right>
      <top/>
      <bottom style="medium">
        <color rgb="FFC00000"/>
      </bottom>
      <diagonal/>
    </border>
    <border>
      <left/>
      <right style="medium">
        <color rgb="FFB7194A"/>
      </right>
      <top/>
      <bottom style="medium">
        <color rgb="FFC00000"/>
      </bottom>
      <diagonal/>
    </border>
    <border>
      <left style="medium">
        <color rgb="FFC00000"/>
      </left>
      <right style="medium">
        <color rgb="FFC00000"/>
      </right>
      <top/>
      <bottom style="medium">
        <color rgb="FFC00000"/>
      </bottom>
      <diagonal/>
    </border>
    <border>
      <left/>
      <right style="medium">
        <color rgb="FFC00000"/>
      </right>
      <top/>
      <bottom style="medium">
        <color rgb="FFC00000"/>
      </bottom>
      <diagonal/>
    </border>
  </borders>
  <cellStyleXfs count="25">
    <xf numFmtId="0" fontId="0" fillId="0" borderId="0"/>
    <xf numFmtId="9" fontId="1" fillId="0" borderId="0" applyFont="0" applyFill="0" applyBorder="0" applyAlignment="0" applyProtection="0"/>
    <xf numFmtId="0" fontId="2" fillId="0" borderId="0"/>
    <xf numFmtId="0" fontId="43" fillId="0" borderId="0" applyNumberForma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9" fillId="3" borderId="26" applyFont="0" applyFill="0" applyBorder="0" applyAlignment="0">
      <alignment horizontal="center" vertical="center" wrapText="1"/>
    </xf>
    <xf numFmtId="0" fontId="44"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xf numFmtId="0" fontId="50" fillId="0" borderId="0"/>
    <xf numFmtId="0" fontId="50" fillId="0" borderId="0"/>
    <xf numFmtId="0" fontId="3" fillId="0" borderId="0"/>
    <xf numFmtId="172" fontId="62" fillId="0" borderId="0"/>
  </cellStyleXfs>
  <cellXfs count="740">
    <xf numFmtId="0" fontId="0" fillId="0" borderId="0" xfId="0"/>
    <xf numFmtId="0" fontId="4" fillId="0" borderId="0" xfId="0" applyFont="1"/>
    <xf numFmtId="0" fontId="5" fillId="0" borderId="0" xfId="0" applyFont="1" applyAlignment="1">
      <alignment horizontal="left" vertical="center"/>
    </xf>
    <xf numFmtId="0" fontId="6" fillId="0" borderId="0" xfId="0" applyFont="1"/>
    <xf numFmtId="0" fontId="4" fillId="0" borderId="6" xfId="0" applyFont="1" applyBorder="1"/>
    <xf numFmtId="0" fontId="4" fillId="0" borderId="29" xfId="0" applyFont="1" applyBorder="1" applyAlignment="1">
      <alignment vertical="center"/>
    </xf>
    <xf numFmtId="0" fontId="4" fillId="0" borderId="28" xfId="0" applyFont="1" applyBorder="1" applyAlignment="1">
      <alignment horizontal="justify" vertical="center"/>
    </xf>
    <xf numFmtId="0" fontId="8" fillId="0" borderId="0" xfId="0" applyFont="1" applyAlignment="1">
      <alignment horizontal="left" vertical="center"/>
    </xf>
    <xf numFmtId="3" fontId="4" fillId="0" borderId="0" xfId="0" applyNumberFormat="1" applyFont="1"/>
    <xf numFmtId="0" fontId="11" fillId="0" borderId="0" xfId="0" applyFont="1" applyAlignment="1">
      <alignment horizontal="justify" vertical="center"/>
    </xf>
    <xf numFmtId="166" fontId="4" fillId="0" borderId="0" xfId="1" applyNumberFormat="1" applyFont="1"/>
    <xf numFmtId="0" fontId="7" fillId="0" borderId="6" xfId="2" applyFont="1" applyBorder="1"/>
    <xf numFmtId="0" fontId="8" fillId="0" borderId="0" xfId="0" applyFont="1"/>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10" fillId="0" borderId="28" xfId="0" applyFont="1" applyBorder="1" applyAlignment="1">
      <alignment horizontal="justify" vertical="center"/>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5" fillId="0" borderId="28" xfId="0" applyFont="1" applyBorder="1" applyAlignment="1">
      <alignment horizontal="justify" vertical="center"/>
    </xf>
    <xf numFmtId="0" fontId="5" fillId="0" borderId="29" xfId="0" applyFont="1" applyBorder="1" applyAlignment="1">
      <alignment horizontal="center" vertical="center" wrapText="1"/>
    </xf>
    <xf numFmtId="0" fontId="10" fillId="0" borderId="29" xfId="0" applyFont="1" applyBorder="1" applyAlignment="1">
      <alignment horizontal="center" vertical="center"/>
    </xf>
    <xf numFmtId="2" fontId="4" fillId="0" borderId="0" xfId="0" applyNumberFormat="1" applyFont="1"/>
    <xf numFmtId="0" fontId="4" fillId="0" borderId="0" xfId="0" applyFont="1" applyAlignment="1">
      <alignment wrapText="1"/>
    </xf>
    <xf numFmtId="0" fontId="7" fillId="0" borderId="18" xfId="2" applyFont="1" applyBorder="1"/>
    <xf numFmtId="3" fontId="4" fillId="0" borderId="18" xfId="0" applyNumberFormat="1" applyFont="1" applyBorder="1"/>
    <xf numFmtId="3" fontId="4" fillId="0" borderId="6" xfId="0" applyNumberFormat="1" applyFont="1" applyBorder="1"/>
    <xf numFmtId="3" fontId="4" fillId="0" borderId="0" xfId="1" applyNumberFormat="1" applyFont="1"/>
    <xf numFmtId="0" fontId="15" fillId="3" borderId="29" xfId="0" applyFont="1" applyFill="1" applyBorder="1" applyAlignment="1">
      <alignment horizontal="center" vertical="center"/>
    </xf>
    <xf numFmtId="0" fontId="8" fillId="0" borderId="28" xfId="0" applyFont="1" applyBorder="1" applyAlignment="1">
      <alignment horizontal="justify" vertical="center"/>
    </xf>
    <xf numFmtId="0" fontId="4" fillId="0" borderId="28" xfId="0" applyFont="1" applyBorder="1" applyAlignment="1">
      <alignment horizontal="justify" vertical="center" wrapText="1"/>
    </xf>
    <xf numFmtId="0" fontId="4" fillId="0" borderId="28" xfId="0" applyFont="1" applyBorder="1" applyAlignment="1">
      <alignment horizontal="left" vertical="center" wrapText="1"/>
    </xf>
    <xf numFmtId="167" fontId="10" fillId="0" borderId="29" xfId="0" applyNumberFormat="1" applyFont="1" applyBorder="1" applyAlignment="1">
      <alignment horizontal="center" vertical="center"/>
    </xf>
    <xf numFmtId="0" fontId="4" fillId="2" borderId="29" xfId="0" applyFont="1" applyFill="1" applyBorder="1" applyAlignment="1">
      <alignment horizontal="right" vertical="center"/>
    </xf>
    <xf numFmtId="0" fontId="14" fillId="0" borderId="43" xfId="0" applyFont="1" applyBorder="1" applyAlignment="1">
      <alignment horizontal="center" vertical="center"/>
    </xf>
    <xf numFmtId="0" fontId="15" fillId="3" borderId="44" xfId="0" applyFont="1" applyFill="1" applyBorder="1" applyAlignment="1">
      <alignment horizontal="center" vertical="center"/>
    </xf>
    <xf numFmtId="0" fontId="4" fillId="0" borderId="45" xfId="0" applyFont="1" applyBorder="1" applyAlignment="1">
      <alignment horizontal="justify" vertical="center"/>
    </xf>
    <xf numFmtId="0" fontId="17" fillId="0" borderId="0" xfId="4" applyFont="1"/>
    <xf numFmtId="0" fontId="16" fillId="0" borderId="0" xfId="4" applyFont="1"/>
    <xf numFmtId="0" fontId="17" fillId="0" borderId="0" xfId="2" applyFont="1"/>
    <xf numFmtId="0" fontId="16" fillId="0" borderId="6" xfId="4" applyFont="1" applyBorder="1" applyAlignment="1">
      <alignment horizontal="center"/>
    </xf>
    <xf numFmtId="0" fontId="17" fillId="0" borderId="6" xfId="2" applyFont="1" applyBorder="1"/>
    <xf numFmtId="4" fontId="17" fillId="0" borderId="0" xfId="2" applyNumberFormat="1" applyFont="1"/>
    <xf numFmtId="0" fontId="19" fillId="0" borderId="0" xfId="0" applyFont="1"/>
    <xf numFmtId="0" fontId="20" fillId="0" borderId="0" xfId="0" applyFont="1" applyAlignment="1">
      <alignment horizontal="left" vertical="center"/>
    </xf>
    <xf numFmtId="0" fontId="18" fillId="0" borderId="0" xfId="0" applyFont="1"/>
    <xf numFmtId="0" fontId="17" fillId="0" borderId="0" xfId="4" applyFont="1" applyAlignment="1">
      <alignment wrapText="1"/>
    </xf>
    <xf numFmtId="0" fontId="23" fillId="0" borderId="0" xfId="4" applyFont="1"/>
    <xf numFmtId="0" fontId="9" fillId="3" borderId="0" xfId="0" applyFont="1" applyFill="1" applyAlignment="1">
      <alignment horizontal="center" vertical="center"/>
    </xf>
    <xf numFmtId="0" fontId="24" fillId="0" borderId="0" xfId="0" applyFont="1"/>
    <xf numFmtId="0" fontId="25" fillId="0" borderId="0" xfId="0" applyFont="1" applyAlignment="1">
      <alignment horizontal="left" vertical="center"/>
    </xf>
    <xf numFmtId="0" fontId="26" fillId="0" borderId="6" xfId="8" applyFont="1" applyBorder="1" applyAlignment="1">
      <alignment vertical="center"/>
    </xf>
    <xf numFmtId="0" fontId="26" fillId="0" borderId="6" xfId="8" applyFont="1" applyBorder="1" applyAlignment="1">
      <alignment horizontal="center" vertical="center"/>
    </xf>
    <xf numFmtId="0" fontId="27" fillId="0" borderId="6" xfId="8" applyFont="1" applyBorder="1" applyAlignment="1">
      <alignment horizontal="center" vertical="center"/>
    </xf>
    <xf numFmtId="3" fontId="24" fillId="0" borderId="0" xfId="0" applyNumberFormat="1" applyFont="1"/>
    <xf numFmtId="0" fontId="24" fillId="0" borderId="6" xfId="0" applyFont="1" applyBorder="1" applyAlignment="1">
      <alignment horizontal="center"/>
    </xf>
    <xf numFmtId="3" fontId="24" fillId="0" borderId="6" xfId="0" applyNumberFormat="1" applyFont="1" applyBorder="1"/>
    <xf numFmtId="0" fontId="28" fillId="0" borderId="0" xfId="0" applyFont="1"/>
    <xf numFmtId="0" fontId="17" fillId="0" borderId="0" xfId="8" applyFont="1"/>
    <xf numFmtId="4" fontId="24" fillId="0" borderId="0" xfId="0" applyNumberFormat="1" applyFont="1"/>
    <xf numFmtId="2" fontId="24" fillId="0" borderId="0" xfId="0" applyNumberFormat="1" applyFont="1"/>
    <xf numFmtId="0" fontId="24" fillId="0" borderId="0" xfId="0" applyFont="1" applyAlignment="1">
      <alignment horizontal="center"/>
    </xf>
    <xf numFmtId="0" fontId="24" fillId="0" borderId="0" xfId="0" applyFont="1" applyAlignment="1">
      <alignment horizontal="center" vertical="center"/>
    </xf>
    <xf numFmtId="0" fontId="29" fillId="0" borderId="0" xfId="0" applyFont="1" applyAlignment="1">
      <alignment horizontal="justify" vertical="center"/>
    </xf>
    <xf numFmtId="0" fontId="30" fillId="0" borderId="0" xfId="0" applyFont="1" applyAlignment="1">
      <alignment horizontal="justify" vertical="center"/>
    </xf>
    <xf numFmtId="0" fontId="11" fillId="0" borderId="0" xfId="0" applyFont="1" applyAlignment="1">
      <alignment horizontal="left" vertical="center"/>
    </xf>
    <xf numFmtId="0" fontId="8" fillId="0" borderId="6" xfId="0" applyFont="1" applyBorder="1" applyAlignment="1">
      <alignment wrapText="1"/>
    </xf>
    <xf numFmtId="0" fontId="6" fillId="0" borderId="0" xfId="0" applyFont="1" applyAlignment="1">
      <alignment horizontal="left" vertical="center"/>
    </xf>
    <xf numFmtId="0" fontId="8" fillId="0" borderId="6" xfId="0" applyFont="1" applyBorder="1" applyAlignment="1">
      <alignment horizontal="left" vertical="center" wrapText="1"/>
    </xf>
    <xf numFmtId="0" fontId="4" fillId="0" borderId="0" xfId="0" applyFont="1" applyAlignment="1">
      <alignment vertical="center" wrapText="1"/>
    </xf>
    <xf numFmtId="0" fontId="8" fillId="0" borderId="0" xfId="0" applyFont="1" applyAlignment="1">
      <alignment horizontal="left"/>
    </xf>
    <xf numFmtId="0" fontId="8" fillId="0" borderId="6" xfId="0" applyFont="1" applyBorder="1"/>
    <xf numFmtId="0" fontId="8" fillId="0" borderId="6" xfId="0" applyFont="1" applyBorder="1" applyAlignment="1">
      <alignment horizontal="center"/>
    </xf>
    <xf numFmtId="0" fontId="7" fillId="0" borderId="0" xfId="0" applyFont="1"/>
    <xf numFmtId="9" fontId="4" fillId="0" borderId="0" xfId="1" applyFont="1"/>
    <xf numFmtId="0" fontId="15" fillId="3" borderId="29" xfId="0" applyFont="1" applyFill="1" applyBorder="1" applyAlignment="1">
      <alignment horizontal="center" vertical="center" wrapText="1"/>
    </xf>
    <xf numFmtId="0" fontId="8" fillId="0" borderId="28" xfId="0" applyFont="1" applyBorder="1" applyAlignment="1">
      <alignment horizontal="justify" vertical="center" wrapText="1"/>
    </xf>
    <xf numFmtId="0" fontId="31" fillId="0" borderId="0" xfId="0" applyFont="1" applyAlignment="1">
      <alignment horizontal="justify" vertical="center"/>
    </xf>
    <xf numFmtId="0" fontId="9" fillId="3" borderId="4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8" fillId="0" borderId="28" xfId="0" applyFont="1" applyBorder="1" applyAlignment="1">
      <alignment horizontal="left" vertical="center"/>
    </xf>
    <xf numFmtId="0" fontId="8" fillId="0" borderId="29"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20" fillId="0" borderId="28" xfId="0" applyFont="1" applyBorder="1" applyAlignment="1">
      <alignment horizontal="justify" vertical="center"/>
    </xf>
    <xf numFmtId="0" fontId="4" fillId="0" borderId="23" xfId="0" applyFont="1" applyBorder="1"/>
    <xf numFmtId="3" fontId="4" fillId="0" borderId="22" xfId="0" applyNumberFormat="1" applyFont="1" applyBorder="1"/>
    <xf numFmtId="0" fontId="4" fillId="0" borderId="13" xfId="0" applyFont="1" applyBorder="1"/>
    <xf numFmtId="3" fontId="4" fillId="0" borderId="14" xfId="0" applyNumberFormat="1" applyFont="1" applyBorder="1"/>
    <xf numFmtId="0" fontId="4" fillId="0" borderId="15" xfId="0" applyFont="1" applyBorder="1"/>
    <xf numFmtId="3" fontId="4" fillId="0" borderId="16" xfId="0" applyNumberFormat="1" applyFont="1" applyBorder="1"/>
    <xf numFmtId="3" fontId="4" fillId="0" borderId="17" xfId="0" applyNumberFormat="1" applyFont="1" applyBorder="1"/>
    <xf numFmtId="3" fontId="4" fillId="0" borderId="0" xfId="0" applyNumberFormat="1" applyFont="1" applyAlignment="1">
      <alignment wrapText="1"/>
    </xf>
    <xf numFmtId="10" fontId="4" fillId="0" borderId="0" xfId="1" applyNumberFormat="1" applyFont="1" applyBorder="1"/>
    <xf numFmtId="169" fontId="4" fillId="0" borderId="0" xfId="14" applyNumberFormat="1" applyFont="1" applyBorder="1"/>
    <xf numFmtId="0" fontId="14" fillId="0" borderId="0" xfId="7" applyFont="1" applyAlignment="1" applyProtection="1">
      <alignment vertical="center"/>
      <protection hidden="1"/>
    </xf>
    <xf numFmtId="3" fontId="6" fillId="0" borderId="0" xfId="0" applyNumberFormat="1" applyFont="1"/>
    <xf numFmtId="0" fontId="15" fillId="3" borderId="1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right" vertical="center" wrapText="1"/>
    </xf>
    <xf numFmtId="0" fontId="15" fillId="3" borderId="2" xfId="0" applyFont="1" applyFill="1" applyBorder="1" applyAlignment="1">
      <alignment horizontal="right" vertical="center" wrapText="1"/>
    </xf>
    <xf numFmtId="0" fontId="14" fillId="0" borderId="0" xfId="0" applyFont="1"/>
    <xf numFmtId="0" fontId="32" fillId="0" borderId="0" xfId="0" applyFont="1"/>
    <xf numFmtId="0" fontId="4" fillId="0" borderId="0" xfId="14" applyNumberFormat="1" applyFont="1" applyBorder="1"/>
    <xf numFmtId="0" fontId="7" fillId="0" borderId="0" xfId="7" applyFont="1" applyAlignment="1">
      <alignment vertical="center"/>
    </xf>
    <xf numFmtId="0" fontId="15" fillId="3" borderId="26" xfId="0" applyFont="1" applyFill="1" applyBorder="1" applyAlignment="1">
      <alignment horizontal="left" vertical="center"/>
    </xf>
    <xf numFmtId="0" fontId="10" fillId="0" borderId="28" xfId="0" applyFont="1" applyBorder="1" applyAlignment="1">
      <alignment horizontal="left" vertical="center"/>
    </xf>
    <xf numFmtId="3" fontId="4" fillId="0" borderId="29" xfId="0" applyNumberFormat="1" applyFont="1" applyBorder="1" applyAlignment="1">
      <alignment horizontal="center" vertical="center"/>
    </xf>
    <xf numFmtId="0" fontId="5" fillId="0" borderId="28" xfId="0" applyFont="1" applyBorder="1" applyAlignment="1">
      <alignment horizontal="left" vertical="center"/>
    </xf>
    <xf numFmtId="3" fontId="8" fillId="0" borderId="29" xfId="0" applyNumberFormat="1" applyFont="1" applyBorder="1" applyAlignment="1">
      <alignment horizontal="center" vertical="center"/>
    </xf>
    <xf numFmtId="0" fontId="10" fillId="0" borderId="28" xfId="0" applyFont="1" applyBorder="1" applyAlignment="1">
      <alignment horizontal="left" vertical="center" wrapText="1"/>
    </xf>
    <xf numFmtId="0" fontId="4" fillId="0" borderId="0" xfId="0" applyFont="1" applyAlignment="1">
      <alignment horizontal="left"/>
    </xf>
    <xf numFmtId="0" fontId="15" fillId="3" borderId="33" xfId="0" applyFont="1" applyFill="1" applyBorder="1" applyAlignment="1">
      <alignment horizontal="center" vertical="center"/>
    </xf>
    <xf numFmtId="0" fontId="32" fillId="0" borderId="0" xfId="0" applyFont="1" applyProtection="1">
      <protection locked="0"/>
    </xf>
    <xf numFmtId="0" fontId="4" fillId="0" borderId="0" xfId="0" applyFont="1" applyProtection="1">
      <protection locked="0"/>
    </xf>
    <xf numFmtId="0" fontId="8" fillId="0" borderId="0" xfId="0" applyFont="1" applyProtection="1">
      <protection locked="0"/>
    </xf>
    <xf numFmtId="0" fontId="8" fillId="0" borderId="6" xfId="0" applyFont="1" applyBorder="1" applyProtection="1">
      <protection locked="0"/>
    </xf>
    <xf numFmtId="0" fontId="6" fillId="0" borderId="0" xfId="0" applyFont="1" applyProtection="1">
      <protection locked="0"/>
    </xf>
    <xf numFmtId="0" fontId="34" fillId="0" borderId="0" xfId="0" applyFont="1" applyAlignment="1">
      <alignment horizontal="justify" vertical="center"/>
    </xf>
    <xf numFmtId="3" fontId="10" fillId="0" borderId="29" xfId="0" applyNumberFormat="1" applyFont="1" applyBorder="1" applyAlignment="1">
      <alignment horizontal="center" vertical="center"/>
    </xf>
    <xf numFmtId="0" fontId="5" fillId="0" borderId="29" xfId="0" applyFont="1" applyBorder="1" applyAlignment="1">
      <alignment horizontal="center" vertical="center"/>
    </xf>
    <xf numFmtId="0" fontId="22" fillId="0" borderId="28" xfId="0" applyFont="1" applyBorder="1" applyAlignment="1">
      <alignment horizontal="left" vertical="center" wrapText="1"/>
    </xf>
    <xf numFmtId="3" fontId="4" fillId="0" borderId="29" xfId="0" applyNumberFormat="1" applyFont="1" applyBorder="1" applyAlignment="1">
      <alignment horizontal="center" vertical="center" wrapText="1"/>
    </xf>
    <xf numFmtId="3" fontId="8" fillId="0" borderId="29" xfId="0" applyNumberFormat="1" applyFont="1" applyBorder="1" applyAlignment="1">
      <alignment horizontal="center" vertical="center" wrapText="1"/>
    </xf>
    <xf numFmtId="0" fontId="15" fillId="3" borderId="26" xfId="0" applyFont="1" applyFill="1" applyBorder="1" applyAlignment="1">
      <alignment horizontal="center" vertical="center"/>
    </xf>
    <xf numFmtId="0" fontId="18" fillId="0" borderId="28" xfId="0" applyFont="1" applyBorder="1" applyAlignment="1">
      <alignment horizontal="left" vertical="center"/>
    </xf>
    <xf numFmtId="0" fontId="4" fillId="2" borderId="28" xfId="0" applyFont="1" applyFill="1" applyBorder="1" applyAlignment="1">
      <alignment horizontal="right" vertical="center"/>
    </xf>
    <xf numFmtId="0" fontId="15" fillId="3" borderId="27" xfId="0" applyFont="1" applyFill="1" applyBorder="1" applyAlignment="1">
      <alignment horizontal="center" vertical="center"/>
    </xf>
    <xf numFmtId="0" fontId="36" fillId="0" borderId="28" xfId="0" applyFont="1" applyBorder="1" applyAlignment="1">
      <alignment horizontal="left" vertical="center"/>
    </xf>
    <xf numFmtId="0" fontId="37" fillId="0" borderId="28" xfId="0" applyFont="1" applyBorder="1" applyAlignment="1">
      <alignment horizontal="justify" vertical="center"/>
    </xf>
    <xf numFmtId="0" fontId="7" fillId="0" borderId="28" xfId="0" applyFont="1" applyBorder="1" applyAlignment="1">
      <alignment horizontal="justify" vertical="center"/>
    </xf>
    <xf numFmtId="0" fontId="31" fillId="0" borderId="0" xfId="0" applyFont="1" applyAlignment="1">
      <alignment horizontal="left" vertical="center"/>
    </xf>
    <xf numFmtId="0" fontId="39" fillId="0" borderId="29" xfId="0" applyFont="1" applyBorder="1" applyAlignment="1">
      <alignment horizontal="center" vertical="center"/>
    </xf>
    <xf numFmtId="0" fontId="18" fillId="0" borderId="0" xfId="0" applyFont="1" applyAlignment="1">
      <alignment horizontal="right" vertical="center"/>
    </xf>
    <xf numFmtId="3" fontId="39" fillId="0" borderId="29" xfId="0" applyNumberFormat="1" applyFont="1" applyBorder="1" applyAlignment="1">
      <alignment horizontal="center" vertical="center"/>
    </xf>
    <xf numFmtId="0" fontId="14" fillId="0" borderId="0" xfId="0" applyFont="1" applyAlignment="1">
      <alignment horizontal="left" vertical="center"/>
    </xf>
    <xf numFmtId="167" fontId="4" fillId="0" borderId="0" xfId="0" applyNumberFormat="1" applyFont="1"/>
    <xf numFmtId="0" fontId="11" fillId="0" borderId="0" xfId="0" applyFont="1" applyAlignment="1">
      <alignment horizontal="left"/>
    </xf>
    <xf numFmtId="0" fontId="5" fillId="2" borderId="30" xfId="0" applyFont="1" applyFill="1" applyBorder="1" applyAlignment="1">
      <alignment horizontal="left" vertical="top" wrapText="1"/>
    </xf>
    <xf numFmtId="0" fontId="5" fillId="2" borderId="35"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7" xfId="0" applyFont="1" applyFill="1" applyBorder="1" applyAlignment="1">
      <alignment horizontal="left" wrapText="1"/>
    </xf>
    <xf numFmtId="0" fontId="42" fillId="3" borderId="30" xfId="0" applyFont="1" applyFill="1" applyBorder="1" applyAlignment="1">
      <alignment horizontal="left" vertical="center" wrapText="1"/>
    </xf>
    <xf numFmtId="0" fontId="42" fillId="3" borderId="35" xfId="0" applyFont="1" applyFill="1" applyBorder="1" applyAlignment="1">
      <alignment horizontal="left" vertical="center" wrapText="1"/>
    </xf>
    <xf numFmtId="0" fontId="43" fillId="0" borderId="0" xfId="3"/>
    <xf numFmtId="0" fontId="41" fillId="0" borderId="0" xfId="0" applyFont="1"/>
    <xf numFmtId="0" fontId="15" fillId="3" borderId="48" xfId="0" applyFont="1" applyFill="1" applyBorder="1" applyAlignment="1">
      <alignment horizontal="center" vertical="center" wrapText="1"/>
    </xf>
    <xf numFmtId="0" fontId="12" fillId="0" borderId="0" xfId="0" applyFont="1"/>
    <xf numFmtId="0" fontId="8" fillId="0" borderId="6" xfId="0" applyFont="1" applyBorder="1" applyAlignment="1">
      <alignment horizontal="left"/>
    </xf>
    <xf numFmtId="167" fontId="4" fillId="0" borderId="6" xfId="0" applyNumberFormat="1" applyFont="1" applyBorder="1" applyAlignment="1">
      <alignment horizontal="center"/>
    </xf>
    <xf numFmtId="167" fontId="7" fillId="0" borderId="6" xfId="0" applyNumberFormat="1" applyFont="1" applyBorder="1" applyAlignment="1">
      <alignment horizontal="center"/>
    </xf>
    <xf numFmtId="0" fontId="8" fillId="0" borderId="6" xfId="0" applyFont="1" applyBorder="1" applyAlignment="1">
      <alignment horizontal="center" vertical="center" wrapText="1"/>
    </xf>
    <xf numFmtId="167" fontId="17" fillId="0" borderId="0" xfId="4" applyNumberFormat="1" applyFont="1" applyAlignment="1">
      <alignment wrapText="1"/>
    </xf>
    <xf numFmtId="0" fontId="16" fillId="0" borderId="6" xfId="2" applyFont="1" applyBorder="1" applyAlignment="1">
      <alignment horizontal="center" vertical="center"/>
    </xf>
    <xf numFmtId="168" fontId="17" fillId="0" borderId="6" xfId="4" applyNumberFormat="1" applyFont="1" applyBorder="1" applyAlignment="1">
      <alignment horizontal="right" vertical="center"/>
    </xf>
    <xf numFmtId="0" fontId="27" fillId="0" borderId="0" xfId="0" applyFont="1"/>
    <xf numFmtId="0" fontId="4"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3" fontId="4" fillId="0" borderId="6" xfId="0" applyNumberFormat="1" applyFont="1" applyBorder="1" applyAlignment="1">
      <alignment horizontal="center" vertical="center"/>
    </xf>
    <xf numFmtId="0" fontId="8" fillId="0" borderId="6" xfId="0" applyFont="1" applyBorder="1" applyAlignment="1">
      <alignment horizontal="center" vertical="center"/>
    </xf>
    <xf numFmtId="2" fontId="4" fillId="0" borderId="6" xfId="0" applyNumberFormat="1" applyFont="1" applyBorder="1" applyAlignment="1">
      <alignment horizontal="center" vertical="center"/>
    </xf>
    <xf numFmtId="0" fontId="8" fillId="0" borderId="6" xfId="0" applyFont="1" applyBorder="1" applyAlignment="1">
      <alignment horizontal="left" vertical="center"/>
    </xf>
    <xf numFmtId="0" fontId="45" fillId="0" borderId="0" xfId="0" applyFont="1"/>
    <xf numFmtId="10" fontId="4" fillId="0" borderId="6" xfId="1" applyNumberFormat="1" applyFont="1" applyBorder="1" applyAlignment="1">
      <alignment horizontal="center" vertical="center"/>
    </xf>
    <xf numFmtId="0" fontId="8"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5" fillId="3" borderId="26" xfId="0" applyFont="1" applyFill="1" applyBorder="1" applyAlignment="1">
      <alignment horizontal="justify" vertical="center" wrapText="1"/>
    </xf>
    <xf numFmtId="0" fontId="10" fillId="0" borderId="28" xfId="0" applyFont="1" applyBorder="1" applyAlignment="1">
      <alignment horizontal="justify" vertical="center" wrapText="1"/>
    </xf>
    <xf numFmtId="49" fontId="4" fillId="0" borderId="29" xfId="0" applyNumberFormat="1" applyFont="1" applyBorder="1" applyAlignment="1">
      <alignment horizontal="center" vertical="center"/>
    </xf>
    <xf numFmtId="3" fontId="0" fillId="0" borderId="0" xfId="0" applyNumberFormat="1"/>
    <xf numFmtId="2" fontId="0" fillId="0" borderId="0" xfId="0" applyNumberFormat="1"/>
    <xf numFmtId="0" fontId="4" fillId="0" borderId="0" xfId="0" quotePrefix="1" applyFont="1"/>
    <xf numFmtId="4" fontId="4" fillId="0" borderId="6" xfId="0" applyNumberFormat="1" applyFont="1" applyBorder="1"/>
    <xf numFmtId="2" fontId="4" fillId="0" borderId="6" xfId="14" applyNumberFormat="1" applyFont="1" applyBorder="1"/>
    <xf numFmtId="0" fontId="4" fillId="0" borderId="0" xfId="0" applyFont="1" applyAlignment="1">
      <alignment horizontal="right"/>
    </xf>
    <xf numFmtId="0" fontId="8" fillId="0" borderId="6" xfId="0" applyFont="1" applyBorder="1" applyAlignment="1">
      <alignment horizontal="right"/>
    </xf>
    <xf numFmtId="0" fontId="4" fillId="0" borderId="0" xfId="0" applyFont="1" applyAlignment="1">
      <alignment vertical="center"/>
    </xf>
    <xf numFmtId="0" fontId="46" fillId="0" borderId="0" xfId="0" applyFont="1" applyAlignment="1">
      <alignment horizontal="center"/>
    </xf>
    <xf numFmtId="0" fontId="47" fillId="0" borderId="0" xfId="0" applyFont="1"/>
    <xf numFmtId="0" fontId="15" fillId="3" borderId="45" xfId="0" applyFont="1" applyFill="1" applyBorder="1" applyAlignment="1">
      <alignment horizontal="center" vertical="center" wrapText="1"/>
    </xf>
    <xf numFmtId="166" fontId="4" fillId="0" borderId="0" xfId="0" applyNumberFormat="1" applyFont="1"/>
    <xf numFmtId="4" fontId="17" fillId="0" borderId="0" xfId="17" applyNumberFormat="1" applyFont="1"/>
    <xf numFmtId="0" fontId="17" fillId="0" borderId="0" xfId="17" applyFont="1"/>
    <xf numFmtId="168" fontId="17" fillId="0" borderId="0" xfId="4" applyNumberFormat="1" applyFont="1" applyAlignment="1">
      <alignment horizontal="right" vertical="center"/>
    </xf>
    <xf numFmtId="168" fontId="17" fillId="0" borderId="0" xfId="17" applyNumberFormat="1" applyFont="1" applyAlignment="1">
      <alignment horizontal="center" vertical="center"/>
    </xf>
    <xf numFmtId="168" fontId="17" fillId="0" borderId="0" xfId="4" applyNumberFormat="1" applyFont="1" applyAlignment="1">
      <alignment horizontal="center" vertical="center"/>
    </xf>
    <xf numFmtId="166" fontId="18" fillId="0" borderId="0" xfId="5" applyNumberFormat="1" applyFont="1" applyBorder="1" applyAlignment="1">
      <alignment horizontal="center" vertical="center"/>
    </xf>
    <xf numFmtId="166" fontId="17" fillId="0" borderId="0" xfId="4" applyNumberFormat="1" applyFont="1" applyAlignment="1">
      <alignment horizontal="center" vertical="center"/>
    </xf>
    <xf numFmtId="0" fontId="17" fillId="0" borderId="0" xfId="4" applyFont="1" applyAlignment="1">
      <alignment horizontal="center" vertical="center"/>
    </xf>
    <xf numFmtId="0" fontId="7" fillId="0" borderId="6" xfId="17" applyFont="1" applyBorder="1"/>
    <xf numFmtId="167" fontId="8" fillId="0" borderId="29" xfId="0" applyNumberFormat="1" applyFont="1" applyBorder="1" applyAlignment="1">
      <alignment horizontal="center" vertical="center"/>
    </xf>
    <xf numFmtId="167" fontId="4" fillId="0" borderId="29" xfId="0" applyNumberFormat="1" applyFont="1" applyBorder="1" applyAlignment="1">
      <alignment horizontal="center" vertical="center"/>
    </xf>
    <xf numFmtId="0" fontId="7" fillId="0" borderId="6" xfId="20" applyFont="1" applyBorder="1"/>
    <xf numFmtId="0" fontId="7" fillId="0" borderId="0" xfId="20" applyFont="1"/>
    <xf numFmtId="167" fontId="7" fillId="0" borderId="0" xfId="20" applyNumberFormat="1" applyFont="1"/>
    <xf numFmtId="167" fontId="38" fillId="0" borderId="29" xfId="0" applyNumberFormat="1" applyFont="1" applyBorder="1" applyAlignment="1">
      <alignment horizontal="center" vertical="center"/>
    </xf>
    <xf numFmtId="167" fontId="8" fillId="0" borderId="29" xfId="0" applyNumberFormat="1" applyFont="1" applyBorder="1" applyAlignment="1">
      <alignment horizontal="center" vertical="center" wrapText="1"/>
    </xf>
    <xf numFmtId="167" fontId="4" fillId="0" borderId="29" xfId="0" applyNumberFormat="1" applyFont="1" applyBorder="1" applyAlignment="1">
      <alignment horizontal="center" vertical="center" wrapText="1"/>
    </xf>
    <xf numFmtId="49" fontId="11" fillId="0" borderId="0" xfId="0" applyNumberFormat="1" applyFont="1" applyAlignment="1">
      <alignment vertical="center"/>
    </xf>
    <xf numFmtId="0" fontId="15" fillId="3" borderId="45" xfId="0" applyFont="1" applyFill="1" applyBorder="1" applyAlignment="1">
      <alignment horizontal="center" vertical="center"/>
    </xf>
    <xf numFmtId="0" fontId="15" fillId="3" borderId="30" xfId="0" applyFont="1" applyFill="1" applyBorder="1" applyAlignment="1">
      <alignment horizontal="center" vertical="center"/>
    </xf>
    <xf numFmtId="168" fontId="8" fillId="0" borderId="45" xfId="0" applyNumberFormat="1" applyFont="1" applyBorder="1" applyAlignment="1">
      <alignment horizontal="center" vertical="center"/>
    </xf>
    <xf numFmtId="168" fontId="4" fillId="0" borderId="45" xfId="0" applyNumberFormat="1" applyFont="1" applyBorder="1" applyAlignment="1">
      <alignment horizontal="center" vertical="center"/>
    </xf>
    <xf numFmtId="3" fontId="5" fillId="0" borderId="29" xfId="0" applyNumberFormat="1" applyFont="1" applyBorder="1" applyAlignment="1">
      <alignment horizontal="center" vertical="center"/>
    </xf>
    <xf numFmtId="0" fontId="51" fillId="0" borderId="0" xfId="0" applyFont="1"/>
    <xf numFmtId="0" fontId="53" fillId="0" borderId="0" xfId="0" applyFont="1"/>
    <xf numFmtId="0" fontId="15" fillId="3" borderId="51" xfId="0" applyFont="1" applyFill="1" applyBorder="1" applyAlignment="1">
      <alignment horizontal="center" vertical="center"/>
    </xf>
    <xf numFmtId="0" fontId="15" fillId="3" borderId="41" xfId="0" applyFont="1" applyFill="1" applyBorder="1" applyAlignment="1">
      <alignment horizontal="center" vertical="center" wrapText="1"/>
    </xf>
    <xf numFmtId="0" fontId="4" fillId="0" borderId="0" xfId="0" applyFont="1" applyAlignment="1">
      <alignment horizontal="center"/>
    </xf>
    <xf numFmtId="0" fontId="15"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2" borderId="37" xfId="0" applyFont="1" applyFill="1" applyBorder="1" applyAlignment="1">
      <alignment horizontal="justify" vertical="center"/>
    </xf>
    <xf numFmtId="0" fontId="4" fillId="2" borderId="50" xfId="0" applyFont="1" applyFill="1" applyBorder="1" applyAlignment="1">
      <alignment horizontal="right" vertical="center"/>
    </xf>
    <xf numFmtId="0" fontId="21" fillId="0" borderId="28" xfId="0" applyFont="1" applyBorder="1" applyAlignment="1">
      <alignment horizontal="left" vertical="center" wrapText="1"/>
    </xf>
    <xf numFmtId="0" fontId="5" fillId="0" borderId="28" xfId="0" applyFont="1" applyBorder="1" applyAlignment="1">
      <alignment vertical="center"/>
    </xf>
    <xf numFmtId="0" fontId="10" fillId="0" borderId="28" xfId="0" applyFont="1" applyBorder="1" applyAlignment="1">
      <alignment vertical="center"/>
    </xf>
    <xf numFmtId="0" fontId="9" fillId="3" borderId="45" xfId="0" applyFont="1" applyFill="1" applyBorder="1" applyAlignment="1">
      <alignment horizontal="center" vertical="center" wrapText="1"/>
    </xf>
    <xf numFmtId="3" fontId="7" fillId="0" borderId="6" xfId="20" applyNumberFormat="1" applyFont="1" applyBorder="1"/>
    <xf numFmtId="168" fontId="10" fillId="0" borderId="29" xfId="0" applyNumberFormat="1" applyFont="1" applyBorder="1" applyAlignment="1">
      <alignment horizontal="center" vertical="center" wrapText="1"/>
    </xf>
    <xf numFmtId="0" fontId="6" fillId="0" borderId="0" xfId="0" applyFont="1" applyAlignment="1">
      <alignment horizontal="justify" vertical="center" wrapText="1"/>
    </xf>
    <xf numFmtId="0" fontId="7" fillId="0" borderId="28" xfId="0" applyFont="1" applyBorder="1" applyAlignment="1">
      <alignment horizontal="left" vertical="center"/>
    </xf>
    <xf numFmtId="168" fontId="7" fillId="0" borderId="29" xfId="0" applyNumberFormat="1" applyFont="1" applyBorder="1" applyAlignment="1">
      <alignment horizontal="center" vertical="center" wrapText="1"/>
    </xf>
    <xf numFmtId="0" fontId="5" fillId="2" borderId="36" xfId="0" applyFont="1" applyFill="1" applyBorder="1" applyAlignment="1">
      <alignment horizontal="left" vertical="top" wrapText="1"/>
    </xf>
    <xf numFmtId="0" fontId="14" fillId="0" borderId="0" xfId="0" applyFont="1" applyProtection="1">
      <protection locked="0"/>
    </xf>
    <xf numFmtId="0" fontId="15" fillId="3" borderId="37" xfId="0" applyFont="1" applyFill="1" applyBorder="1" applyAlignment="1">
      <alignment horizontal="center" vertical="center" wrapText="1"/>
    </xf>
    <xf numFmtId="168" fontId="16" fillId="0" borderId="6" xfId="4" applyNumberFormat="1" applyFont="1" applyBorder="1" applyAlignment="1">
      <alignment horizontal="right" vertical="center"/>
    </xf>
    <xf numFmtId="0" fontId="48" fillId="0" borderId="0" xfId="0" applyFont="1"/>
    <xf numFmtId="0" fontId="52" fillId="0" borderId="0" xfId="0" applyFont="1"/>
    <xf numFmtId="3" fontId="56" fillId="0" borderId="0" xfId="22" applyNumberFormat="1" applyFont="1" applyAlignment="1" applyProtection="1">
      <alignment vertical="center"/>
      <protection locked="0"/>
    </xf>
    <xf numFmtId="167" fontId="56" fillId="0" borderId="0" xfId="22" applyNumberFormat="1" applyFont="1" applyAlignment="1" applyProtection="1">
      <alignment vertical="center"/>
      <protection locked="0"/>
    </xf>
    <xf numFmtId="167" fontId="7" fillId="0" borderId="29" xfId="0" applyNumberFormat="1" applyFont="1" applyBorder="1" applyAlignment="1">
      <alignment horizontal="center" vertical="center"/>
    </xf>
    <xf numFmtId="171" fontId="0" fillId="0" borderId="0" xfId="0" applyNumberFormat="1"/>
    <xf numFmtId="3" fontId="57" fillId="0" borderId="0" xfId="23" applyNumberFormat="1" applyFont="1" applyAlignment="1">
      <alignment horizontal="center" vertical="center"/>
    </xf>
    <xf numFmtId="0" fontId="17" fillId="0" borderId="28" xfId="0" applyFont="1" applyBorder="1" applyAlignment="1">
      <alignment horizontal="justify" vertical="center" wrapText="1"/>
    </xf>
    <xf numFmtId="0" fontId="16" fillId="0" borderId="49" xfId="0" applyFont="1" applyBorder="1" applyAlignment="1">
      <alignment vertical="center" wrapText="1"/>
    </xf>
    <xf numFmtId="1" fontId="49" fillId="0" borderId="0" xfId="0" applyNumberFormat="1" applyFont="1"/>
    <xf numFmtId="1" fontId="4" fillId="0" borderId="0" xfId="0" applyNumberFormat="1" applyFont="1"/>
    <xf numFmtId="10" fontId="55" fillId="0" borderId="0" xfId="1" applyNumberFormat="1" applyFont="1" applyBorder="1"/>
    <xf numFmtId="10" fontId="45" fillId="0" borderId="0" xfId="1" applyNumberFormat="1" applyFont="1" applyBorder="1" applyAlignment="1">
      <alignment horizontal="center" vertical="center"/>
    </xf>
    <xf numFmtId="9" fontId="45" fillId="0" borderId="0" xfId="1" applyFont="1" applyBorder="1" applyAlignment="1">
      <alignment horizontal="center" vertical="center"/>
    </xf>
    <xf numFmtId="0" fontId="13" fillId="0" borderId="0" xfId="0" applyFont="1"/>
    <xf numFmtId="0" fontId="13" fillId="0" borderId="0" xfId="0" applyFont="1" applyAlignment="1">
      <alignment horizontal="center"/>
    </xf>
    <xf numFmtId="1" fontId="48" fillId="0" borderId="0" xfId="14" applyNumberFormat="1" applyFont="1" applyBorder="1" applyAlignment="1">
      <alignment horizontal="center"/>
    </xf>
    <xf numFmtId="0" fontId="14" fillId="0" borderId="28" xfId="0" applyFont="1" applyBorder="1" applyAlignment="1">
      <alignment horizontal="left" vertical="center"/>
    </xf>
    <xf numFmtId="3" fontId="14" fillId="0" borderId="29" xfId="0" applyNumberFormat="1" applyFont="1" applyBorder="1" applyAlignment="1">
      <alignment horizontal="center" vertical="center"/>
    </xf>
    <xf numFmtId="0" fontId="12" fillId="0" borderId="0" xfId="0" applyFont="1" applyAlignment="1">
      <alignment horizontal="justify" vertical="center"/>
    </xf>
    <xf numFmtId="0" fontId="7" fillId="0" borderId="28" xfId="0" applyFont="1" applyBorder="1" applyAlignment="1">
      <alignment horizontal="left" vertical="center" wrapText="1"/>
    </xf>
    <xf numFmtId="0" fontId="55" fillId="0" borderId="6" xfId="2" applyFont="1" applyBorder="1"/>
    <xf numFmtId="0" fontId="58" fillId="0" borderId="6" xfId="2" applyFont="1" applyBorder="1"/>
    <xf numFmtId="3" fontId="58" fillId="0" borderId="18" xfId="2" applyNumberFormat="1" applyFont="1" applyBorder="1" applyAlignment="1">
      <alignment horizontal="right"/>
    </xf>
    <xf numFmtId="3" fontId="58" fillId="0" borderId="6" xfId="2" applyNumberFormat="1" applyFont="1" applyBorder="1" applyAlignment="1">
      <alignment horizontal="right"/>
    </xf>
    <xf numFmtId="3" fontId="55" fillId="0" borderId="6" xfId="2" applyNumberFormat="1" applyFont="1" applyBorder="1"/>
    <xf numFmtId="0" fontId="12" fillId="0" borderId="0" xfId="0" applyFont="1" applyAlignment="1">
      <alignment horizontal="left" vertical="center"/>
    </xf>
    <xf numFmtId="0" fontId="55" fillId="0" borderId="0" xfId="0" applyFont="1"/>
    <xf numFmtId="0" fontId="14" fillId="0" borderId="28" xfId="0" applyFont="1" applyBorder="1" applyAlignment="1">
      <alignment horizontal="justify" vertical="center"/>
    </xf>
    <xf numFmtId="0" fontId="7" fillId="0" borderId="28" xfId="0" applyFont="1" applyBorder="1" applyAlignment="1">
      <alignment horizontal="center" vertical="center"/>
    </xf>
    <xf numFmtId="0" fontId="7" fillId="0" borderId="28" xfId="0" applyFont="1" applyBorder="1" applyAlignment="1">
      <alignment horizontal="justify" vertical="center" wrapText="1"/>
    </xf>
    <xf numFmtId="0" fontId="47" fillId="0" borderId="0" xfId="0" applyFont="1" applyAlignment="1">
      <alignment horizontal="justify" vertical="center"/>
    </xf>
    <xf numFmtId="0" fontId="8" fillId="0" borderId="0" xfId="0" applyFont="1" applyAlignment="1">
      <alignment horizontal="center" vertical="center" wrapText="1"/>
    </xf>
    <xf numFmtId="167" fontId="4" fillId="0" borderId="0" xfId="0" applyNumberFormat="1" applyFont="1" applyAlignment="1">
      <alignment horizontal="center"/>
    </xf>
    <xf numFmtId="167" fontId="7" fillId="0" borderId="0" xfId="0" applyNumberFormat="1" applyFont="1" applyAlignment="1">
      <alignment horizontal="center"/>
    </xf>
    <xf numFmtId="0" fontId="4" fillId="0" borderId="0" xfId="0" applyFont="1" applyAlignment="1">
      <alignment horizontal="justify" vertical="center"/>
    </xf>
    <xf numFmtId="0" fontId="4" fillId="0" borderId="0" xfId="0" applyFont="1" applyAlignment="1">
      <alignment horizontal="center" vertical="center"/>
    </xf>
    <xf numFmtId="4" fontId="4" fillId="0" borderId="29" xfId="0" applyNumberFormat="1" applyFont="1" applyBorder="1" applyAlignment="1">
      <alignment horizontal="center" vertical="center" wrapText="1"/>
    </xf>
    <xf numFmtId="0" fontId="15" fillId="0" borderId="0" xfId="0" applyFont="1" applyAlignment="1">
      <alignment horizontal="center" vertical="center"/>
    </xf>
    <xf numFmtId="0" fontId="36" fillId="0" borderId="0" xfId="0" applyFont="1" applyAlignment="1">
      <alignment horizontal="left" vertical="center"/>
    </xf>
    <xf numFmtId="0" fontId="8" fillId="0" borderId="0" xfId="0" applyFont="1" applyAlignment="1">
      <alignment horizontal="center" vertical="center"/>
    </xf>
    <xf numFmtId="0" fontId="37" fillId="0" borderId="0" xfId="0" applyFont="1" applyAlignment="1">
      <alignment horizontal="justify" vertical="center"/>
    </xf>
    <xf numFmtId="0" fontId="18" fillId="0" borderId="28" xfId="0" applyFont="1" applyBorder="1" applyAlignment="1">
      <alignment horizontal="justify" vertical="center"/>
    </xf>
    <xf numFmtId="166" fontId="4" fillId="0" borderId="0" xfId="1" applyNumberFormat="1" applyFont="1" applyFill="1" applyBorder="1"/>
    <xf numFmtId="0" fontId="7" fillId="0" borderId="0" xfId="0" applyFont="1" applyAlignment="1">
      <alignment horizontal="left" vertical="center"/>
    </xf>
    <xf numFmtId="3" fontId="7" fillId="0" borderId="0" xfId="0" applyNumberFormat="1" applyFont="1" applyAlignment="1">
      <alignment horizontal="center" vertical="center" wrapText="1"/>
    </xf>
    <xf numFmtId="167" fontId="7" fillId="0" borderId="0" xfId="0" applyNumberFormat="1" applyFont="1" applyAlignment="1">
      <alignment horizontal="center" vertical="center" wrapText="1"/>
    </xf>
    <xf numFmtId="168" fontId="7" fillId="0" borderId="0" xfId="0" applyNumberFormat="1" applyFont="1" applyAlignment="1">
      <alignment horizontal="center" vertical="center" wrapText="1"/>
    </xf>
    <xf numFmtId="166" fontId="7" fillId="0" borderId="0" xfId="1" applyNumberFormat="1" applyFont="1" applyFill="1" applyBorder="1" applyAlignment="1">
      <alignment horizontal="center" vertical="center" wrapText="1"/>
    </xf>
    <xf numFmtId="0" fontId="23" fillId="0" borderId="0" xfId="0" applyFont="1"/>
    <xf numFmtId="0" fontId="43" fillId="0" borderId="0" xfId="3" applyFill="1"/>
    <xf numFmtId="2" fontId="17" fillId="0" borderId="28" xfId="0" applyNumberFormat="1" applyFont="1" applyBorder="1" applyAlignment="1">
      <alignment horizontal="center" vertical="center" wrapText="1"/>
    </xf>
    <xf numFmtId="2" fontId="17" fillId="0" borderId="29" xfId="0" applyNumberFormat="1" applyFont="1" applyBorder="1" applyAlignment="1">
      <alignment horizontal="center" vertical="center" wrapText="1"/>
    </xf>
    <xf numFmtId="2" fontId="16" fillId="0" borderId="28"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7" fillId="0" borderId="0" xfId="14" applyNumberFormat="1" applyFont="1" applyBorder="1"/>
    <xf numFmtId="0" fontId="7" fillId="0" borderId="6" xfId="0" applyFont="1" applyBorder="1"/>
    <xf numFmtId="2" fontId="7" fillId="0" borderId="6" xfId="1" applyNumberFormat="1" applyFont="1" applyBorder="1" applyAlignment="1">
      <alignment horizontal="center" vertical="center"/>
    </xf>
    <xf numFmtId="1" fontId="7" fillId="0" borderId="0" xfId="14" applyNumberFormat="1" applyFont="1" applyFill="1" applyBorder="1" applyAlignment="1">
      <alignment horizontal="center"/>
    </xf>
    <xf numFmtId="1" fontId="61" fillId="0" borderId="0" xfId="0" applyNumberFormat="1" applyFont="1"/>
    <xf numFmtId="1" fontId="7" fillId="0" borderId="0" xfId="0" applyNumberFormat="1" applyFont="1"/>
    <xf numFmtId="0" fontId="8" fillId="0" borderId="19" xfId="0" applyFont="1" applyBorder="1" applyAlignment="1">
      <alignment horizontal="center" vertical="center"/>
    </xf>
    <xf numFmtId="2" fontId="7" fillId="0" borderId="6" xfId="1" applyNumberFormat="1" applyFont="1" applyFill="1" applyBorder="1" applyAlignment="1">
      <alignment horizontal="center" vertical="center"/>
    </xf>
    <xf numFmtId="4" fontId="4" fillId="0" borderId="0" xfId="0" applyNumberFormat="1" applyFont="1" applyAlignment="1">
      <alignment horizontal="left" indent="1"/>
    </xf>
    <xf numFmtId="4" fontId="14" fillId="0" borderId="0" xfId="7" applyNumberFormat="1" applyFont="1" applyAlignment="1" applyProtection="1">
      <alignment horizontal="left" vertical="center" indent="1"/>
      <protection hidden="1"/>
    </xf>
    <xf numFmtId="0" fontId="0" fillId="0" borderId="0" xfId="0" applyAlignment="1">
      <alignment wrapText="1"/>
    </xf>
    <xf numFmtId="1" fontId="7" fillId="0" borderId="29" xfId="0" applyNumberFormat="1" applyFont="1" applyBorder="1" applyAlignment="1">
      <alignment horizontal="center" vertical="center"/>
    </xf>
    <xf numFmtId="0" fontId="17" fillId="0" borderId="6" xfId="2" applyFont="1" applyBorder="1" applyAlignment="1">
      <alignment wrapText="1"/>
    </xf>
    <xf numFmtId="0" fontId="16" fillId="0" borderId="6" xfId="2" applyFont="1" applyBorder="1" applyAlignment="1">
      <alignment wrapText="1"/>
    </xf>
    <xf numFmtId="168" fontId="17" fillId="0" borderId="6" xfId="2" applyNumberFormat="1" applyFont="1" applyBorder="1" applyAlignment="1">
      <alignment horizontal="right" vertical="center"/>
    </xf>
    <xf numFmtId="166" fontId="18" fillId="0" borderId="6" xfId="5" applyNumberFormat="1" applyFont="1" applyBorder="1" applyAlignment="1">
      <alignment horizontal="right" vertical="center"/>
    </xf>
    <xf numFmtId="166" fontId="17" fillId="0" borderId="6" xfId="4" applyNumberFormat="1" applyFont="1" applyBorder="1" applyAlignment="1">
      <alignment horizontal="right" vertical="center"/>
    </xf>
    <xf numFmtId="0" fontId="17" fillId="0" borderId="6" xfId="4" applyFont="1" applyBorder="1" applyAlignment="1">
      <alignment horizontal="right" vertical="center"/>
    </xf>
    <xf numFmtId="167" fontId="4" fillId="0" borderId="0" xfId="0" applyNumberFormat="1" applyFont="1" applyAlignment="1">
      <alignment horizontal="center" vertical="center"/>
    </xf>
    <xf numFmtId="166" fontId="4" fillId="0" borderId="0" xfId="1" applyNumberFormat="1" applyFont="1" applyFill="1"/>
    <xf numFmtId="0" fontId="8" fillId="0" borderId="20"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8" fillId="0" borderId="45" xfId="0" applyFont="1" applyBorder="1" applyAlignment="1">
      <alignment horizontal="center" vertical="center"/>
    </xf>
    <xf numFmtId="0" fontId="6" fillId="0" borderId="0" xfId="0" applyFont="1" applyAlignment="1">
      <alignment horizontal="justify" vertical="center"/>
    </xf>
    <xf numFmtId="0" fontId="8" fillId="0" borderId="29" xfId="0" applyFont="1" applyBorder="1" applyAlignment="1">
      <alignment horizontal="left" vertical="center"/>
    </xf>
    <xf numFmtId="0" fontId="4" fillId="0" borderId="29" xfId="0" applyFont="1" applyBorder="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left"/>
    </xf>
    <xf numFmtId="167" fontId="7" fillId="0" borderId="0" xfId="0" applyNumberFormat="1" applyFont="1"/>
    <xf numFmtId="0" fontId="7" fillId="0" borderId="0" xfId="2" applyFont="1"/>
    <xf numFmtId="0" fontId="55" fillId="0" borderId="0" xfId="2" applyFont="1"/>
    <xf numFmtId="0" fontId="12" fillId="2" borderId="0" xfId="0" applyFont="1" applyFill="1" applyAlignment="1">
      <alignment vertical="center"/>
    </xf>
    <xf numFmtId="0" fontId="43" fillId="0" borderId="0" xfId="3" applyFill="1" applyAlignment="1"/>
    <xf numFmtId="1" fontId="58" fillId="0" borderId="6" xfId="2" applyNumberFormat="1" applyFont="1" applyBorder="1" applyAlignment="1">
      <alignment horizontal="right"/>
    </xf>
    <xf numFmtId="0" fontId="21" fillId="0" borderId="45" xfId="0" applyFont="1" applyBorder="1" applyAlignment="1">
      <alignment horizontal="left" vertical="center" wrapText="1"/>
    </xf>
    <xf numFmtId="168" fontId="20" fillId="0" borderId="45" xfId="0" applyNumberFormat="1" applyFont="1" applyBorder="1" applyAlignment="1">
      <alignment horizontal="center" vertical="center" wrapText="1"/>
    </xf>
    <xf numFmtId="167" fontId="21" fillId="0" borderId="45" xfId="0" applyNumberFormat="1" applyFont="1" applyBorder="1" applyAlignment="1">
      <alignment horizontal="center" vertical="center" wrapText="1"/>
    </xf>
    <xf numFmtId="0" fontId="22" fillId="0" borderId="45" xfId="0" applyFont="1" applyBorder="1" applyAlignment="1">
      <alignment horizontal="left" vertical="center" wrapText="1"/>
    </xf>
    <xf numFmtId="167" fontId="22" fillId="0" borderId="45" xfId="0" applyNumberFormat="1" applyFont="1" applyBorder="1" applyAlignment="1">
      <alignment horizontal="center" vertical="center" wrapText="1"/>
    </xf>
    <xf numFmtId="2" fontId="4" fillId="0" borderId="0" xfId="0" applyNumberFormat="1" applyFont="1" applyAlignment="1">
      <alignment horizontal="center" vertical="center"/>
    </xf>
    <xf numFmtId="0" fontId="63" fillId="3" borderId="27" xfId="0" applyFont="1" applyFill="1" applyBorder="1" applyAlignment="1">
      <alignment horizontal="center" vertical="center" wrapText="1"/>
    </xf>
    <xf numFmtId="0" fontId="15" fillId="3" borderId="26" xfId="0" applyFont="1" applyFill="1" applyBorder="1" applyAlignment="1">
      <alignment vertical="center" wrapText="1"/>
    </xf>
    <xf numFmtId="0" fontId="15" fillId="3" borderId="59"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6"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3" borderId="27" xfId="0" applyFont="1" applyFill="1" applyBorder="1" applyAlignment="1">
      <alignment horizontal="center" vertical="center"/>
    </xf>
    <xf numFmtId="0" fontId="4" fillId="0" borderId="28" xfId="0" applyFont="1" applyBorder="1" applyAlignment="1">
      <alignment horizontal="left" vertical="center"/>
    </xf>
    <xf numFmtId="0" fontId="15" fillId="3" borderId="0" xfId="0" applyFont="1" applyFill="1" applyAlignment="1">
      <alignment horizontal="center" vertical="center"/>
    </xf>
    <xf numFmtId="0" fontId="15" fillId="3" borderId="27" xfId="0" applyFont="1" applyFill="1" applyBorder="1" applyAlignment="1">
      <alignment horizontal="center" vertical="center" wrapText="1"/>
    </xf>
    <xf numFmtId="0" fontId="15" fillId="3" borderId="28" xfId="0" applyFont="1" applyFill="1" applyBorder="1" applyAlignment="1">
      <alignment horizontal="left" vertical="center"/>
    </xf>
    <xf numFmtId="0" fontId="9" fillId="3" borderId="27" xfId="0" applyFont="1" applyFill="1" applyBorder="1" applyAlignment="1">
      <alignment horizontal="center" vertical="center" wrapText="1"/>
    </xf>
    <xf numFmtId="0" fontId="8" fillId="0" borderId="45" xfId="0" applyFont="1" applyBorder="1" applyAlignment="1">
      <alignment horizontal="left" vertical="center"/>
    </xf>
    <xf numFmtId="0" fontId="10" fillId="2" borderId="28" xfId="0" applyFont="1" applyFill="1" applyBorder="1" applyAlignment="1">
      <alignment horizontal="left" vertical="center" wrapText="1"/>
    </xf>
    <xf numFmtId="0" fontId="15" fillId="3" borderId="28" xfId="0" applyFont="1" applyFill="1" applyBorder="1" applyAlignment="1">
      <alignment horizontal="center" vertical="center"/>
    </xf>
    <xf numFmtId="0" fontId="10" fillId="4" borderId="28" xfId="0" applyFont="1" applyFill="1" applyBorder="1" applyAlignment="1">
      <alignment horizontal="justify" vertical="center"/>
    </xf>
    <xf numFmtId="4" fontId="10" fillId="0" borderId="29" xfId="0" applyNumberFormat="1" applyFont="1" applyBorder="1" applyAlignment="1">
      <alignment horizontal="center" vertical="center"/>
    </xf>
    <xf numFmtId="0" fontId="8" fillId="0" borderId="0" xfId="0" applyFont="1" applyFill="1" applyAlignment="1">
      <alignment horizontal="left" vertical="center"/>
    </xf>
    <xf numFmtId="0" fontId="9" fillId="3" borderId="26" xfId="0" applyFont="1" applyFill="1" applyBorder="1" applyAlignment="1">
      <alignment horizontal="center" vertical="center" wrapText="1"/>
    </xf>
    <xf numFmtId="0" fontId="64" fillId="0" borderId="28" xfId="0" applyFont="1" applyBorder="1" applyAlignment="1">
      <alignment horizontal="left" vertical="center" wrapText="1"/>
    </xf>
    <xf numFmtId="3" fontId="5" fillId="0" borderId="29" xfId="0" applyNumberFormat="1" applyFont="1" applyBorder="1" applyAlignment="1">
      <alignment horizontal="center" vertical="center" wrapText="1"/>
    </xf>
    <xf numFmtId="0" fontId="5" fillId="4" borderId="29" xfId="0" applyFont="1" applyFill="1" applyBorder="1" applyAlignment="1">
      <alignment horizontal="center" vertical="center" wrapText="1"/>
    </xf>
    <xf numFmtId="0" fontId="65" fillId="0" borderId="28" xfId="0" applyFont="1" applyBorder="1" applyAlignment="1">
      <alignment horizontal="left" vertical="center" wrapText="1"/>
    </xf>
    <xf numFmtId="0" fontId="10" fillId="0" borderId="29" xfId="0" applyFont="1" applyBorder="1" applyAlignment="1">
      <alignment horizontal="center" vertical="center" wrapText="1"/>
    </xf>
    <xf numFmtId="0" fontId="10" fillId="4" borderId="29" xfId="0" applyFont="1" applyFill="1" applyBorder="1" applyAlignment="1">
      <alignment horizontal="center" vertical="center" wrapText="1"/>
    </xf>
    <xf numFmtId="3" fontId="10" fillId="0" borderId="29" xfId="0" applyNumberFormat="1" applyFont="1" applyBorder="1" applyAlignment="1">
      <alignment horizontal="center" vertical="center" wrapText="1"/>
    </xf>
    <xf numFmtId="0" fontId="65" fillId="0" borderId="28" xfId="0" applyFont="1" applyBorder="1" applyAlignment="1">
      <alignment horizontal="left" vertical="center"/>
    </xf>
    <xf numFmtId="0" fontId="63" fillId="3" borderId="26" xfId="0" applyFont="1" applyFill="1" applyBorder="1" applyAlignment="1">
      <alignment horizontal="center" vertical="center"/>
    </xf>
    <xf numFmtId="0" fontId="63" fillId="3" borderId="27" xfId="0" applyFont="1" applyFill="1" applyBorder="1" applyAlignment="1">
      <alignment horizontal="center" vertical="center"/>
    </xf>
    <xf numFmtId="0" fontId="64" fillId="0" borderId="28" xfId="0" applyFont="1" applyBorder="1" applyAlignment="1">
      <alignment horizontal="left" vertical="center"/>
    </xf>
    <xf numFmtId="0" fontId="65" fillId="0" borderId="28" xfId="0" applyFont="1" applyBorder="1" applyAlignment="1">
      <alignment horizontal="justify" vertical="center"/>
    </xf>
    <xf numFmtId="0" fontId="4" fillId="0" borderId="0" xfId="0" applyFont="1" applyBorder="1" applyAlignment="1">
      <alignment horizontal="left" vertical="center" wrapText="1"/>
    </xf>
    <xf numFmtId="3" fontId="10" fillId="0" borderId="0" xfId="0" applyNumberFormat="1" applyFont="1" applyBorder="1" applyAlignment="1">
      <alignment horizontal="center" vertical="center" wrapText="1"/>
    </xf>
    <xf numFmtId="0" fontId="9" fillId="3" borderId="29" xfId="0" applyFont="1" applyFill="1" applyBorder="1" applyAlignment="1">
      <alignment horizontal="center" vertical="center"/>
    </xf>
    <xf numFmtId="0" fontId="9" fillId="3" borderId="33" xfId="0" applyFont="1" applyFill="1" applyBorder="1" applyAlignment="1">
      <alignment horizontal="center" vertical="center" wrapText="1"/>
    </xf>
    <xf numFmtId="0" fontId="60" fillId="3" borderId="33" xfId="0" applyFont="1" applyFill="1" applyBorder="1" applyAlignment="1">
      <alignment horizontal="center" vertical="center" wrapText="1"/>
    </xf>
    <xf numFmtId="0" fontId="60" fillId="3" borderId="34" xfId="0" applyFont="1" applyFill="1" applyBorder="1" applyAlignment="1">
      <alignment horizontal="center" vertical="center" wrapText="1"/>
    </xf>
    <xf numFmtId="0" fontId="60" fillId="3" borderId="29" xfId="0" applyFont="1" applyFill="1" applyBorder="1" applyAlignment="1">
      <alignment horizontal="center" vertical="center" wrapText="1"/>
    </xf>
    <xf numFmtId="0" fontId="66" fillId="0" borderId="28" xfId="0" applyFont="1" applyBorder="1" applyAlignment="1">
      <alignment horizontal="left" vertical="center"/>
    </xf>
    <xf numFmtId="3" fontId="22" fillId="0" borderId="29" xfId="0" applyNumberFormat="1" applyFont="1" applyBorder="1" applyAlignment="1">
      <alignment horizontal="center" vertical="center"/>
    </xf>
    <xf numFmtId="0" fontId="22" fillId="0" borderId="29" xfId="0" applyFont="1" applyBorder="1" applyAlignment="1">
      <alignment horizontal="center" vertical="center"/>
    </xf>
    <xf numFmtId="0" fontId="63" fillId="3" borderId="26" xfId="0" applyFont="1" applyFill="1" applyBorder="1" applyAlignment="1">
      <alignment horizontal="center" vertical="center" wrapText="1"/>
    </xf>
    <xf numFmtId="0" fontId="5" fillId="0" borderId="28" xfId="0" applyFont="1" applyBorder="1" applyAlignment="1">
      <alignment horizontal="left" vertical="center" wrapText="1"/>
    </xf>
    <xf numFmtId="0" fontId="15" fillId="3" borderId="50" xfId="0" applyFont="1" applyFill="1" applyBorder="1" applyAlignment="1">
      <alignment horizontal="left" vertical="center"/>
    </xf>
    <xf numFmtId="0" fontId="15" fillId="3" borderId="34" xfId="0" applyFont="1" applyFill="1" applyBorder="1" applyAlignment="1">
      <alignment horizontal="center" vertical="center"/>
    </xf>
    <xf numFmtId="0" fontId="15" fillId="3" borderId="34" xfId="0" applyFont="1" applyFill="1" applyBorder="1" applyAlignment="1">
      <alignment horizontal="left" vertical="center"/>
    </xf>
    <xf numFmtId="0" fontId="26" fillId="0" borderId="6" xfId="8" applyFont="1" applyFill="1" applyBorder="1" applyAlignment="1">
      <alignment horizontal="center" vertical="center"/>
    </xf>
    <xf numFmtId="3" fontId="27" fillId="0" borderId="6" xfId="8" applyNumberFormat="1" applyFont="1" applyFill="1" applyBorder="1" applyAlignment="1">
      <alignment horizontal="right" wrapText="1"/>
    </xf>
    <xf numFmtId="3" fontId="24" fillId="0" borderId="6" xfId="0" applyNumberFormat="1" applyFont="1" applyFill="1" applyBorder="1" applyAlignment="1">
      <alignment horizontal="right" vertical="center"/>
    </xf>
    <xf numFmtId="3" fontId="24" fillId="0" borderId="6" xfId="0" applyNumberFormat="1" applyFont="1" applyFill="1" applyBorder="1" applyAlignment="1">
      <alignment horizontal="right"/>
    </xf>
    <xf numFmtId="3" fontId="27" fillId="0" borderId="6" xfId="8" applyNumberFormat="1" applyFont="1" applyFill="1" applyBorder="1" applyAlignment="1">
      <alignment horizontal="right" vertical="center"/>
    </xf>
    <xf numFmtId="3" fontId="24" fillId="0" borderId="6" xfId="0" applyNumberFormat="1" applyFont="1" applyFill="1" applyBorder="1"/>
    <xf numFmtId="3" fontId="27" fillId="0" borderId="6" xfId="8" applyNumberFormat="1" applyFont="1" applyFill="1" applyBorder="1" applyAlignment="1">
      <alignment horizontal="right" vertical="center" wrapText="1"/>
    </xf>
    <xf numFmtId="3" fontId="24" fillId="0" borderId="6" xfId="0" applyNumberFormat="1" applyFont="1" applyBorder="1" applyAlignment="1"/>
    <xf numFmtId="0" fontId="5" fillId="0" borderId="28" xfId="0" applyFont="1" applyBorder="1" applyAlignment="1">
      <alignment horizontal="justify" vertical="center" wrapText="1"/>
    </xf>
    <xf numFmtId="4" fontId="5" fillId="0" borderId="29" xfId="0" applyNumberFormat="1" applyFont="1" applyBorder="1" applyAlignment="1">
      <alignment horizontal="center" vertical="center" wrapText="1"/>
    </xf>
    <xf numFmtId="3" fontId="4" fillId="0" borderId="6" xfId="0" applyNumberFormat="1" applyFont="1" applyFill="1" applyBorder="1" applyAlignment="1">
      <alignment horizontal="center" vertical="center"/>
    </xf>
    <xf numFmtId="167" fontId="4" fillId="0" borderId="6" xfId="0" applyNumberFormat="1" applyFont="1" applyFill="1" applyBorder="1" applyAlignment="1">
      <alignment horizontal="center" vertical="center"/>
    </xf>
    <xf numFmtId="9" fontId="46" fillId="0" borderId="0" xfId="1" applyFont="1" applyAlignment="1">
      <alignment horizontal="center"/>
    </xf>
    <xf numFmtId="9" fontId="0" fillId="0" borderId="0" xfId="1" applyFont="1"/>
    <xf numFmtId="173" fontId="0" fillId="0" borderId="0" xfId="0" applyNumberFormat="1"/>
    <xf numFmtId="0" fontId="10" fillId="0" borderId="28" xfId="0" applyFont="1" applyBorder="1" applyAlignment="1">
      <alignment horizontal="left" vertical="center" wrapText="1" indent="1"/>
    </xf>
    <xf numFmtId="0" fontId="4" fillId="0" borderId="6" xfId="0" applyFont="1" applyBorder="1" applyProtection="1">
      <protection locked="0"/>
    </xf>
    <xf numFmtId="0" fontId="8" fillId="0" borderId="71" xfId="0" applyFont="1" applyBorder="1" applyAlignment="1">
      <alignment horizontal="center" vertical="center" wrapText="1"/>
    </xf>
    <xf numFmtId="0" fontId="4" fillId="0" borderId="72" xfId="0" applyFont="1" applyBorder="1"/>
    <xf numFmtId="0" fontId="4" fillId="0" borderId="21" xfId="0" applyFont="1" applyBorder="1"/>
    <xf numFmtId="3" fontId="7" fillId="0" borderId="6" xfId="0" applyNumberFormat="1" applyFont="1" applyBorder="1"/>
    <xf numFmtId="0" fontId="4" fillId="0" borderId="73" xfId="0" applyFont="1" applyBorder="1"/>
    <xf numFmtId="3" fontId="4" fillId="0" borderId="6" xfId="0" applyNumberFormat="1" applyFont="1" applyBorder="1" applyAlignment="1"/>
    <xf numFmtId="3" fontId="7" fillId="0" borderId="6" xfId="23" applyNumberFormat="1" applyFont="1" applyBorder="1" applyAlignment="1"/>
    <xf numFmtId="0" fontId="5"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0" fillId="0" borderId="6" xfId="0" applyFont="1" applyFill="1" applyBorder="1" applyAlignment="1">
      <alignment vertical="center"/>
    </xf>
    <xf numFmtId="2" fontId="7" fillId="0" borderId="20" xfId="6" applyNumberFormat="1" applyFont="1" applyFill="1" applyBorder="1" applyAlignment="1" applyProtection="1">
      <alignment horizontal="center" vertical="center"/>
      <protection hidden="1"/>
    </xf>
    <xf numFmtId="2" fontId="4" fillId="0" borderId="6" xfId="0" applyNumberFormat="1" applyFont="1" applyFill="1" applyBorder="1" applyAlignment="1">
      <alignment horizontal="center" vertical="center"/>
    </xf>
    <xf numFmtId="2" fontId="7" fillId="0" borderId="21" xfId="0" applyNumberFormat="1" applyFont="1" applyFill="1" applyBorder="1" applyAlignment="1">
      <alignment horizontal="center" vertical="center"/>
    </xf>
    <xf numFmtId="0" fontId="5" fillId="0" borderId="20" xfId="0" applyFont="1" applyFill="1" applyBorder="1" applyAlignment="1">
      <alignment horizontal="center" vertical="center"/>
    </xf>
    <xf numFmtId="2" fontId="14" fillId="0" borderId="20" xfId="6" applyNumberFormat="1" applyFont="1" applyFill="1" applyBorder="1" applyAlignment="1" applyProtection="1">
      <alignment horizontal="center" vertical="center"/>
      <protection hidden="1"/>
    </xf>
    <xf numFmtId="2" fontId="8" fillId="0" borderId="6" xfId="0" applyNumberFormat="1" applyFont="1" applyFill="1" applyBorder="1" applyAlignment="1">
      <alignment horizontal="center" vertical="center"/>
    </xf>
    <xf numFmtId="2" fontId="14" fillId="0" borderId="21"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5" fillId="0" borderId="19" xfId="0" applyFont="1" applyFill="1" applyBorder="1" applyAlignment="1">
      <alignment horizontal="center" vertical="center" wrapText="1"/>
    </xf>
    <xf numFmtId="3" fontId="7" fillId="0" borderId="6" xfId="0" applyNumberFormat="1" applyFont="1" applyFill="1" applyBorder="1" applyAlignment="1">
      <alignment horizontal="center" vertical="center"/>
    </xf>
    <xf numFmtId="3" fontId="7" fillId="0" borderId="21" xfId="7" applyNumberFormat="1" applyFont="1" applyFill="1" applyBorder="1" applyAlignment="1">
      <alignment horizontal="center" vertical="center"/>
    </xf>
    <xf numFmtId="3" fontId="7" fillId="0" borderId="18" xfId="7" applyNumberFormat="1" applyFont="1" applyFill="1" applyBorder="1" applyAlignment="1">
      <alignment horizontal="center" vertical="center"/>
    </xf>
    <xf numFmtId="3" fontId="7" fillId="0" borderId="6" xfId="7" applyNumberFormat="1" applyFont="1" applyFill="1" applyBorder="1" applyAlignment="1">
      <alignment horizontal="center" vertical="center"/>
    </xf>
    <xf numFmtId="0" fontId="40" fillId="0" borderId="6" xfId="0" applyFont="1" applyFill="1" applyBorder="1" applyAlignment="1">
      <alignment vertical="center"/>
    </xf>
    <xf numFmtId="3" fontId="26" fillId="0" borderId="6" xfId="7"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0" fontId="8" fillId="0" borderId="6" xfId="0" applyFont="1" applyFill="1" applyBorder="1" applyAlignment="1">
      <alignment horizontal="center"/>
    </xf>
    <xf numFmtId="0" fontId="14" fillId="0" borderId="6" xfId="7" applyFont="1" applyFill="1" applyBorder="1" applyAlignment="1" applyProtection="1">
      <alignment vertical="center"/>
      <protection hidden="1"/>
    </xf>
    <xf numFmtId="4" fontId="14" fillId="0" borderId="6" xfId="7" applyNumberFormat="1" applyFont="1" applyFill="1" applyBorder="1" applyAlignment="1" applyProtection="1">
      <alignment vertical="center"/>
      <protection hidden="1"/>
    </xf>
    <xf numFmtId="2" fontId="17" fillId="0" borderId="26" xfId="0" applyNumberFormat="1" applyFont="1" applyFill="1" applyBorder="1" applyAlignment="1">
      <alignment horizontal="center" vertical="center" wrapText="1"/>
    </xf>
    <xf numFmtId="2" fontId="17" fillId="0" borderId="27" xfId="0" applyNumberFormat="1" applyFont="1" applyFill="1" applyBorder="1" applyAlignment="1">
      <alignment horizontal="center" vertical="center" wrapText="1"/>
    </xf>
    <xf numFmtId="0" fontId="16" fillId="0" borderId="26" xfId="0" applyFont="1" applyFill="1" applyBorder="1" applyAlignment="1">
      <alignment horizontal="justify" vertical="center" wrapText="1"/>
    </xf>
    <xf numFmtId="3" fontId="17" fillId="0" borderId="27" xfId="0" applyNumberFormat="1" applyFont="1" applyBorder="1" applyAlignment="1">
      <alignment horizontal="center" vertical="center" wrapText="1"/>
    </xf>
    <xf numFmtId="3" fontId="17" fillId="0" borderId="26" xfId="0" applyNumberFormat="1" applyFont="1" applyBorder="1" applyAlignment="1">
      <alignment horizontal="center" vertical="center" wrapText="1"/>
    </xf>
    <xf numFmtId="3" fontId="16" fillId="0" borderId="26" xfId="0" applyNumberFormat="1" applyFont="1" applyBorder="1" applyAlignment="1">
      <alignment horizontal="center" vertical="center" wrapText="1"/>
    </xf>
    <xf numFmtId="3" fontId="16" fillId="0" borderId="27" xfId="0" applyNumberFormat="1" applyFont="1" applyBorder="1" applyAlignment="1">
      <alignment horizontal="center" vertical="center" wrapText="1"/>
    </xf>
    <xf numFmtId="0" fontId="14" fillId="0" borderId="26" xfId="0" applyFont="1" applyFill="1" applyBorder="1" applyAlignment="1">
      <alignment horizontal="left" vertical="center" wrapText="1"/>
    </xf>
    <xf numFmtId="49" fontId="14" fillId="0" borderId="26" xfId="0" applyNumberFormat="1" applyFont="1" applyFill="1" applyBorder="1" applyAlignment="1">
      <alignment horizontal="left" vertical="center"/>
    </xf>
    <xf numFmtId="0" fontId="14" fillId="0" borderId="6" xfId="0" applyNumberFormat="1" applyFont="1" applyBorder="1" applyAlignment="1">
      <alignment horizontal="center" vertical="center"/>
    </xf>
    <xf numFmtId="3" fontId="7" fillId="0" borderId="29" xfId="0" applyNumberFormat="1" applyFont="1" applyBorder="1" applyAlignment="1">
      <alignment horizontal="center" vertical="center"/>
    </xf>
    <xf numFmtId="0" fontId="4" fillId="0" borderId="0" xfId="0" applyFont="1" applyAlignment="1"/>
    <xf numFmtId="10" fontId="4" fillId="0" borderId="6" xfId="0" applyNumberFormat="1" applyFont="1" applyBorder="1"/>
    <xf numFmtId="3" fontId="67" fillId="2" borderId="6" xfId="0" applyNumberFormat="1" applyFont="1" applyFill="1" applyBorder="1"/>
    <xf numFmtId="3" fontId="3" fillId="0" borderId="6" xfId="0" applyNumberFormat="1" applyFont="1" applyBorder="1"/>
    <xf numFmtId="2" fontId="14" fillId="0" borderId="29" xfId="0" applyNumberFormat="1" applyFont="1" applyBorder="1" applyAlignment="1">
      <alignment horizontal="center" vertical="center" wrapText="1"/>
    </xf>
    <xf numFmtId="2" fontId="7" fillId="0" borderId="29" xfId="0" applyNumberFormat="1" applyFont="1" applyBorder="1" applyAlignment="1">
      <alignment horizontal="center" vertical="center" wrapText="1"/>
    </xf>
    <xf numFmtId="0" fontId="15" fillId="3" borderId="0" xfId="0" applyFont="1" applyFill="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168" fontId="68" fillId="0" borderId="6" xfId="4" applyNumberFormat="1" applyFont="1" applyBorder="1" applyAlignment="1">
      <alignment horizontal="right" vertical="center"/>
    </xf>
    <xf numFmtId="0" fontId="20" fillId="0" borderId="49" xfId="0" applyFont="1" applyBorder="1" applyAlignment="1">
      <alignment horizontal="justify" vertical="center"/>
    </xf>
    <xf numFmtId="0" fontId="18" fillId="0" borderId="37" xfId="0" applyFont="1" applyBorder="1" applyAlignment="1">
      <alignment horizontal="justify" vertical="center"/>
    </xf>
    <xf numFmtId="167" fontId="8" fillId="0" borderId="26" xfId="0" applyNumberFormat="1" applyFont="1" applyBorder="1" applyAlignment="1">
      <alignment horizontal="center" vertical="center"/>
    </xf>
    <xf numFmtId="167" fontId="5" fillId="0" borderId="26" xfId="0" applyNumberFormat="1" applyFont="1" applyBorder="1" applyAlignment="1">
      <alignment horizontal="center" vertical="center"/>
    </xf>
    <xf numFmtId="167" fontId="4" fillId="0" borderId="26" xfId="0" applyNumberFormat="1" applyFont="1" applyBorder="1" applyAlignment="1">
      <alignment horizontal="center" vertical="center"/>
    </xf>
    <xf numFmtId="167" fontId="10" fillId="0" borderId="26" xfId="0" applyNumberFormat="1" applyFont="1" applyBorder="1" applyAlignment="1">
      <alignment horizontal="center" vertical="center"/>
    </xf>
    <xf numFmtId="0" fontId="20" fillId="0" borderId="0" xfId="0" applyFont="1" applyFill="1" applyAlignment="1">
      <alignment horizontal="left" vertical="center"/>
    </xf>
    <xf numFmtId="167" fontId="5" fillId="0" borderId="29" xfId="0" applyNumberFormat="1" applyFont="1" applyBorder="1" applyAlignment="1">
      <alignment horizontal="center" vertical="center"/>
    </xf>
    <xf numFmtId="0" fontId="4" fillId="0" borderId="0" xfId="0" applyFont="1" applyFill="1"/>
    <xf numFmtId="168" fontId="5" fillId="0" borderId="45" xfId="0" applyNumberFormat="1" applyFont="1" applyBorder="1" applyAlignment="1">
      <alignment horizontal="center" vertical="center" wrapText="1"/>
    </xf>
    <xf numFmtId="167" fontId="5" fillId="0" borderId="29" xfId="0" applyNumberFormat="1" applyFont="1" applyBorder="1" applyAlignment="1">
      <alignment horizontal="center" vertical="center" wrapText="1"/>
    </xf>
    <xf numFmtId="167" fontId="10" fillId="0" borderId="29" xfId="0" applyNumberFormat="1" applyFont="1" applyBorder="1" applyAlignment="1">
      <alignment horizontal="center" vertical="center" wrapText="1"/>
    </xf>
    <xf numFmtId="0" fontId="15" fillId="3" borderId="27"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2" borderId="3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0" borderId="28" xfId="0" applyFont="1" applyBorder="1" applyAlignment="1">
      <alignment horizontal="center" vertical="center"/>
    </xf>
    <xf numFmtId="167" fontId="4" fillId="0" borderId="6" xfId="0" applyNumberFormat="1" applyFont="1" applyBorder="1" applyAlignment="1" applyProtection="1">
      <alignment horizontal="center" vertical="center"/>
      <protection locked="0"/>
    </xf>
    <xf numFmtId="3" fontId="5" fillId="0" borderId="45" xfId="0" applyNumberFormat="1" applyFont="1" applyBorder="1" applyAlignment="1">
      <alignment horizontal="center" vertical="center"/>
    </xf>
    <xf numFmtId="0" fontId="5" fillId="0" borderId="45" xfId="0" applyFont="1" applyBorder="1" applyAlignment="1">
      <alignment horizontal="center" vertical="center"/>
    </xf>
    <xf numFmtId="168" fontId="5" fillId="0" borderId="45" xfId="0" applyNumberFormat="1" applyFont="1" applyBorder="1" applyAlignment="1">
      <alignment horizontal="center" vertical="center"/>
    </xf>
    <xf numFmtId="0" fontId="4" fillId="2" borderId="37" xfId="0" applyFont="1" applyFill="1" applyBorder="1" applyAlignment="1">
      <alignment horizontal="justify" vertical="center" wrapText="1"/>
    </xf>
    <xf numFmtId="0" fontId="4" fillId="0" borderId="0" xfId="0" applyFont="1" applyBorder="1" applyAlignment="1">
      <alignment vertical="center" wrapText="1"/>
    </xf>
    <xf numFmtId="3" fontId="4" fillId="0" borderId="0" xfId="0" applyNumberFormat="1" applyFont="1" applyBorder="1" applyAlignment="1">
      <alignment vertical="center" wrapText="1"/>
    </xf>
    <xf numFmtId="0" fontId="4" fillId="0" borderId="26" xfId="0" applyFont="1" applyBorder="1" applyAlignment="1">
      <alignment horizontal="center" vertical="center" wrapText="1"/>
    </xf>
    <xf numFmtId="3" fontId="4" fillId="0" borderId="26" xfId="0" applyNumberFormat="1" applyFont="1" applyBorder="1" applyAlignment="1">
      <alignment horizontal="center" vertical="center" wrapText="1"/>
    </xf>
    <xf numFmtId="0" fontId="10" fillId="0" borderId="26" xfId="0" applyFont="1" applyBorder="1" applyAlignment="1">
      <alignment horizontal="justify" vertical="center" wrapText="1"/>
    </xf>
    <xf numFmtId="3" fontId="4" fillId="0" borderId="33" xfId="0" applyNumberFormat="1" applyFont="1" applyBorder="1" applyAlignment="1">
      <alignment vertical="center" wrapText="1"/>
    </xf>
    <xf numFmtId="168" fontId="5" fillId="0" borderId="29" xfId="0" applyNumberFormat="1" applyFont="1" applyBorder="1" applyAlignment="1">
      <alignment horizontal="center" vertical="center"/>
    </xf>
    <xf numFmtId="0" fontId="4" fillId="2" borderId="28" xfId="0" applyFont="1" applyFill="1" applyBorder="1" applyAlignment="1">
      <alignment horizontal="justify" vertical="center"/>
    </xf>
    <xf numFmtId="0" fontId="9" fillId="3" borderId="3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0" fillId="0" borderId="35" xfId="0" applyFont="1" applyBorder="1" applyAlignment="1">
      <alignment horizontal="left" vertical="center" wrapText="1"/>
    </xf>
    <xf numFmtId="3" fontId="14" fillId="0" borderId="27" xfId="0" applyNumberFormat="1" applyFont="1" applyFill="1" applyBorder="1" applyAlignment="1">
      <alignment horizontal="center" vertical="center" wrapText="1"/>
    </xf>
    <xf numFmtId="0" fontId="6" fillId="0" borderId="0" xfId="0" applyFont="1" applyFill="1"/>
    <xf numFmtId="0" fontId="8" fillId="0" borderId="26" xfId="0" applyFont="1" applyFill="1" applyBorder="1" applyAlignment="1">
      <alignment horizontal="left" vertical="top" wrapText="1"/>
    </xf>
    <xf numFmtId="3" fontId="4" fillId="0" borderId="26" xfId="0" applyNumberFormat="1" applyFont="1" applyFill="1" applyBorder="1" applyAlignment="1"/>
    <xf numFmtId="0" fontId="8" fillId="0" borderId="26" xfId="0" applyFont="1" applyFill="1" applyBorder="1" applyAlignment="1">
      <alignment horizontal="left"/>
    </xf>
    <xf numFmtId="3" fontId="4" fillId="0" borderId="26" xfId="0" applyNumberFormat="1" applyFont="1" applyFill="1" applyBorder="1"/>
    <xf numFmtId="167" fontId="4" fillId="0" borderId="26" xfId="0" applyNumberFormat="1" applyFont="1" applyFill="1" applyBorder="1"/>
    <xf numFmtId="166" fontId="4" fillId="0" borderId="26" xfId="0" applyNumberFormat="1" applyFont="1" applyFill="1" applyBorder="1"/>
    <xf numFmtId="168" fontId="7" fillId="0" borderId="29" xfId="0" applyNumberFormat="1" applyFont="1" applyFill="1" applyBorder="1" applyAlignment="1">
      <alignment horizontal="center" vertical="center" wrapText="1"/>
    </xf>
    <xf numFmtId="167" fontId="7" fillId="0" borderId="29" xfId="0" applyNumberFormat="1" applyFont="1" applyFill="1" applyBorder="1" applyAlignment="1">
      <alignment horizontal="center" vertical="center" wrapText="1"/>
    </xf>
    <xf numFmtId="0" fontId="10" fillId="0" borderId="28"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xf numFmtId="167" fontId="14" fillId="0" borderId="29" xfId="0" applyNumberFormat="1" applyFont="1" applyFill="1" applyBorder="1" applyAlignment="1">
      <alignment horizontal="center" vertical="center"/>
    </xf>
    <xf numFmtId="170" fontId="7" fillId="0" borderId="28" xfId="0" applyNumberFormat="1" applyFont="1" applyFill="1" applyBorder="1" applyAlignment="1">
      <alignment horizontal="center" vertical="center"/>
    </xf>
    <xf numFmtId="167" fontId="7" fillId="0" borderId="29" xfId="0" applyNumberFormat="1" applyFont="1" applyFill="1" applyBorder="1" applyAlignment="1">
      <alignment horizontal="center" vertical="center"/>
    </xf>
    <xf numFmtId="0" fontId="7" fillId="0" borderId="28" xfId="0" applyFont="1" applyFill="1" applyBorder="1" applyAlignment="1">
      <alignment horizontal="left" vertical="center" wrapText="1"/>
    </xf>
    <xf numFmtId="0" fontId="7" fillId="0" borderId="28" xfId="0" applyFont="1" applyFill="1" applyBorder="1" applyAlignment="1">
      <alignment horizontal="justify" vertical="center" wrapText="1"/>
    </xf>
    <xf numFmtId="3" fontId="7" fillId="0" borderId="29" xfId="0" applyNumberFormat="1" applyFont="1" applyFill="1" applyBorder="1" applyAlignment="1">
      <alignment horizontal="center" vertical="center"/>
    </xf>
    <xf numFmtId="0" fontId="7" fillId="0" borderId="5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9" xfId="0" applyFont="1" applyFill="1" applyBorder="1" applyAlignment="1">
      <alignment horizontal="center" vertical="center"/>
    </xf>
    <xf numFmtId="0" fontId="55" fillId="0" borderId="29" xfId="0" applyFont="1" applyFill="1" applyBorder="1" applyAlignment="1">
      <alignment horizontal="center" vertical="center"/>
    </xf>
    <xf numFmtId="167"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3" fontId="17" fillId="0" borderId="29" xfId="0" applyNumberFormat="1" applyFont="1" applyFill="1" applyBorder="1" applyAlignment="1">
      <alignment horizontal="center" vertical="center" wrapText="1"/>
    </xf>
    <xf numFmtId="166" fontId="17" fillId="0" borderId="29" xfId="0" applyNumberFormat="1" applyFont="1" applyFill="1" applyBorder="1" applyAlignment="1">
      <alignment horizontal="center" vertical="center" wrapText="1"/>
    </xf>
    <xf numFmtId="3" fontId="16" fillId="0" borderId="29" xfId="0" applyNumberFormat="1" applyFont="1" applyFill="1" applyBorder="1" applyAlignment="1">
      <alignment horizontal="center" vertical="center" wrapText="1"/>
    </xf>
    <xf numFmtId="166" fontId="16" fillId="0" borderId="29" xfId="0" applyNumberFormat="1"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6"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27" xfId="0" applyFont="1" applyFill="1" applyBorder="1" applyAlignment="1">
      <alignment horizontal="center" vertical="center"/>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xf>
    <xf numFmtId="0" fontId="10" fillId="0" borderId="28" xfId="0" applyFont="1" applyBorder="1" applyAlignment="1">
      <alignment horizontal="center" vertical="center"/>
    </xf>
    <xf numFmtId="0" fontId="69" fillId="0" borderId="28" xfId="0" applyFont="1" applyBorder="1" applyAlignment="1">
      <alignment horizontal="justify" vertical="center" wrapText="1"/>
    </xf>
    <xf numFmtId="3" fontId="20" fillId="0" borderId="29" xfId="0" applyNumberFormat="1" applyFont="1" applyBorder="1" applyAlignment="1">
      <alignment horizontal="center" vertical="center" wrapText="1"/>
    </xf>
    <xf numFmtId="0" fontId="39" fillId="0" borderId="28" xfId="0" applyFont="1" applyBorder="1" applyAlignment="1">
      <alignment horizontal="justify" vertical="center" wrapText="1"/>
    </xf>
    <xf numFmtId="3" fontId="18" fillId="0" borderId="29" xfId="0" applyNumberFormat="1" applyFont="1" applyBorder="1" applyAlignment="1">
      <alignment horizontal="center" vertical="center" wrapText="1"/>
    </xf>
    <xf numFmtId="0" fontId="70" fillId="0" borderId="28" xfId="0" applyFont="1" applyBorder="1" applyAlignment="1">
      <alignment horizontal="justify" vertical="center" wrapText="1"/>
    </xf>
    <xf numFmtId="0" fontId="39" fillId="0" borderId="28" xfId="0" applyFont="1" applyBorder="1" applyAlignment="1">
      <alignment horizontal="left" vertical="center" wrapText="1"/>
    </xf>
    <xf numFmtId="0" fontId="36" fillId="0" borderId="28" xfId="0" applyFont="1" applyBorder="1" applyAlignment="1">
      <alignment horizontal="left" vertical="center" wrapText="1"/>
    </xf>
    <xf numFmtId="0" fontId="37" fillId="0" borderId="28" xfId="0" applyFont="1" applyBorder="1" applyAlignment="1">
      <alignment horizontal="left" vertical="center" wrapText="1"/>
    </xf>
    <xf numFmtId="0" fontId="0" fillId="0" borderId="0" xfId="0" applyAlignment="1">
      <alignment horizontal="right"/>
    </xf>
    <xf numFmtId="0" fontId="69" fillId="0" borderId="29" xfId="0" applyFont="1" applyBorder="1" applyAlignment="1">
      <alignment horizontal="center" vertical="center" wrapText="1"/>
    </xf>
    <xf numFmtId="2" fontId="69" fillId="0" borderId="29" xfId="0" applyNumberFormat="1" applyFont="1" applyBorder="1" applyAlignment="1">
      <alignment horizontal="center" vertical="center" wrapText="1"/>
    </xf>
    <xf numFmtId="2" fontId="20" fillId="0" borderId="29" xfId="0" applyNumberFormat="1" applyFont="1" applyBorder="1" applyAlignment="1">
      <alignment horizontal="center" vertical="center" wrapText="1"/>
    </xf>
    <xf numFmtId="0" fontId="39" fillId="0" borderId="29" xfId="0" applyFont="1" applyBorder="1" applyAlignment="1">
      <alignment horizontal="center" vertical="center" wrapText="1"/>
    </xf>
    <xf numFmtId="3" fontId="71" fillId="0" borderId="29" xfId="0" applyNumberFormat="1" applyFont="1" applyBorder="1" applyAlignment="1">
      <alignment horizontal="center" vertical="center" wrapText="1"/>
    </xf>
    <xf numFmtId="2" fontId="39" fillId="0" borderId="29" xfId="0" applyNumberFormat="1" applyFont="1" applyBorder="1" applyAlignment="1">
      <alignment horizontal="center" vertical="center" wrapText="1"/>
    </xf>
    <xf numFmtId="2" fontId="71" fillId="0" borderId="29" xfId="0" applyNumberFormat="1" applyFont="1" applyBorder="1" applyAlignment="1">
      <alignment horizontal="center" vertical="center" wrapText="1"/>
    </xf>
    <xf numFmtId="0" fontId="72" fillId="0" borderId="0" xfId="0" applyFont="1" applyAlignment="1">
      <alignment horizontal="justify" vertical="center"/>
    </xf>
    <xf numFmtId="0" fontId="15" fillId="0" borderId="0" xfId="0" applyFont="1"/>
    <xf numFmtId="0" fontId="39" fillId="0" borderId="28" xfId="0" applyFont="1" applyBorder="1" applyAlignment="1">
      <alignment horizontal="left" vertical="center"/>
    </xf>
    <xf numFmtId="4" fontId="18" fillId="0" borderId="29" xfId="0" applyNumberFormat="1" applyFont="1" applyBorder="1" applyAlignment="1">
      <alignment horizontal="center" vertical="center"/>
    </xf>
    <xf numFmtId="4" fontId="18" fillId="0" borderId="49" xfId="0" applyNumberFormat="1" applyFont="1" applyBorder="1" applyAlignment="1">
      <alignment horizontal="center" vertical="center"/>
    </xf>
    <xf numFmtId="4" fontId="18" fillId="0" borderId="26" xfId="0" applyNumberFormat="1" applyFont="1" applyBorder="1" applyAlignment="1">
      <alignment horizontal="center" vertical="center" wrapText="1"/>
    </xf>
    <xf numFmtId="4" fontId="18" fillId="0" borderId="26" xfId="0" applyNumberFormat="1" applyFont="1" applyBorder="1" applyAlignment="1">
      <alignment horizontal="center" vertical="center"/>
    </xf>
    <xf numFmtId="4" fontId="71" fillId="0" borderId="29" xfId="0" applyNumberFormat="1" applyFont="1" applyBorder="1" applyAlignment="1">
      <alignment horizontal="center" vertical="center" wrapText="1"/>
    </xf>
    <xf numFmtId="4" fontId="73" fillId="0" borderId="49" xfId="0" applyNumberFormat="1" applyFont="1" applyBorder="1" applyAlignment="1">
      <alignment horizontal="center" vertical="center"/>
    </xf>
    <xf numFmtId="4" fontId="73" fillId="0" borderId="29" xfId="0" applyNumberFormat="1" applyFont="1" applyBorder="1" applyAlignment="1">
      <alignment horizontal="center" vertical="center"/>
    </xf>
    <xf numFmtId="4" fontId="73" fillId="0" borderId="26" xfId="0" applyNumberFormat="1" applyFont="1" applyBorder="1" applyAlignment="1">
      <alignment horizontal="center" vertical="center"/>
    </xf>
    <xf numFmtId="0" fontId="37" fillId="0" borderId="0" xfId="0" applyFont="1" applyAlignment="1">
      <alignment horizontal="right" vertical="center"/>
    </xf>
    <xf numFmtId="3" fontId="69" fillId="0" borderId="29" xfId="0" applyNumberFormat="1" applyFont="1" applyBorder="1" applyAlignment="1">
      <alignment horizontal="center" vertical="center" wrapText="1"/>
    </xf>
    <xf numFmtId="3" fontId="20" fillId="0" borderId="29" xfId="0" applyNumberFormat="1" applyFont="1" applyBorder="1" applyAlignment="1">
      <alignment horizontal="center" vertical="center"/>
    </xf>
    <xf numFmtId="3" fontId="39" fillId="0" borderId="29" xfId="0" applyNumberFormat="1" applyFont="1" applyBorder="1" applyAlignment="1">
      <alignment horizontal="center" vertical="center" wrapText="1"/>
    </xf>
    <xf numFmtId="3" fontId="18" fillId="0" borderId="29" xfId="0" applyNumberFormat="1" applyFont="1" applyBorder="1" applyAlignment="1">
      <alignment horizontal="center" vertical="center"/>
    </xf>
    <xf numFmtId="0" fontId="4" fillId="0" borderId="0" xfId="0" applyFont="1" applyAlignment="1">
      <alignment horizontal="justify" vertical="center" wrapText="1"/>
    </xf>
    <xf numFmtId="0" fontId="20" fillId="0" borderId="28" xfId="0" applyFont="1" applyBorder="1" applyAlignment="1">
      <alignment horizontal="justify" vertical="center" wrapText="1"/>
    </xf>
    <xf numFmtId="4" fontId="4" fillId="0" borderId="29" xfId="0" applyNumberFormat="1" applyFont="1" applyBorder="1" applyAlignment="1">
      <alignment horizontal="center" vertical="center"/>
    </xf>
    <xf numFmtId="2" fontId="4" fillId="0" borderId="29" xfId="0" applyNumberFormat="1" applyFont="1" applyBorder="1" applyAlignment="1">
      <alignment horizontal="center" vertical="center" wrapText="1"/>
    </xf>
    <xf numFmtId="2" fontId="4" fillId="0" borderId="29" xfId="0" applyNumberFormat="1" applyFont="1" applyBorder="1" applyAlignment="1">
      <alignment horizontal="center" vertical="center"/>
    </xf>
    <xf numFmtId="2" fontId="18" fillId="0" borderId="29" xfId="0" applyNumberFormat="1" applyFont="1" applyBorder="1" applyAlignment="1">
      <alignment horizontal="center" vertical="center" wrapText="1"/>
    </xf>
    <xf numFmtId="2" fontId="18" fillId="0" borderId="29" xfId="0" applyNumberFormat="1" applyFont="1" applyBorder="1" applyAlignment="1">
      <alignment horizontal="center" vertical="center"/>
    </xf>
    <xf numFmtId="0" fontId="37" fillId="0" borderId="28" xfId="0" applyFont="1" applyBorder="1" applyAlignment="1">
      <alignment horizontal="center" vertical="center"/>
    </xf>
    <xf numFmtId="0" fontId="39" fillId="0" borderId="28" xfId="0" applyFont="1" applyBorder="1" applyAlignment="1">
      <alignment horizontal="center" vertical="center"/>
    </xf>
    <xf numFmtId="2" fontId="39" fillId="0" borderId="29" xfId="0" applyNumberFormat="1" applyFont="1" applyBorder="1" applyAlignment="1">
      <alignment horizontal="center" vertical="center"/>
    </xf>
    <xf numFmtId="0" fontId="9" fillId="3" borderId="77"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59" xfId="0" applyFont="1" applyFill="1" applyBorder="1" applyAlignment="1">
      <alignment horizontal="center" vertical="center"/>
    </xf>
    <xf numFmtId="0" fontId="0" fillId="0" borderId="83" xfId="0" applyBorder="1"/>
    <xf numFmtId="0" fontId="0" fillId="0" borderId="84" xfId="0" applyBorder="1"/>
    <xf numFmtId="0" fontId="9" fillId="3" borderId="78" xfId="0" applyFont="1" applyFill="1" applyBorder="1" applyAlignment="1">
      <alignment horizontal="center" vertical="center"/>
    </xf>
    <xf numFmtId="0" fontId="9" fillId="3" borderId="88" xfId="0" applyFont="1" applyFill="1" applyBorder="1" applyAlignment="1">
      <alignment horizontal="center" vertical="center"/>
    </xf>
    <xf numFmtId="0" fontId="9" fillId="3" borderId="87" xfId="0" applyFont="1" applyFill="1" applyBorder="1" applyAlignment="1">
      <alignment horizontal="center" vertical="center"/>
    </xf>
    <xf numFmtId="0" fontId="8" fillId="0" borderId="0" xfId="0" applyFont="1" applyFill="1"/>
    <xf numFmtId="0" fontId="11" fillId="0" borderId="0" xfId="0" applyFont="1" applyFill="1" applyAlignment="1">
      <alignment horizontal="left" vertical="center"/>
    </xf>
    <xf numFmtId="0" fontId="11" fillId="0" borderId="0" xfId="0" applyFont="1" applyFill="1" applyAlignment="1">
      <alignment horizontal="justify" vertical="center"/>
    </xf>
    <xf numFmtId="0" fontId="4" fillId="0" borderId="28" xfId="0" applyFont="1" applyBorder="1" applyAlignment="1">
      <alignment horizontal="left" vertical="center"/>
    </xf>
    <xf numFmtId="0" fontId="15" fillId="3" borderId="29" xfId="0" applyFont="1" applyFill="1" applyBorder="1" applyAlignment="1">
      <alignment horizontal="center" vertical="center" wrapText="1"/>
    </xf>
    <xf numFmtId="0" fontId="8" fillId="0" borderId="19" xfId="0" applyFont="1" applyBorder="1" applyAlignment="1">
      <alignment horizontal="center"/>
    </xf>
    <xf numFmtId="0" fontId="8" fillId="0" borderId="18" xfId="0" applyFont="1" applyBorder="1" applyAlignment="1">
      <alignment horizontal="center"/>
    </xf>
    <xf numFmtId="0" fontId="14" fillId="0" borderId="19" xfId="2" applyFont="1" applyBorder="1" applyAlignment="1">
      <alignment horizontal="center" wrapText="1"/>
    </xf>
    <xf numFmtId="0" fontId="14" fillId="0" borderId="18" xfId="2" applyFont="1" applyBorder="1" applyAlignment="1">
      <alignment horizontal="center" wrapText="1"/>
    </xf>
    <xf numFmtId="0" fontId="15" fillId="3" borderId="26" xfId="0" applyFont="1" applyFill="1" applyBorder="1" applyAlignment="1">
      <alignment horizontal="center" vertical="center"/>
    </xf>
    <xf numFmtId="0" fontId="15" fillId="3" borderId="26" xfId="0" applyFont="1" applyFill="1" applyBorder="1" applyAlignment="1">
      <alignment vertical="center" wrapText="1"/>
    </xf>
    <xf numFmtId="0" fontId="15" fillId="3" borderId="57" xfId="0" applyFont="1" applyFill="1" applyBorder="1" applyAlignment="1">
      <alignment horizontal="center" vertical="center" wrapText="1"/>
    </xf>
    <xf numFmtId="0" fontId="0" fillId="0" borderId="57" xfId="0" applyBorder="1" applyAlignment="1">
      <alignment horizontal="center" vertical="center" wrapText="1"/>
    </xf>
    <xf numFmtId="0" fontId="15" fillId="3" borderId="26" xfId="0" applyFont="1" applyFill="1" applyBorder="1" applyAlignment="1">
      <alignment horizontal="center" vertical="center" wrapText="1"/>
    </xf>
    <xf numFmtId="0" fontId="15" fillId="3" borderId="76"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75" xfId="0" applyFont="1" applyFill="1" applyBorder="1" applyAlignment="1">
      <alignment horizontal="center" vertical="center"/>
    </xf>
    <xf numFmtId="0" fontId="8" fillId="2" borderId="30" xfId="0" applyFont="1" applyFill="1" applyBorder="1" applyAlignment="1">
      <alignment horizontal="justify" vertical="center"/>
    </xf>
    <xf numFmtId="0" fontId="8" fillId="2" borderId="28" xfId="0" applyFont="1" applyFill="1" applyBorder="1" applyAlignment="1">
      <alignment horizontal="justify" vertical="center"/>
    </xf>
    <xf numFmtId="0" fontId="8" fillId="2" borderId="35" xfId="0" applyFont="1" applyFill="1" applyBorder="1" applyAlignment="1">
      <alignment horizontal="left" vertical="center"/>
    </xf>
    <xf numFmtId="0" fontId="8" fillId="2" borderId="28" xfId="0" applyFont="1" applyFill="1" applyBorder="1" applyAlignment="1">
      <alignment horizontal="left" vertical="center"/>
    </xf>
    <xf numFmtId="0" fontId="4" fillId="2" borderId="30" xfId="0" applyFont="1" applyFill="1" applyBorder="1" applyAlignment="1">
      <alignment horizontal="justify" vertical="center"/>
    </xf>
    <xf numFmtId="0" fontId="4" fillId="2" borderId="28" xfId="0" applyFont="1" applyFill="1" applyBorder="1" applyAlignment="1">
      <alignment horizontal="justify" vertical="center"/>
    </xf>
    <xf numFmtId="0" fontId="15" fillId="3" borderId="31"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30"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49" xfId="0" applyFont="1" applyFill="1" applyBorder="1" applyAlignment="1">
      <alignment horizontal="center" vertical="center"/>
    </xf>
    <xf numFmtId="0" fontId="15" fillId="3" borderId="27" xfId="0" applyFont="1" applyFill="1" applyBorder="1" applyAlignment="1">
      <alignment horizontal="center" vertical="center"/>
    </xf>
    <xf numFmtId="0" fontId="4" fillId="0" borderId="30" xfId="0" applyFont="1" applyBorder="1" applyAlignment="1">
      <alignment horizontal="left" vertical="center"/>
    </xf>
    <xf numFmtId="0" fontId="4" fillId="0" borderId="35" xfId="0" applyFont="1" applyBorder="1" applyAlignment="1">
      <alignment horizontal="left" vertical="center"/>
    </xf>
    <xf numFmtId="0" fontId="4" fillId="0" borderId="28" xfId="0" applyFont="1" applyBorder="1" applyAlignment="1">
      <alignment horizontal="left" vertical="center"/>
    </xf>
    <xf numFmtId="0" fontId="9" fillId="3" borderId="56"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22" fillId="0" borderId="45" xfId="0" applyFont="1" applyBorder="1" applyAlignment="1">
      <alignment horizontal="left" vertical="center"/>
    </xf>
    <xf numFmtId="0" fontId="15" fillId="3" borderId="0" xfId="0" applyFont="1" applyFill="1" applyAlignment="1">
      <alignment horizontal="center" vertical="center"/>
    </xf>
    <xf numFmtId="0" fontId="9" fillId="3" borderId="30"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30"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69" xfId="0" applyFont="1" applyFill="1" applyBorder="1" applyAlignment="1">
      <alignment horizontal="center" vertical="center"/>
    </xf>
    <xf numFmtId="0" fontId="9" fillId="3" borderId="70"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6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24" fillId="0" borderId="0" xfId="0" applyFont="1" applyAlignment="1">
      <alignment horizontal="center" vertical="center" wrapText="1"/>
    </xf>
    <xf numFmtId="0" fontId="26" fillId="0" borderId="20" xfId="8" applyFont="1" applyBorder="1" applyAlignment="1">
      <alignment horizontal="center" vertical="center"/>
    </xf>
    <xf numFmtId="0" fontId="26" fillId="0" borderId="21" xfId="8" applyFont="1" applyBorder="1" applyAlignment="1">
      <alignment horizontal="center" vertical="center"/>
    </xf>
    <xf numFmtId="0" fontId="24" fillId="0" borderId="0" xfId="0" applyFont="1" applyAlignment="1">
      <alignment horizontal="center"/>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0" fillId="0" borderId="27" xfId="0" applyFont="1" applyBorder="1" applyAlignment="1">
      <alignment horizontal="left" vertical="center" wrapText="1"/>
    </xf>
    <xf numFmtId="0" fontId="4" fillId="0" borderId="49"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27" xfId="0" applyFont="1" applyBorder="1" applyAlignment="1">
      <alignment horizontal="justify" vertical="center" wrapText="1"/>
    </xf>
    <xf numFmtId="0" fontId="15" fillId="3" borderId="30" xfId="0" applyFont="1" applyFill="1" applyBorder="1" applyAlignment="1">
      <alignment horizontal="center" vertical="center"/>
    </xf>
    <xf numFmtId="0" fontId="15" fillId="3" borderId="28" xfId="0" applyFont="1" applyFill="1" applyBorder="1" applyAlignment="1">
      <alignment horizontal="center"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27" xfId="0" applyFont="1" applyBorder="1" applyAlignment="1">
      <alignment horizontal="left" vertical="center"/>
    </xf>
    <xf numFmtId="0" fontId="15" fillId="3" borderId="7"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33" fillId="3" borderId="27"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50" xfId="0" applyFont="1" applyFill="1" applyBorder="1" applyAlignment="1">
      <alignment horizontal="center" vertical="center"/>
    </xf>
    <xf numFmtId="0" fontId="6" fillId="0" borderId="0" xfId="0" applyFont="1" applyAlignment="1">
      <alignment horizontal="left" vertical="center" wrapText="1"/>
    </xf>
    <xf numFmtId="0" fontId="9" fillId="3" borderId="60"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62" xfId="0" applyFont="1" applyFill="1" applyBorder="1" applyAlignment="1">
      <alignment horizontal="center" vertical="center" wrapText="1"/>
    </xf>
    <xf numFmtId="0" fontId="9" fillId="3" borderId="65"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66"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5" fillId="4" borderId="49" xfId="0" applyFont="1" applyFill="1" applyBorder="1" applyAlignment="1">
      <alignment horizontal="left" vertical="center"/>
    </xf>
    <xf numFmtId="0" fontId="5" fillId="4" borderId="50" xfId="0" applyFont="1" applyFill="1" applyBorder="1" applyAlignment="1">
      <alignment horizontal="left" vertical="center"/>
    </xf>
    <xf numFmtId="0" fontId="5" fillId="4" borderId="27" xfId="0" applyFont="1" applyFill="1" applyBorder="1" applyAlignment="1">
      <alignment horizontal="left" vertical="center"/>
    </xf>
    <xf numFmtId="0" fontId="60" fillId="3" borderId="30" xfId="0" applyFont="1" applyFill="1" applyBorder="1" applyAlignment="1">
      <alignment horizontal="center" vertical="center" wrapText="1"/>
    </xf>
    <xf numFmtId="0" fontId="60" fillId="3" borderId="2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27" xfId="0" applyFont="1" applyFill="1" applyBorder="1" applyAlignment="1">
      <alignment horizontal="center" vertical="center" wrapText="1"/>
    </xf>
    <xf numFmtId="3" fontId="10" fillId="0" borderId="30" xfId="0" applyNumberFormat="1" applyFont="1" applyBorder="1" applyAlignment="1">
      <alignment horizontal="center" vertical="center" wrapText="1"/>
    </xf>
    <xf numFmtId="3" fontId="10" fillId="0" borderId="28" xfId="0" applyNumberFormat="1" applyFont="1" applyBorder="1" applyAlignment="1">
      <alignment horizontal="center" vertical="center" wrapText="1"/>
    </xf>
    <xf numFmtId="0" fontId="9" fillId="3" borderId="50" xfId="0" applyFont="1" applyFill="1" applyBorder="1" applyAlignment="1">
      <alignment horizontal="center" vertical="center" wrapText="1"/>
    </xf>
    <xf numFmtId="0" fontId="64" fillId="0" borderId="49" xfId="0" applyFont="1" applyBorder="1" applyAlignment="1">
      <alignment horizontal="left" vertical="center"/>
    </xf>
    <xf numFmtId="0" fontId="64" fillId="0" borderId="50" xfId="0" applyFont="1" applyBorder="1" applyAlignment="1">
      <alignment horizontal="left" vertical="center"/>
    </xf>
    <xf numFmtId="0" fontId="64" fillId="0" borderId="27" xfId="0" applyFont="1" applyBorder="1" applyAlignment="1">
      <alignment horizontal="left" vertical="center"/>
    </xf>
    <xf numFmtId="0" fontId="10" fillId="0" borderId="3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2" borderId="30"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28" xfId="0"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28" xfId="0" applyNumberFormat="1" applyFont="1" applyFill="1" applyBorder="1" applyAlignment="1">
      <alignment horizontal="center" vertical="center" wrapText="1"/>
    </xf>
    <xf numFmtId="0" fontId="10" fillId="0" borderId="35" xfId="0" applyFont="1" applyBorder="1" applyAlignment="1">
      <alignment horizontal="center" vertical="center"/>
    </xf>
    <xf numFmtId="0" fontId="10" fillId="0" borderId="35" xfId="0" applyFont="1" applyBorder="1" applyAlignment="1">
      <alignment horizontal="center" vertical="center" wrapText="1"/>
    </xf>
    <xf numFmtId="0" fontId="42" fillId="3" borderId="30" xfId="0" applyFont="1" applyFill="1" applyBorder="1" applyAlignment="1">
      <alignment horizontal="center" vertical="center" wrapText="1"/>
    </xf>
    <xf numFmtId="0" fontId="42" fillId="3" borderId="35" xfId="0" applyFont="1" applyFill="1" applyBorder="1" applyAlignment="1">
      <alignment horizontal="center" vertical="center" wrapText="1"/>
    </xf>
    <xf numFmtId="0" fontId="42" fillId="3" borderId="32"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28" xfId="0" applyFont="1" applyFill="1" applyBorder="1" applyAlignment="1">
      <alignment horizontal="center" vertical="center"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32" xfId="0" applyFont="1" applyBorder="1" applyAlignment="1">
      <alignment horizontal="left" vertical="center"/>
    </xf>
    <xf numFmtId="0" fontId="5" fillId="0" borderId="48" xfId="0" applyFont="1" applyBorder="1" applyAlignment="1">
      <alignment horizontal="left" vertical="center"/>
    </xf>
    <xf numFmtId="0" fontId="10" fillId="2" borderId="0" xfId="0" applyFont="1" applyFill="1" applyAlignment="1">
      <alignment horizontal="left" vertical="center" wrapText="1"/>
    </xf>
    <xf numFmtId="0" fontId="9" fillId="3" borderId="31"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82"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69" fillId="0" borderId="30" xfId="0" applyFont="1" applyBorder="1" applyAlignment="1">
      <alignment horizontal="center" vertical="center" wrapText="1"/>
    </xf>
    <xf numFmtId="0" fontId="69" fillId="0" borderId="28"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28"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9" fillId="3" borderId="80" xfId="0" applyFont="1" applyFill="1" applyBorder="1" applyAlignment="1">
      <alignment horizontal="center" vertical="center"/>
    </xf>
    <xf numFmtId="0" fontId="9" fillId="3" borderId="81" xfId="0" applyFont="1" applyFill="1" applyBorder="1" applyAlignment="1">
      <alignment horizontal="center" vertical="center"/>
    </xf>
    <xf numFmtId="0" fontId="9" fillId="3" borderId="76" xfId="0" applyFont="1" applyFill="1" applyBorder="1" applyAlignment="1">
      <alignment horizontal="center" vertical="center"/>
    </xf>
    <xf numFmtId="0" fontId="9" fillId="3" borderId="39" xfId="0" applyFont="1" applyFill="1" applyBorder="1" applyAlignment="1">
      <alignment horizontal="center" vertical="center"/>
    </xf>
    <xf numFmtId="0" fontId="15" fillId="3" borderId="4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9" fillId="3" borderId="31"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85" xfId="0" applyFont="1" applyFill="1" applyBorder="1" applyAlignment="1">
      <alignment horizontal="center" vertical="center"/>
    </xf>
    <xf numFmtId="0" fontId="9" fillId="3" borderId="86"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40" xfId="0" applyFont="1" applyFill="1" applyBorder="1" applyAlignment="1">
      <alignment horizontal="center" vertical="center"/>
    </xf>
    <xf numFmtId="0" fontId="75" fillId="0" borderId="0" xfId="0" applyFont="1"/>
    <xf numFmtId="3" fontId="7" fillId="0" borderId="0" xfId="0" applyNumberFormat="1" applyFont="1"/>
    <xf numFmtId="0" fontId="74" fillId="0" borderId="0" xfId="0" applyFont="1" applyFill="1"/>
    <xf numFmtId="2" fontId="4" fillId="0" borderId="0" xfId="0" applyNumberFormat="1" applyFont="1" applyFill="1"/>
    <xf numFmtId="0" fontId="17" fillId="0" borderId="6" xfId="2" applyFont="1" applyFill="1" applyBorder="1" applyAlignment="1">
      <alignment wrapText="1"/>
    </xf>
    <xf numFmtId="168" fontId="17" fillId="0" borderId="6" xfId="4" applyNumberFormat="1" applyFont="1" applyFill="1" applyBorder="1" applyAlignment="1">
      <alignment horizontal="right" vertical="center"/>
    </xf>
    <xf numFmtId="0" fontId="17" fillId="0" borderId="6" xfId="4" applyFont="1" applyFill="1" applyBorder="1"/>
    <xf numFmtId="0" fontId="17" fillId="0" borderId="6" xfId="4" applyFont="1" applyFill="1" applyBorder="1" applyAlignment="1">
      <alignment horizontal="right"/>
    </xf>
    <xf numFmtId="0" fontId="16" fillId="0" borderId="6" xfId="4" applyFont="1" applyFill="1" applyBorder="1" applyAlignment="1">
      <alignment horizontal="left"/>
    </xf>
    <xf numFmtId="167" fontId="16" fillId="0" borderId="6" xfId="17" applyNumberFormat="1" applyFont="1" applyFill="1" applyBorder="1" applyAlignment="1">
      <alignment horizontal="right" vertical="center"/>
    </xf>
    <xf numFmtId="0" fontId="17" fillId="0" borderId="0" xfId="17" applyFont="1" applyFill="1"/>
    <xf numFmtId="168" fontId="17" fillId="0" borderId="0" xfId="4" applyNumberFormat="1" applyFont="1" applyFill="1" applyAlignment="1">
      <alignment horizontal="right" vertical="center"/>
    </xf>
    <xf numFmtId="0" fontId="13" fillId="0" borderId="0" xfId="14" applyNumberFormat="1" applyFont="1" applyFill="1" applyBorder="1"/>
    <xf numFmtId="1" fontId="48" fillId="0" borderId="0" xfId="14" applyNumberFormat="1" applyFont="1" applyFill="1" applyBorder="1" applyAlignment="1">
      <alignment horizontal="center"/>
    </xf>
    <xf numFmtId="0" fontId="7" fillId="0" borderId="0" xfId="0" applyFont="1" applyFill="1"/>
    <xf numFmtId="0" fontId="5" fillId="0" borderId="28" xfId="0" applyFont="1" applyBorder="1" applyAlignment="1">
      <alignment horizontal="center" vertical="center"/>
    </xf>
    <xf numFmtId="0" fontId="5" fillId="0" borderId="89" xfId="0" applyFont="1" applyBorder="1" applyAlignment="1">
      <alignment horizontal="center" vertical="center"/>
    </xf>
    <xf numFmtId="3" fontId="10" fillId="0" borderId="90" xfId="0" applyNumberFormat="1" applyFont="1" applyBorder="1" applyAlignment="1">
      <alignment horizontal="center" vertical="center"/>
    </xf>
    <xf numFmtId="0" fontId="5" fillId="0" borderId="91" xfId="0" applyFont="1" applyBorder="1" applyAlignment="1">
      <alignment horizontal="center" vertical="center"/>
    </xf>
    <xf numFmtId="3" fontId="10" fillId="0" borderId="92" xfId="0" applyNumberFormat="1" applyFont="1" applyBorder="1" applyAlignment="1">
      <alignment horizontal="center" vertical="center"/>
    </xf>
  </cellXfs>
  <cellStyles count="25">
    <cellStyle name="Comma" xfId="12"/>
    <cellStyle name="Comma [0]" xfId="13"/>
    <cellStyle name="Currency" xfId="10"/>
    <cellStyle name="Currency [0]" xfId="11"/>
    <cellStyle name="Čiarka" xfId="14" builtinId="3"/>
    <cellStyle name="Excel Built-in Normal" xfId="24"/>
    <cellStyle name="Hypertextové prepojenie" xfId="3" builtinId="8" customBuiltin="1"/>
    <cellStyle name="Normal" xfId="2"/>
    <cellStyle name="Normal 2" xfId="17"/>
    <cellStyle name="Normal 3" xfId="22"/>
    <cellStyle name="Normal_Tab4" xfId="7"/>
    <cellStyle name="Normálna" xfId="0" builtinId="0"/>
    <cellStyle name="Normálna 2" xfId="23"/>
    <cellStyle name="Normálne 2" xfId="4"/>
    <cellStyle name="normálne 2 2" xfId="8"/>
    <cellStyle name="normální 3 2" xfId="18"/>
    <cellStyle name="normální 4" xfId="21"/>
    <cellStyle name="normální 5" xfId="20"/>
    <cellStyle name="normální_MIERA1_2" xfId="6"/>
    <cellStyle name="Percent" xfId="9"/>
    <cellStyle name="Percent 2" xfId="19"/>
    <cellStyle name="Percentá" xfId="1" builtinId="5"/>
    <cellStyle name="Percentá 2" xfId="5"/>
    <cellStyle name="Použité hypertextové prepojenie" xfId="16" builtinId="9" customBuiltin="1"/>
    <cellStyle name="sprava tab1" xfId="15"/>
  </cellStyles>
  <dxfs count="1">
    <dxf>
      <font>
        <color rgb="FF9C0006"/>
      </font>
      <fill>
        <patternFill>
          <bgColor rgb="FFFFC7CE"/>
        </patternFill>
      </fill>
    </dxf>
  </dxfs>
  <tableStyles count="0" defaultTableStyle="TableStyleMedium2" defaultPivotStyle="PivotStyleLight16"/>
  <colors>
    <mruColors>
      <color rgb="FFE593AA"/>
      <color rgb="FFFAACBF"/>
      <color rgb="FFE02C64"/>
      <color rgb="FFE85E86"/>
      <color rgb="FFCC3399"/>
      <color rgb="FFB7194A"/>
      <color rgb="FF757070"/>
      <color rgb="FFEEB8C7"/>
      <color rgb="FFBFBFBF"/>
      <color rgb="FFF5D7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'K1.1 Vývoj HDP'!$D$20</c:f>
              <c:strCache>
                <c:ptCount val="1"/>
                <c:pt idx="0">
                  <c:v>HDP v s. c. 2015 (mld. €)</c:v>
                </c:pt>
              </c:strCache>
            </c:strRef>
          </c:tx>
          <c:spPr>
            <a:ln w="28575">
              <a:solidFill>
                <a:srgbClr val="B7194A"/>
              </a:solidFill>
            </a:ln>
          </c:spPr>
          <c:marker>
            <c:symbol val="none"/>
          </c:marker>
          <c:cat>
            <c:numRef>
              <c:f>'K1.1 Vývoj HDP'!$C$21:$C$31</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'K1.1 Vývoj HDP'!$D$21:$D$31</c:f>
              <c:numCache>
                <c:formatCode>0.0</c:formatCode>
                <c:ptCount val="11"/>
                <c:pt idx="0">
                  <c:v>73.721699999999998</c:v>
                </c:pt>
                <c:pt idx="1">
                  <c:v>74.188199999999995</c:v>
                </c:pt>
                <c:pt idx="2">
                  <c:v>76.1892</c:v>
                </c:pt>
                <c:pt idx="3">
                  <c:v>80.126000000000005</c:v>
                </c:pt>
                <c:pt idx="4">
                  <c:v>81.683700000000002</c:v>
                </c:pt>
                <c:pt idx="5">
                  <c:v>84.083600000000004</c:v>
                </c:pt>
                <c:pt idx="6">
                  <c:v>87.472499999999997</c:v>
                </c:pt>
                <c:pt idx="7">
                  <c:v>89.6691</c:v>
                </c:pt>
                <c:pt idx="8">
                  <c:v>86.683399999999992</c:v>
                </c:pt>
                <c:pt idx="9">
                  <c:v>90.819299999999998</c:v>
                </c:pt>
                <c:pt idx="10">
                  <c:v>92.517600000000002</c:v>
                </c:pt>
              </c:numCache>
            </c:numRef>
          </c:val>
          <c:smooth val="0"/>
          <c:extLst>
            <c:ext xmlns:c16="http://schemas.microsoft.com/office/drawing/2014/chart" uri="{C3380CC4-5D6E-409C-BE32-E72D297353CC}">
              <c16:uniqueId val="{00000000-3DD7-47E5-A2FC-EC1193F45E08}"/>
            </c:ext>
          </c:extLst>
        </c:ser>
        <c:ser>
          <c:idx val="1"/>
          <c:order val="1"/>
          <c:tx>
            <c:strRef>
              <c:f>'K1.1 Vývoj HDP'!$E$20</c:f>
              <c:strCache>
                <c:ptCount val="1"/>
                <c:pt idx="0">
                  <c:v>HDP v b. c. (mld. €)</c:v>
                </c:pt>
              </c:strCache>
            </c:strRef>
          </c:tx>
          <c:spPr>
            <a:ln w="31750">
              <a:solidFill>
                <a:srgbClr val="E02C64"/>
              </a:solidFill>
              <a:prstDash val="sysDash"/>
            </a:ln>
          </c:spPr>
          <c:marker>
            <c:symbol val="none"/>
          </c:marker>
          <c:cat>
            <c:numRef>
              <c:f>'K1.1 Vývoj HDP'!$C$21:$C$31</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'K1.1 Vývoj HDP'!$E$21:$E$31</c:f>
              <c:numCache>
                <c:formatCode>0.0</c:formatCode>
                <c:ptCount val="11"/>
                <c:pt idx="0">
                  <c:v>73.649299999999997</c:v>
                </c:pt>
                <c:pt idx="1">
                  <c:v>74.492800000000003</c:v>
                </c:pt>
                <c:pt idx="2">
                  <c:v>76.354500000000002</c:v>
                </c:pt>
                <c:pt idx="3">
                  <c:v>80.126000000000005</c:v>
                </c:pt>
                <c:pt idx="4">
                  <c:v>81.265199999999993</c:v>
                </c:pt>
                <c:pt idx="5">
                  <c:v>84.669899999999998</c:v>
                </c:pt>
                <c:pt idx="6">
                  <c:v>89.874700000000004</c:v>
                </c:pt>
                <c:pt idx="7">
                  <c:v>94.429699999999997</c:v>
                </c:pt>
                <c:pt idx="8">
                  <c:v>93.449699999999993</c:v>
                </c:pt>
                <c:pt idx="9">
                  <c:v>100.2445</c:v>
                </c:pt>
                <c:pt idx="10">
                  <c:v>109.762</c:v>
                </c:pt>
              </c:numCache>
            </c:numRef>
          </c:val>
          <c:smooth val="0"/>
          <c:extLs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8545912"/>
        <c:axId val="125268224"/>
      </c:lineChart>
      <c:catAx>
        <c:axId val="8545912"/>
        <c:scaling>
          <c:orientation val="minMax"/>
        </c:scaling>
        <c:delete val="0"/>
        <c:axPos val="b"/>
        <c:numFmt formatCode="General" sourceLinked="1"/>
        <c:majorTickMark val="out"/>
        <c:minorTickMark val="none"/>
        <c:tickLblPos val="nextTo"/>
        <c:crossAx val="125268224"/>
        <c:crosses val="autoZero"/>
        <c:auto val="1"/>
        <c:lblAlgn val="ctr"/>
        <c:lblOffset val="100"/>
        <c:noMultiLvlLbl val="0"/>
      </c:catAx>
      <c:valAx>
        <c:axId val="125268224"/>
        <c:scaling>
          <c:orientation val="minMax"/>
          <c:max val="110"/>
          <c:min val="65"/>
        </c:scaling>
        <c:delete val="0"/>
        <c:axPos val="l"/>
        <c:majorGridlines/>
        <c:numFmt formatCode="0.0" sourceLinked="1"/>
        <c:majorTickMark val="out"/>
        <c:minorTickMark val="none"/>
        <c:tickLblPos val="nextTo"/>
        <c:crossAx val="8545912"/>
        <c:crosses val="autoZero"/>
        <c:crossBetween val="between"/>
        <c:majorUnit val="5"/>
      </c:valAx>
    </c:plotArea>
    <c:legend>
      <c:legendPos val="b"/>
      <c:layout/>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8641215279773"/>
          <c:y val="6.2380017587099483E-2"/>
          <c:w val="0.84569692276986552"/>
          <c:h val="0.82348461973226228"/>
        </c:manualLayout>
      </c:layout>
      <c:barChart>
        <c:barDir val="col"/>
        <c:grouping val="clustered"/>
        <c:varyColors val="0"/>
        <c:ser>
          <c:idx val="0"/>
          <c:order val="0"/>
          <c:tx>
            <c:strRef>
              <c:f>'K2.1.3.1 Nezamestnanosť ÚPSVR'!$M$55</c:f>
              <c:strCache>
                <c:ptCount val="1"/>
                <c:pt idx="0">
                  <c:v>priemer 2022</c:v>
                </c:pt>
              </c:strCache>
            </c:strRef>
          </c:tx>
          <c:spPr>
            <a:solidFill>
              <a:schemeClr val="bg1">
                <a:lumMod val="65000"/>
              </a:schemeClr>
            </a:solidFill>
          </c:spPr>
          <c:invertIfNegative val="0"/>
          <c:dPt>
            <c:idx val="0"/>
            <c:invertIfNegative val="0"/>
            <c:bubble3D val="0"/>
            <c:spPr>
              <a:solidFill>
                <a:schemeClr val="tx1">
                  <a:lumMod val="50000"/>
                  <a:lumOff val="50000"/>
                </a:schemeClr>
              </a:solidFill>
            </c:spPr>
            <c:extLst>
              <c:ext xmlns:c16="http://schemas.microsoft.com/office/drawing/2014/chart" uri="{C3380CC4-5D6E-409C-BE32-E72D297353CC}">
                <c16:uniqueId val="{00000001-AEFE-4E68-AF49-6EA2BDF2D333}"/>
              </c:ext>
            </c:extLst>
          </c:dPt>
          <c:dPt>
            <c:idx val="1"/>
            <c:invertIfNegative val="0"/>
            <c:bubble3D val="0"/>
            <c:spPr>
              <a:solidFill>
                <a:schemeClr val="tx1">
                  <a:lumMod val="50000"/>
                  <a:lumOff val="50000"/>
                </a:schemeClr>
              </a:solidFill>
            </c:spPr>
            <c:extLst>
              <c:ext xmlns:c16="http://schemas.microsoft.com/office/drawing/2014/chart" uri="{C3380CC4-5D6E-409C-BE32-E72D297353CC}">
                <c16:uniqueId val="{00000000-AEFE-4E68-AF49-6EA2BDF2D333}"/>
              </c:ext>
            </c:extLst>
          </c:dPt>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ÚPSVR'!$L$56:$L$57</c:f>
              <c:strCache>
                <c:ptCount val="2"/>
                <c:pt idx="0">
                  <c:v>UoZ celkom</c:v>
                </c:pt>
                <c:pt idx="1">
                  <c:v>UoZ disponibilní</c:v>
                </c:pt>
              </c:strCache>
            </c:strRef>
          </c:cat>
          <c:val>
            <c:numRef>
              <c:f>'K2.1.3.1 Nezamestnanosť ÚPSVR'!$M$56:$M$57</c:f>
              <c:numCache>
                <c:formatCode>#,##0</c:formatCode>
                <c:ptCount val="2"/>
                <c:pt idx="0">
                  <c:v>188204.25</c:v>
                </c:pt>
                <c:pt idx="1">
                  <c:v>170774.66666666666</c:v>
                </c:pt>
              </c:numCache>
            </c:numRef>
          </c:val>
          <c:extLst>
            <c:ext xmlns:c16="http://schemas.microsoft.com/office/drawing/2014/chart" uri="{C3380CC4-5D6E-409C-BE32-E72D297353CC}">
              <c16:uniqueId val="{00000000-3549-4FC0-A469-D198E3109CA0}"/>
            </c:ext>
          </c:extLst>
        </c:ser>
        <c:ser>
          <c:idx val="1"/>
          <c:order val="1"/>
          <c:tx>
            <c:strRef>
              <c:f>'K2.1.3.1 Nezamestnanosť ÚPSVR'!$N$55</c:f>
              <c:strCache>
                <c:ptCount val="1"/>
                <c:pt idx="0">
                  <c:v>priemer 2023</c:v>
                </c:pt>
              </c:strCache>
            </c:strRef>
          </c:tx>
          <c:spPr>
            <a:solidFill>
              <a:srgbClr val="B7194A"/>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ÚPSVR'!$L$56:$L$57</c:f>
              <c:strCache>
                <c:ptCount val="2"/>
                <c:pt idx="0">
                  <c:v>UoZ celkom</c:v>
                </c:pt>
                <c:pt idx="1">
                  <c:v>UoZ disponibilní</c:v>
                </c:pt>
              </c:strCache>
            </c:strRef>
          </c:cat>
          <c:val>
            <c:numRef>
              <c:f>'K2.1.3.1 Nezamestnanosť ÚPSVR'!$N$56:$N$57</c:f>
              <c:numCache>
                <c:formatCode>#,##0</c:formatCode>
                <c:ptCount val="2"/>
                <c:pt idx="0">
                  <c:v>173472.5</c:v>
                </c:pt>
                <c:pt idx="1">
                  <c:v>147914.25</c:v>
                </c:pt>
              </c:numCache>
            </c:numRef>
          </c:val>
          <c:extLs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354152088"/>
        <c:axId val="354147776"/>
      </c:barChart>
      <c:catAx>
        <c:axId val="354152088"/>
        <c:scaling>
          <c:orientation val="minMax"/>
        </c:scaling>
        <c:delete val="0"/>
        <c:axPos val="b"/>
        <c:numFmt formatCode="General" sourceLinked="1"/>
        <c:majorTickMark val="out"/>
        <c:minorTickMark val="none"/>
        <c:tickLblPos val="nextTo"/>
        <c:spPr>
          <a:ln w="3175">
            <a:solidFill>
              <a:schemeClr val="bg1">
                <a:lumMod val="65000"/>
              </a:schemeClr>
            </a:solidFill>
            <a:prstDash val="solid"/>
          </a:ln>
        </c:spPr>
        <c:txPr>
          <a:bodyPr rot="0" vert="horz"/>
          <a:lstStyle/>
          <a:p>
            <a:pPr>
              <a:defRPr sz="1100"/>
            </a:pPr>
            <a:endParaRPr lang="sk-SK"/>
          </a:p>
        </c:txPr>
        <c:crossAx val="354147776"/>
        <c:crosses val="autoZero"/>
        <c:auto val="1"/>
        <c:lblAlgn val="ctr"/>
        <c:lblOffset val="100"/>
        <c:tickLblSkip val="1"/>
        <c:tickMarkSkip val="1"/>
        <c:noMultiLvlLbl val="0"/>
      </c:catAx>
      <c:valAx>
        <c:axId val="354147776"/>
        <c:scaling>
          <c:orientation val="minMax"/>
          <c:max val="200000"/>
          <c:min val="0"/>
        </c:scaling>
        <c:delete val="0"/>
        <c:axPos val="l"/>
        <c:majorGridlines>
          <c:spPr>
            <a:ln w="3175">
              <a:solidFill>
                <a:schemeClr val="bg1">
                  <a:lumMod val="65000"/>
                </a:schemeClr>
              </a:solidFill>
              <a:prstDash val="solid"/>
            </a:ln>
          </c:spPr>
        </c:majorGridlines>
        <c:title>
          <c:tx>
            <c:rich>
              <a:bodyPr rot="-5400000" vert="horz"/>
              <a:lstStyle/>
              <a:p>
                <a:pPr algn="ctr">
                  <a:defRPr sz="1100"/>
                </a:pPr>
                <a:r>
                  <a:rPr lang="sk-SK" sz="1100"/>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chemeClr val="bg1">
                <a:lumMod val="65000"/>
              </a:schemeClr>
            </a:solidFill>
            <a:prstDash val="solid"/>
          </a:ln>
        </c:spPr>
        <c:txPr>
          <a:bodyPr rot="0" vert="horz"/>
          <a:lstStyle/>
          <a:p>
            <a:pPr>
              <a:defRPr sz="1100"/>
            </a:pPr>
            <a:endParaRPr lang="sk-SK"/>
          </a:p>
        </c:txPr>
        <c:crossAx val="354152088"/>
        <c:crosses val="autoZero"/>
        <c:crossBetween val="between"/>
        <c:majorUnit val="50000"/>
      </c:valAx>
      <c:spPr>
        <a:solidFill>
          <a:srgbClr val="FFFFFF"/>
        </a:solidFill>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1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7492120114372"/>
          <c:y val="5.2844394450693923E-2"/>
          <c:w val="0.82657936340015581"/>
          <c:h val="0.80888318147535843"/>
        </c:manualLayout>
      </c:layout>
      <c:barChart>
        <c:barDir val="col"/>
        <c:grouping val="clustered"/>
        <c:varyColors val="0"/>
        <c:ser>
          <c:idx val="1"/>
          <c:order val="0"/>
          <c:tx>
            <c:strRef>
              <c:f>'K2.1.3.1 Nezamestnanosť ÚPSVR'!$N$90</c:f>
              <c:strCache>
                <c:ptCount val="1"/>
                <c:pt idx="0">
                  <c:v>priemer 2022</c:v>
                </c:pt>
              </c:strCache>
            </c:strRef>
          </c:tx>
          <c:spPr>
            <a:solidFill>
              <a:srgbClr val="B7194A"/>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ÚPSVR'!$M$91:$M$92</c:f>
              <c:strCache>
                <c:ptCount val="2"/>
                <c:pt idx="0">
                  <c:v>Priemerná MEN</c:v>
                </c:pt>
                <c:pt idx="1">
                  <c:v>Priemerná miera nezamestnanosti                                            z celkového počtu UoZ</c:v>
                </c:pt>
              </c:strCache>
            </c:strRef>
          </c:cat>
          <c:val>
            <c:numRef>
              <c:f>'K2.1.3.1 Nezamestnanosť ÚPSVR'!$N$91:$N$92</c:f>
              <c:numCache>
                <c:formatCode>0.00</c:formatCode>
                <c:ptCount val="2"/>
                <c:pt idx="0">
                  <c:v>6.31</c:v>
                </c:pt>
                <c:pt idx="1">
                  <c:v>6.95</c:v>
                </c:pt>
              </c:numCache>
            </c:numRef>
          </c:val>
          <c:extLst>
            <c:ext xmlns:c16="http://schemas.microsoft.com/office/drawing/2014/chart" uri="{C3380CC4-5D6E-409C-BE32-E72D297353CC}">
              <c16:uniqueId val="{00000000-0E4E-4654-833E-A81AF57B0FA7}"/>
            </c:ext>
          </c:extLst>
        </c:ser>
        <c:ser>
          <c:idx val="2"/>
          <c:order val="1"/>
          <c:tx>
            <c:strRef>
              <c:f>'K2.1.3.1 Nezamestnanosť ÚPSVR'!$O$90</c:f>
              <c:strCache>
                <c:ptCount val="1"/>
                <c:pt idx="0">
                  <c:v>priemer 2023</c:v>
                </c:pt>
              </c:strCache>
            </c:strRef>
          </c:tx>
          <c:spPr>
            <a:solidFill>
              <a:srgbClr val="BFBFBF"/>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ÚPSVR'!$M$91:$M$92</c:f>
              <c:strCache>
                <c:ptCount val="2"/>
                <c:pt idx="0">
                  <c:v>Priemerná MEN</c:v>
                </c:pt>
                <c:pt idx="1">
                  <c:v>Priemerná miera nezamestnanosti                                            z celkového počtu UoZ</c:v>
                </c:pt>
              </c:strCache>
            </c:strRef>
          </c:cat>
          <c:val>
            <c:numRef>
              <c:f>'K2.1.3.1 Nezamestnanosť ÚPSVR'!$O$91:$O$92</c:f>
              <c:numCache>
                <c:formatCode>0.00</c:formatCode>
                <c:ptCount val="2"/>
                <c:pt idx="0">
                  <c:v>5.3</c:v>
                </c:pt>
                <c:pt idx="1">
                  <c:v>6.22</c:v>
                </c:pt>
              </c:numCache>
            </c:numRef>
          </c:val>
          <c:extLs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354150520"/>
        <c:axId val="354146992"/>
      </c:barChart>
      <c:catAx>
        <c:axId val="354150520"/>
        <c:scaling>
          <c:orientation val="minMax"/>
        </c:scaling>
        <c:delete val="0"/>
        <c:axPos val="b"/>
        <c:numFmt formatCode="General" sourceLinked="1"/>
        <c:majorTickMark val="out"/>
        <c:minorTickMark val="none"/>
        <c:tickLblPos val="nextTo"/>
        <c:txPr>
          <a:bodyPr rot="0" vert="horz"/>
          <a:lstStyle/>
          <a:p>
            <a:pPr>
              <a:defRPr/>
            </a:pPr>
            <a:endParaRPr lang="sk-SK"/>
          </a:p>
        </c:txPr>
        <c:crossAx val="354146992"/>
        <c:crosses val="autoZero"/>
        <c:auto val="1"/>
        <c:lblAlgn val="ctr"/>
        <c:lblOffset val="100"/>
        <c:noMultiLvlLbl val="0"/>
      </c:catAx>
      <c:valAx>
        <c:axId val="354146992"/>
        <c:scaling>
          <c:orientation val="minMax"/>
          <c:max val="8"/>
          <c:min val="0"/>
        </c:scaling>
        <c:delete val="0"/>
        <c:axPos val="l"/>
        <c:majorGridlines/>
        <c:title>
          <c:tx>
            <c:rich>
              <a:bodyPr rot="-5400000" vert="horz"/>
              <a:lstStyle/>
              <a:p>
                <a:pPr algn="ctr">
                  <a:defRPr/>
                </a:pPr>
                <a:r>
                  <a:rPr lang="sk-SK"/>
                  <a:t>Miera nezamestnanosti v %</a:t>
                </a:r>
              </a:p>
            </c:rich>
          </c:tx>
          <c:layout>
            <c:manualLayout>
              <c:xMode val="edge"/>
              <c:yMode val="edge"/>
              <c:x val="2.8154412793224452E-2"/>
              <c:y val="0.2441497353274777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354150520"/>
        <c:crosses val="autoZero"/>
        <c:crossBetween val="between"/>
        <c:majorUnit val="2"/>
      </c:valAx>
    </c:plotArea>
    <c:legend>
      <c:legendPos val="t"/>
      <c:layout>
        <c:manualLayout>
          <c:xMode val="edge"/>
          <c:yMode val="edge"/>
          <c:x val="0.12808546462653098"/>
          <c:y val="6.6056432151119809E-2"/>
          <c:w val="0.35178894290249724"/>
          <c:h val="8.9263259599493244E-2"/>
        </c:manualLayout>
      </c:layout>
      <c:overlay val="1"/>
      <c:spPr>
        <a:noFill/>
      </c:spPr>
    </c:legend>
    <c:plotVisOnly val="1"/>
    <c:dispBlanksAs val="gap"/>
    <c:showDLblsOverMax val="0"/>
  </c:chart>
  <c:spPr>
    <a:ln>
      <a:noFill/>
    </a:ln>
  </c:spPr>
  <c:txPr>
    <a:bodyPr/>
    <a:lstStyle/>
    <a:p>
      <a:pPr>
        <a:defRPr sz="1000" b="0" i="0" u="none" strike="noStrike" baseline="0">
          <a:solidFill>
            <a:srgbClr val="000000"/>
          </a:solidFill>
          <a:latin typeface="Arial Narrow" panose="020B0606020202030204" pitchFamily="34" charset="0"/>
          <a:ea typeface="Calibri"/>
          <a:cs typeface="Times New Roman"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4"/>
          <c:order val="0"/>
          <c:tx>
            <c:strRef>
              <c:f>'K2.1.3.1 Nezamestnanosť ÚPSVR'!$N$108</c:f>
              <c:strCache>
                <c:ptCount val="1"/>
                <c:pt idx="0">
                  <c:v>st. 10 a 11</c:v>
                </c:pt>
              </c:strCache>
            </c:strRef>
          </c:tx>
          <c:spPr>
            <a:pattFill prst="dkUpDiag">
              <a:fgClr>
                <a:schemeClr val="bg1">
                  <a:lumMod val="50000"/>
                </a:schemeClr>
              </a:fgClr>
              <a:bgClr>
                <a:schemeClr val="bg1"/>
              </a:bgClr>
            </a:pattFill>
            <a:ln>
              <a:solidFill>
                <a:schemeClr val="tx1">
                  <a:lumMod val="50000"/>
                  <a:lumOff val="50000"/>
                </a:schemeClr>
              </a:solidFill>
            </a:ln>
          </c:spPr>
          <c:invertIfNegative val="0"/>
          <c:cat>
            <c:strRef>
              <c:f>'K2.1.3.1 Nezamestnanosť ÚPSVR'!$M$109:$M$117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ÚPSVR'!$N$109:$N$117</c:f>
              <c:numCache>
                <c:formatCode>#,##0.00</c:formatCode>
                <c:ptCount val="9"/>
                <c:pt idx="0" formatCode="0.00">
                  <c:v>9.9461897814127198</c:v>
                </c:pt>
                <c:pt idx="1">
                  <c:v>19.191322518478046</c:v>
                </c:pt>
                <c:pt idx="2">
                  <c:v>11.635503731740746</c:v>
                </c:pt>
                <c:pt idx="3">
                  <c:v>18.849884732322838</c:v>
                </c:pt>
                <c:pt idx="4">
                  <c:v>13.691067628939933</c:v>
                </c:pt>
                <c:pt idx="5">
                  <c:v>39.339190026196007</c:v>
                </c:pt>
                <c:pt idx="6">
                  <c:v>44.534210793314806</c:v>
                </c:pt>
                <c:pt idx="7">
                  <c:v>40.834500652254491</c:v>
                </c:pt>
                <c:pt idx="8">
                  <c:v>31.28790826595954</c:v>
                </c:pt>
              </c:numCache>
            </c:numRef>
          </c:val>
          <c:extLst>
            <c:ext xmlns:c16="http://schemas.microsoft.com/office/drawing/2014/chart" uri="{C3380CC4-5D6E-409C-BE32-E72D297353CC}">
              <c16:uniqueId val="{00000000-2772-44A2-A3B4-392859DB7E5C}"/>
            </c:ext>
          </c:extLst>
        </c:ser>
        <c:ser>
          <c:idx val="3"/>
          <c:order val="1"/>
          <c:tx>
            <c:strRef>
              <c:f>'K2.1.3.1 Nezamestnanosť ÚPSVR'!$O$108</c:f>
              <c:strCache>
                <c:ptCount val="1"/>
                <c:pt idx="0">
                  <c:v>st. 12 a 13</c:v>
                </c:pt>
              </c:strCache>
            </c:strRef>
          </c:tx>
          <c:spPr>
            <a:solidFill>
              <a:srgbClr val="E85E86"/>
            </a:solidFill>
            <a:ln>
              <a:solidFill>
                <a:srgbClr val="E85E86"/>
              </a:solidFill>
            </a:ln>
          </c:spPr>
          <c:invertIfNegative val="0"/>
          <c:cat>
            <c:strRef>
              <c:f>'K2.1.3.1 Nezamestnanosť ÚPSVR'!$M$109:$M$117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ÚPSVR'!$O$109:$O$117</c:f>
              <c:numCache>
                <c:formatCode>#,##0.00</c:formatCode>
                <c:ptCount val="9"/>
                <c:pt idx="0">
                  <c:v>15.888069391087852</c:v>
                </c:pt>
                <c:pt idx="1">
                  <c:v>29.403903094564757</c:v>
                </c:pt>
                <c:pt idx="2">
                  <c:v>31.353013442788264</c:v>
                </c:pt>
                <c:pt idx="3">
                  <c:v>30.082079495717831</c:v>
                </c:pt>
                <c:pt idx="4">
                  <c:v>32.887740709684607</c:v>
                </c:pt>
                <c:pt idx="5">
                  <c:v>26.157653383035669</c:v>
                </c:pt>
                <c:pt idx="6">
                  <c:v>23.780544818297749</c:v>
                </c:pt>
                <c:pt idx="7">
                  <c:v>24.712743271670014</c:v>
                </c:pt>
                <c:pt idx="8">
                  <c:v>26.126379301234103</c:v>
                </c:pt>
              </c:numCache>
            </c:numRef>
          </c:val>
          <c:extLst>
            <c:ext xmlns:c16="http://schemas.microsoft.com/office/drawing/2014/chart" uri="{C3380CC4-5D6E-409C-BE32-E72D297353CC}">
              <c16:uniqueId val="{00000001-2772-44A2-A3B4-392859DB7E5C}"/>
            </c:ext>
          </c:extLst>
        </c:ser>
        <c:ser>
          <c:idx val="2"/>
          <c:order val="2"/>
          <c:tx>
            <c:strRef>
              <c:f>'K2.1.3.1 Nezamestnanosť ÚPSVR'!$P$108</c:f>
              <c:strCache>
                <c:ptCount val="1"/>
                <c:pt idx="0">
                  <c:v>st. 15</c:v>
                </c:pt>
              </c:strCache>
            </c:strRef>
          </c:tx>
          <c:spPr>
            <a:solidFill>
              <a:schemeClr val="tx1">
                <a:lumMod val="65000"/>
                <a:lumOff val="35000"/>
              </a:schemeClr>
            </a:solidFill>
            <a:ln>
              <a:solidFill>
                <a:schemeClr val="tx1">
                  <a:lumMod val="65000"/>
                  <a:lumOff val="35000"/>
                </a:schemeClr>
              </a:solidFill>
            </a:ln>
          </c:spPr>
          <c:invertIfNegative val="0"/>
          <c:cat>
            <c:strRef>
              <c:f>'K2.1.3.1 Nezamestnanosť ÚPSVR'!$M$109:$M$117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ÚPSVR'!$P$109:$P$117</c:f>
              <c:numCache>
                <c:formatCode>#,##0.00</c:formatCode>
                <c:ptCount val="9"/>
                <c:pt idx="0">
                  <c:v>7.6505548342190162</c:v>
                </c:pt>
                <c:pt idx="1">
                  <c:v>4.4288235337551969</c:v>
                </c:pt>
                <c:pt idx="2">
                  <c:v>4.376540097572061</c:v>
                </c:pt>
                <c:pt idx="3">
                  <c:v>4.7410096780300917</c:v>
                </c:pt>
                <c:pt idx="4">
                  <c:v>4.6006872918857873</c:v>
                </c:pt>
                <c:pt idx="5">
                  <c:v>3.2668299418687243</c:v>
                </c:pt>
                <c:pt idx="6">
                  <c:v>2.5044612394387489</c:v>
                </c:pt>
                <c:pt idx="7">
                  <c:v>3.4437111595688861</c:v>
                </c:pt>
                <c:pt idx="8">
                  <c:v>3.8427320372585472</c:v>
                </c:pt>
              </c:numCache>
            </c:numRef>
          </c:val>
          <c:extLst>
            <c:ext xmlns:c16="http://schemas.microsoft.com/office/drawing/2014/chart" uri="{C3380CC4-5D6E-409C-BE32-E72D297353CC}">
              <c16:uniqueId val="{00000002-2772-44A2-A3B4-392859DB7E5C}"/>
            </c:ext>
          </c:extLst>
        </c:ser>
        <c:ser>
          <c:idx val="1"/>
          <c:order val="3"/>
          <c:tx>
            <c:strRef>
              <c:f>'K2.1.3.1 Nezamestnanosť ÚPSVR'!$Q$108</c:f>
              <c:strCache>
                <c:ptCount val="1"/>
                <c:pt idx="0">
                  <c:v>st. 14 a 16</c:v>
                </c:pt>
              </c:strCache>
            </c:strRef>
          </c:tx>
          <c:spPr>
            <a:pattFill prst="dkHorz">
              <a:fgClr>
                <a:srgbClr val="E85E86"/>
              </a:fgClr>
              <a:bgClr>
                <a:schemeClr val="bg1"/>
              </a:bgClr>
            </a:pattFill>
            <a:ln>
              <a:solidFill>
                <a:srgbClr val="E85E86"/>
              </a:solidFill>
            </a:ln>
          </c:spPr>
          <c:invertIfNegative val="0"/>
          <c:cat>
            <c:strRef>
              <c:f>'K2.1.3.1 Nezamestnanosť ÚPSVR'!$M$109:$M$117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ÚPSVR'!$Q$109:$Q$117</c:f>
              <c:numCache>
                <c:formatCode>#,##0.00</c:formatCode>
                <c:ptCount val="9"/>
                <c:pt idx="0">
                  <c:v>30.639029809790252</c:v>
                </c:pt>
                <c:pt idx="1">
                  <c:v>32.11081657818373</c:v>
                </c:pt>
                <c:pt idx="2">
                  <c:v>36.295528302288751</c:v>
                </c:pt>
                <c:pt idx="3">
                  <c:v>31.115590649396935</c:v>
                </c:pt>
                <c:pt idx="4">
                  <c:v>33.516384980394257</c:v>
                </c:pt>
                <c:pt idx="5">
                  <c:v>23.444292281553121</c:v>
                </c:pt>
                <c:pt idx="6">
                  <c:v>20.613810843447798</c:v>
                </c:pt>
                <c:pt idx="7">
                  <c:v>22.06810403338773</c:v>
                </c:pt>
                <c:pt idx="8">
                  <c:v>26.095778869849688</c:v>
                </c:pt>
              </c:numCache>
            </c:numRef>
          </c:val>
          <c:extLst>
            <c:ext xmlns:c16="http://schemas.microsoft.com/office/drawing/2014/chart" uri="{C3380CC4-5D6E-409C-BE32-E72D297353CC}">
              <c16:uniqueId val="{00000003-2772-44A2-A3B4-392859DB7E5C}"/>
            </c:ext>
          </c:extLst>
        </c:ser>
        <c:ser>
          <c:idx val="0"/>
          <c:order val="4"/>
          <c:tx>
            <c:strRef>
              <c:f>'K2.1.3.1 Nezamestnanosť ÚPSVR'!$R$108</c:f>
              <c:strCache>
                <c:ptCount val="1"/>
                <c:pt idx="0">
                  <c:v>st. 17, 18 a 19</c:v>
                </c:pt>
              </c:strCache>
            </c:strRef>
          </c:tx>
          <c:spPr>
            <a:pattFill prst="pct90">
              <a:fgClr>
                <a:srgbClr val="B7194A"/>
              </a:fgClr>
              <a:bgClr>
                <a:schemeClr val="bg1"/>
              </a:bgClr>
            </a:pattFill>
            <a:ln>
              <a:solidFill>
                <a:srgbClr val="B7194A"/>
              </a:solidFill>
            </a:ln>
          </c:spPr>
          <c:invertIfNegative val="0"/>
          <c:cat>
            <c:strRef>
              <c:f>'K2.1.3.1 Nezamestnanosť ÚPSVR'!$M$109:$M$117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ÚPSVR'!$R$109:$R$117</c:f>
              <c:numCache>
                <c:formatCode>#,##0.00</c:formatCode>
                <c:ptCount val="9"/>
                <c:pt idx="0">
                  <c:v>35.663994003239317</c:v>
                </c:pt>
                <c:pt idx="1">
                  <c:v>14.788342403142561</c:v>
                </c:pt>
                <c:pt idx="2">
                  <c:v>16.32521179670357</c:v>
                </c:pt>
                <c:pt idx="3">
                  <c:v>15.152409484246752</c:v>
                </c:pt>
                <c:pt idx="4">
                  <c:v>15.157258005884152</c:v>
                </c:pt>
                <c:pt idx="5">
                  <c:v>7.7244134309953907</c:v>
                </c:pt>
                <c:pt idx="6">
                  <c:v>8.5265873955314007</c:v>
                </c:pt>
                <c:pt idx="7">
                  <c:v>8.8954515478408211</c:v>
                </c:pt>
                <c:pt idx="8">
                  <c:v>12.576104762042014</c:v>
                </c:pt>
              </c:numCache>
            </c:numRef>
          </c:val>
          <c:extLs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overlap val="100"/>
        <c:axId val="354147384"/>
        <c:axId val="354152480"/>
      </c:barChart>
      <c:catAx>
        <c:axId val="354147384"/>
        <c:scaling>
          <c:orientation val="minMax"/>
        </c:scaling>
        <c:delete val="0"/>
        <c:axPos val="b"/>
        <c:numFmt formatCode="General" sourceLinked="1"/>
        <c:majorTickMark val="out"/>
        <c:minorTickMark val="none"/>
        <c:tickLblPos val="nextTo"/>
        <c:crossAx val="354152480"/>
        <c:crosses val="autoZero"/>
        <c:auto val="1"/>
        <c:lblAlgn val="ctr"/>
        <c:lblOffset val="100"/>
        <c:noMultiLvlLbl val="0"/>
      </c:catAx>
      <c:valAx>
        <c:axId val="354152480"/>
        <c:scaling>
          <c:orientation val="minMax"/>
          <c:max val="100"/>
        </c:scaling>
        <c:delete val="0"/>
        <c:axPos val="l"/>
        <c:majorGridlines/>
        <c:numFmt formatCode="0\%" sourceLinked="0"/>
        <c:majorTickMark val="out"/>
        <c:minorTickMark val="none"/>
        <c:tickLblPos val="nextTo"/>
        <c:crossAx val="354147384"/>
        <c:crosses val="autoZero"/>
        <c:crossBetween val="between"/>
        <c:majorUnit val="20"/>
      </c:valAx>
    </c:plotArea>
    <c:legend>
      <c:legendPos val="b"/>
      <c:layout/>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9462713534582"/>
          <c:y val="5.1867839677685428E-2"/>
          <c:w val="0.85509359380391581"/>
          <c:h val="0.75660988510763161"/>
        </c:manualLayout>
      </c:layout>
      <c:barChart>
        <c:barDir val="col"/>
        <c:grouping val="clustered"/>
        <c:varyColors val="0"/>
        <c:ser>
          <c:idx val="0"/>
          <c:order val="0"/>
          <c:tx>
            <c:strRef>
              <c:f>'K2.1.3.1 Nezamestnanosť ÚPSVR'!$M$3</c:f>
              <c:strCache>
                <c:ptCount val="1"/>
                <c:pt idx="0">
                  <c:v>UoZ celkom 2022</c:v>
                </c:pt>
              </c:strCache>
            </c:strRef>
          </c:tx>
          <c:spPr>
            <a:solidFill>
              <a:srgbClr val="E85E89"/>
            </a:solidFill>
            <a:ln w="12700">
              <a:noFill/>
              <a:prstDash val="solid"/>
            </a:ln>
          </c:spPr>
          <c:invertIfNegative val="0"/>
          <c:cat>
            <c:strRef>
              <c:f>'K2.1.3.1 Nezamestnanosť ÚPSVR'!$L$4:$L$15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ÚPSVR'!$M$4:$M$15</c:f>
              <c:numCache>
                <c:formatCode>#,##0</c:formatCode>
                <c:ptCount val="12"/>
                <c:pt idx="0">
                  <c:v>204825</c:v>
                </c:pt>
                <c:pt idx="1">
                  <c:v>202049</c:v>
                </c:pt>
                <c:pt idx="2">
                  <c:v>197060</c:v>
                </c:pt>
                <c:pt idx="3">
                  <c:v>193409</c:v>
                </c:pt>
                <c:pt idx="4">
                  <c:v>188886</c:v>
                </c:pt>
                <c:pt idx="5">
                  <c:v>187122</c:v>
                </c:pt>
                <c:pt idx="6">
                  <c:v>186130</c:v>
                </c:pt>
                <c:pt idx="7">
                  <c:v>183667</c:v>
                </c:pt>
                <c:pt idx="8">
                  <c:v>181985</c:v>
                </c:pt>
                <c:pt idx="9">
                  <c:v>178265</c:v>
                </c:pt>
                <c:pt idx="10">
                  <c:v>176910</c:v>
                </c:pt>
                <c:pt idx="11">
                  <c:v>178143</c:v>
                </c:pt>
              </c:numCache>
            </c:numRef>
          </c:val>
          <c:extLst>
            <c:ext xmlns:c16="http://schemas.microsoft.com/office/drawing/2014/chart" uri="{C3380CC4-5D6E-409C-BE32-E72D297353CC}">
              <c16:uniqueId val="{00000000-83A4-4F08-BFAE-D50127A49A4E}"/>
            </c:ext>
          </c:extLst>
        </c:ser>
        <c:ser>
          <c:idx val="1"/>
          <c:order val="1"/>
          <c:tx>
            <c:strRef>
              <c:f>'K2.1.3.1 Nezamestnanosť ÚPSVR'!$N$3</c:f>
              <c:strCache>
                <c:ptCount val="1"/>
                <c:pt idx="0">
                  <c:v>UoZ celkom 2023</c:v>
                </c:pt>
              </c:strCache>
            </c:strRef>
          </c:tx>
          <c:spPr>
            <a:solidFill>
              <a:srgbClr val="B7194A"/>
            </a:solidFill>
            <a:ln w="12700">
              <a:noFill/>
              <a:prstDash val="solid"/>
            </a:ln>
          </c:spPr>
          <c:invertIfNegative val="0"/>
          <c:cat>
            <c:strRef>
              <c:f>'K2.1.3.1 Nezamestnanosť ÚPSVR'!$L$4:$L$15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ÚPSVR'!$N$4:$N$15</c:f>
              <c:numCache>
                <c:formatCode>#,##0</c:formatCode>
                <c:ptCount val="12"/>
                <c:pt idx="0">
                  <c:v>180901</c:v>
                </c:pt>
                <c:pt idx="1">
                  <c:v>178973</c:v>
                </c:pt>
                <c:pt idx="2">
                  <c:v>175605</c:v>
                </c:pt>
                <c:pt idx="3">
                  <c:v>173862</c:v>
                </c:pt>
                <c:pt idx="4">
                  <c:v>171724</c:v>
                </c:pt>
                <c:pt idx="5">
                  <c:v>172233</c:v>
                </c:pt>
                <c:pt idx="6">
                  <c:v>174225</c:v>
                </c:pt>
                <c:pt idx="7">
                  <c:v>174098</c:v>
                </c:pt>
                <c:pt idx="8">
                  <c:v>172283</c:v>
                </c:pt>
                <c:pt idx="9">
                  <c:v>169726</c:v>
                </c:pt>
                <c:pt idx="10">
                  <c:v>168107</c:v>
                </c:pt>
                <c:pt idx="11">
                  <c:v>169933</c:v>
                </c:pt>
              </c:numCache>
            </c:numRef>
          </c:val>
          <c:extLs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354152872"/>
        <c:axId val="354149344"/>
      </c:barChart>
      <c:catAx>
        <c:axId val="354152872"/>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354149344"/>
        <c:crosses val="autoZero"/>
        <c:auto val="1"/>
        <c:lblAlgn val="ctr"/>
        <c:lblOffset val="100"/>
        <c:tickMarkSkip val="1"/>
        <c:noMultiLvlLbl val="0"/>
      </c:catAx>
      <c:valAx>
        <c:axId val="354149344"/>
        <c:scaling>
          <c:orientation val="minMax"/>
          <c:max val="220000"/>
          <c:min val="14000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a:pPr>
            <a:endParaRPr lang="sk-SK"/>
          </a:p>
        </c:txPr>
        <c:crossAx val="354152872"/>
        <c:crosses val="autoZero"/>
        <c:crossBetween val="between"/>
        <c:majorUnit val="20000"/>
        <c:minorUnit val="1000"/>
      </c:valAx>
      <c:spPr>
        <a:solidFill>
          <a:srgbClr val="FFFFFF"/>
        </a:solidFill>
        <a:ln w="6350">
          <a:solidFill>
            <a:schemeClr val="bg1">
              <a:lumMod val="85000"/>
            </a:schemeClr>
          </a:solidFill>
          <a:prstDash val="solid"/>
        </a:ln>
      </c:spPr>
    </c:plotArea>
    <c:legend>
      <c:legendPos val="t"/>
      <c:layout>
        <c:manualLayout>
          <c:xMode val="edge"/>
          <c:yMode val="edge"/>
          <c:x val="0.58677895092359"/>
          <c:y val="5.398141278249062E-2"/>
          <c:w val="0.38244392076118167"/>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'K2.1.3.1 Nezamestnanosť ÚPSVR'!$P$3</c:f>
              <c:strCache>
                <c:ptCount val="1"/>
                <c:pt idx="0">
                  <c:v>UoZ muži 2022</c:v>
                </c:pt>
              </c:strCache>
            </c:strRef>
          </c:tx>
          <c:spPr>
            <a:ln>
              <a:solidFill>
                <a:srgbClr val="E85E89"/>
              </a:solidFill>
              <a:prstDash val="sysDash"/>
            </a:ln>
          </c:spPr>
          <c:marker>
            <c:symbol val="none"/>
          </c:marker>
          <c:cat>
            <c:strRef>
              <c:f>'K2.1.3.1 Nezamestnanosť ÚPSVR'!$L$4:$L$15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ÚPSVR'!$P$4:$P$15</c:f>
              <c:numCache>
                <c:formatCode>#,##0</c:formatCode>
                <c:ptCount val="12"/>
                <c:pt idx="0">
                  <c:v>95378</c:v>
                </c:pt>
                <c:pt idx="1">
                  <c:v>93368</c:v>
                </c:pt>
                <c:pt idx="2">
                  <c:v>90554</c:v>
                </c:pt>
                <c:pt idx="3">
                  <c:v>88490</c:v>
                </c:pt>
                <c:pt idx="4">
                  <c:v>85617</c:v>
                </c:pt>
                <c:pt idx="5">
                  <c:v>83739</c:v>
                </c:pt>
                <c:pt idx="6">
                  <c:v>82251</c:v>
                </c:pt>
                <c:pt idx="7">
                  <c:v>80527</c:v>
                </c:pt>
                <c:pt idx="8">
                  <c:v>80644</c:v>
                </c:pt>
                <c:pt idx="9">
                  <c:v>79121</c:v>
                </c:pt>
                <c:pt idx="10">
                  <c:v>78951</c:v>
                </c:pt>
                <c:pt idx="11">
                  <c:v>80707</c:v>
                </c:pt>
              </c:numCache>
            </c:numRef>
          </c:val>
          <c:smooth val="0"/>
          <c:extLst>
            <c:ext xmlns:c16="http://schemas.microsoft.com/office/drawing/2014/chart" uri="{C3380CC4-5D6E-409C-BE32-E72D297353CC}">
              <c16:uniqueId val="{00000000-AE22-493C-A5ED-3712A6855C78}"/>
            </c:ext>
          </c:extLst>
        </c:ser>
        <c:ser>
          <c:idx val="1"/>
          <c:order val="1"/>
          <c:tx>
            <c:strRef>
              <c:f>'K2.1.3.1 Nezamestnanosť ÚPSVR'!$Q$3</c:f>
              <c:strCache>
                <c:ptCount val="1"/>
                <c:pt idx="0">
                  <c:v>UoZ muži 2023</c:v>
                </c:pt>
              </c:strCache>
            </c:strRef>
          </c:tx>
          <c:spPr>
            <a:ln>
              <a:solidFill>
                <a:srgbClr val="B7194A"/>
              </a:solidFill>
              <a:prstDash val="dash"/>
            </a:ln>
          </c:spPr>
          <c:marker>
            <c:symbol val="none"/>
          </c:marker>
          <c:cat>
            <c:strRef>
              <c:f>'K2.1.3.1 Nezamestnanosť ÚPSVR'!$L$4:$L$15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ÚPSVR'!$Q$4:$Q$15</c:f>
              <c:numCache>
                <c:formatCode>#,##0</c:formatCode>
                <c:ptCount val="12"/>
                <c:pt idx="0">
                  <c:v>82862</c:v>
                </c:pt>
                <c:pt idx="1">
                  <c:v>82045</c:v>
                </c:pt>
                <c:pt idx="2">
                  <c:v>79974</c:v>
                </c:pt>
                <c:pt idx="3">
                  <c:v>78783</c:v>
                </c:pt>
                <c:pt idx="4">
                  <c:v>77133</c:v>
                </c:pt>
                <c:pt idx="5">
                  <c:v>76609</c:v>
                </c:pt>
                <c:pt idx="6">
                  <c:v>76708</c:v>
                </c:pt>
                <c:pt idx="7">
                  <c:v>76174</c:v>
                </c:pt>
                <c:pt idx="8">
                  <c:v>76672</c:v>
                </c:pt>
                <c:pt idx="9">
                  <c:v>75896</c:v>
                </c:pt>
                <c:pt idx="10">
                  <c:v>75799</c:v>
                </c:pt>
                <c:pt idx="11">
                  <c:v>78394</c:v>
                </c:pt>
              </c:numCache>
            </c:numRef>
          </c:val>
          <c:smooth val="0"/>
          <c:extLst>
            <c:ext xmlns:c16="http://schemas.microsoft.com/office/drawing/2014/chart" uri="{C3380CC4-5D6E-409C-BE32-E72D297353CC}">
              <c16:uniqueId val="{00000001-AE22-493C-A5ED-3712A6855C78}"/>
            </c:ext>
          </c:extLst>
        </c:ser>
        <c:ser>
          <c:idx val="2"/>
          <c:order val="2"/>
          <c:tx>
            <c:strRef>
              <c:f>'K2.1.3.1 Nezamestnanosť ÚPSVR'!$S$3</c:f>
              <c:strCache>
                <c:ptCount val="1"/>
                <c:pt idx="0">
                  <c:v>UoZ ženy 2022</c:v>
                </c:pt>
              </c:strCache>
            </c:strRef>
          </c:tx>
          <c:spPr>
            <a:ln>
              <a:solidFill>
                <a:srgbClr val="E85E89"/>
              </a:solidFill>
            </a:ln>
          </c:spPr>
          <c:marker>
            <c:symbol val="none"/>
          </c:marker>
          <c:cat>
            <c:strRef>
              <c:f>'K2.1.3.1 Nezamestnanosť ÚPSVR'!$L$4:$L$15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ÚPSVR'!$S$4:$S$15</c:f>
              <c:numCache>
                <c:formatCode>#,##0</c:formatCode>
                <c:ptCount val="12"/>
                <c:pt idx="0">
                  <c:v>109447</c:v>
                </c:pt>
                <c:pt idx="1">
                  <c:v>108681</c:v>
                </c:pt>
                <c:pt idx="2">
                  <c:v>106506</c:v>
                </c:pt>
                <c:pt idx="3">
                  <c:v>104919</c:v>
                </c:pt>
                <c:pt idx="4">
                  <c:v>103269</c:v>
                </c:pt>
                <c:pt idx="5">
                  <c:v>103383</c:v>
                </c:pt>
                <c:pt idx="6">
                  <c:v>103879</c:v>
                </c:pt>
                <c:pt idx="7">
                  <c:v>103140</c:v>
                </c:pt>
                <c:pt idx="8">
                  <c:v>101341</c:v>
                </c:pt>
                <c:pt idx="9">
                  <c:v>99144</c:v>
                </c:pt>
                <c:pt idx="10">
                  <c:v>97959</c:v>
                </c:pt>
                <c:pt idx="11">
                  <c:v>97436</c:v>
                </c:pt>
              </c:numCache>
            </c:numRef>
          </c:val>
          <c:smooth val="0"/>
          <c:extLst>
            <c:ext xmlns:c16="http://schemas.microsoft.com/office/drawing/2014/chart" uri="{C3380CC4-5D6E-409C-BE32-E72D297353CC}">
              <c16:uniqueId val="{00000002-AE22-493C-A5ED-3712A6855C78}"/>
            </c:ext>
          </c:extLst>
        </c:ser>
        <c:ser>
          <c:idx val="3"/>
          <c:order val="3"/>
          <c:tx>
            <c:strRef>
              <c:f>'K2.1.3.1 Nezamestnanosť ÚPSVR'!$T$3</c:f>
              <c:strCache>
                <c:ptCount val="1"/>
                <c:pt idx="0">
                  <c:v>UoZ ženy 2023</c:v>
                </c:pt>
              </c:strCache>
            </c:strRef>
          </c:tx>
          <c:spPr>
            <a:ln>
              <a:solidFill>
                <a:srgbClr val="B7194A"/>
              </a:solidFill>
              <a:prstDash val="solid"/>
            </a:ln>
          </c:spPr>
          <c:marker>
            <c:symbol val="none"/>
          </c:marker>
          <c:cat>
            <c:strRef>
              <c:f>'K2.1.3.1 Nezamestnanosť ÚPSVR'!$L$4:$L$15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ÚPSVR'!$T$4:$T$15</c:f>
              <c:numCache>
                <c:formatCode>#,##0</c:formatCode>
                <c:ptCount val="12"/>
                <c:pt idx="0">
                  <c:v>98039</c:v>
                </c:pt>
                <c:pt idx="1">
                  <c:v>96928</c:v>
                </c:pt>
                <c:pt idx="2">
                  <c:v>95631</c:v>
                </c:pt>
                <c:pt idx="3">
                  <c:v>95079</c:v>
                </c:pt>
                <c:pt idx="4">
                  <c:v>94591</c:v>
                </c:pt>
                <c:pt idx="5">
                  <c:v>95624</c:v>
                </c:pt>
                <c:pt idx="6">
                  <c:v>97517</c:v>
                </c:pt>
                <c:pt idx="7">
                  <c:v>97924</c:v>
                </c:pt>
                <c:pt idx="8">
                  <c:v>95611</c:v>
                </c:pt>
                <c:pt idx="9">
                  <c:v>93830</c:v>
                </c:pt>
                <c:pt idx="10">
                  <c:v>92308</c:v>
                </c:pt>
                <c:pt idx="11">
                  <c:v>91539</c:v>
                </c:pt>
              </c:numCache>
            </c:numRef>
          </c:val>
          <c:smooth val="0"/>
          <c:extLs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354150128"/>
        <c:axId val="354153264"/>
      </c:lineChart>
      <c:catAx>
        <c:axId val="354150128"/>
        <c:scaling>
          <c:orientation val="minMax"/>
        </c:scaling>
        <c:delete val="0"/>
        <c:axPos val="b"/>
        <c:numFmt formatCode="General" sourceLinked="1"/>
        <c:majorTickMark val="none"/>
        <c:minorTickMark val="none"/>
        <c:tickLblPos val="nextTo"/>
        <c:crossAx val="354153264"/>
        <c:crosses val="autoZero"/>
        <c:auto val="1"/>
        <c:lblAlgn val="ctr"/>
        <c:lblOffset val="100"/>
        <c:noMultiLvlLbl val="0"/>
      </c:catAx>
      <c:valAx>
        <c:axId val="354153264"/>
        <c:scaling>
          <c:orientation val="minMax"/>
          <c:max val="115000"/>
          <c:min val="75000"/>
        </c:scaling>
        <c:delete val="0"/>
        <c:axPos val="l"/>
        <c:majorGridlines/>
        <c:numFmt formatCode="#,##0" sourceLinked="0"/>
        <c:majorTickMark val="none"/>
        <c:minorTickMark val="none"/>
        <c:tickLblPos val="nextTo"/>
        <c:crossAx val="354150128"/>
        <c:crosses val="autoZero"/>
        <c:crossBetween val="between"/>
        <c:majorUnit val="5000"/>
      </c:valAx>
    </c:plotArea>
    <c:legend>
      <c:legendPos val="r"/>
      <c:layout>
        <c:manualLayout>
          <c:xMode val="edge"/>
          <c:yMode val="edge"/>
          <c:x val="0.11102675912724159"/>
          <c:y val="7.0063771276326847E-2"/>
          <c:w val="0.85370830444079071"/>
          <c:h val="9.091894973404821E-2"/>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21766932107984E-2"/>
          <c:y val="9.2189029135177195E-2"/>
          <c:w val="0.8439911487526256"/>
          <c:h val="0.65782891045572611"/>
        </c:manualLayout>
      </c:layout>
      <c:barChart>
        <c:barDir val="col"/>
        <c:grouping val="clustered"/>
        <c:varyColors val="0"/>
        <c:ser>
          <c:idx val="0"/>
          <c:order val="0"/>
          <c:tx>
            <c:strRef>
              <c:f>'K2.1.3.1 Nezamestnanosť ÚPSVR'!$L$72</c:f>
              <c:strCache>
                <c:ptCount val="1"/>
                <c:pt idx="0">
                  <c:v>Priemerný počet UoZ 2023</c:v>
                </c:pt>
              </c:strCache>
            </c:strRef>
          </c:tx>
          <c:spPr>
            <a:solidFill>
              <a:srgbClr val="E85E89"/>
            </a:solidFill>
            <a:ln>
              <a:noFill/>
            </a:ln>
          </c:spPr>
          <c:invertIfNegative val="0"/>
          <c:dLbls>
            <c:numFmt formatCode="#,##0" sourceLinked="0"/>
            <c:spPr>
              <a:noFill/>
              <a:ln>
                <a:noFill/>
              </a:ln>
              <a:effectLst/>
            </c:spPr>
            <c:txPr>
              <a:bodyPr rot="0"/>
              <a:lstStyle/>
              <a:p>
                <a:pPr>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ÚPSVR'!$K$73:$K$80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ÚPSVR'!$L$73:$L$80</c:f>
              <c:numCache>
                <c:formatCode>#,##0</c:formatCode>
                <c:ptCount val="8"/>
                <c:pt idx="0">
                  <c:v>12451.166666666666</c:v>
                </c:pt>
                <c:pt idx="1">
                  <c:v>11285.916666666666</c:v>
                </c:pt>
                <c:pt idx="2">
                  <c:v>11734.916666666666</c:v>
                </c:pt>
                <c:pt idx="3">
                  <c:v>14965.166666666666</c:v>
                </c:pt>
                <c:pt idx="4">
                  <c:v>17193.083333333332</c:v>
                </c:pt>
                <c:pt idx="5">
                  <c:v>29330.166666666668</c:v>
                </c:pt>
                <c:pt idx="6">
                  <c:v>41888.583333333336</c:v>
                </c:pt>
                <c:pt idx="7">
                  <c:v>34623.5</c:v>
                </c:pt>
              </c:numCache>
            </c:numRef>
          </c:val>
          <c:extLst>
            <c:ext xmlns:c16="http://schemas.microsoft.com/office/drawing/2014/chart" uri="{C3380CC4-5D6E-409C-BE32-E72D297353CC}">
              <c16:uniqueId val="{00000001-2CAA-4D16-AAC6-5E6550E7BB8D}"/>
            </c:ext>
          </c:extLst>
        </c:ser>
        <c:dLbls>
          <c:dLblPos val="ctr"/>
          <c:showLegendKey val="0"/>
          <c:showVal val="1"/>
          <c:showCatName val="0"/>
          <c:showSerName val="0"/>
          <c:showPercent val="0"/>
          <c:showBubbleSize val="0"/>
        </c:dLbls>
        <c:gapWidth val="45"/>
        <c:axId val="354146208"/>
        <c:axId val="354146600"/>
      </c:barChart>
      <c:lineChart>
        <c:grouping val="standard"/>
        <c:varyColors val="0"/>
        <c:ser>
          <c:idx val="1"/>
          <c:order val="1"/>
          <c:tx>
            <c:strRef>
              <c:f>'K2.1.3.1 Nezamestnanosť ÚPSVR'!$Q$72</c:f>
              <c:strCache>
                <c:ptCount val="1"/>
                <c:pt idx="0">
                  <c:v>Priemerná MEN 
2023 v (%) </c:v>
                </c:pt>
              </c:strCache>
            </c:strRef>
          </c:tx>
          <c:spPr>
            <a:ln w="19050">
              <a:no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ÚPSVR'!$K$73:$K$80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ÚPSVR'!$Q$73:$Q$80</c:f>
              <c:numCache>
                <c:formatCode>0.00</c:formatCode>
                <c:ptCount val="8"/>
                <c:pt idx="0">
                  <c:v>2.9766740919674137</c:v>
                </c:pt>
                <c:pt idx="1">
                  <c:v>3.4389072164483516</c:v>
                </c:pt>
                <c:pt idx="2">
                  <c:v>3.5276610445308609</c:v>
                </c:pt>
                <c:pt idx="3">
                  <c:v>3.6772075780286446</c:v>
                </c:pt>
                <c:pt idx="4">
                  <c:v>4.1832014050426354</c:v>
                </c:pt>
                <c:pt idx="5">
                  <c:v>7.5135894998403394</c:v>
                </c:pt>
                <c:pt idx="6">
                  <c:v>8.8291936418369144</c:v>
                </c:pt>
                <c:pt idx="7">
                  <c:v>7.5620985045923561</c:v>
                </c:pt>
              </c:numCache>
            </c:numRef>
          </c:val>
          <c:smooth val="0"/>
          <c:extLst>
            <c:ext xmlns:c16="http://schemas.microsoft.com/office/drawing/2014/chart" uri="{C3380CC4-5D6E-409C-BE32-E72D297353CC}">
              <c16:uniqueId val="{0000000A-2CAA-4D16-AAC6-5E6550E7BB8D}"/>
            </c:ext>
          </c:extLst>
        </c:ser>
        <c:dLbls>
          <c:dLblPos val="ctr"/>
          <c:showLegendKey val="0"/>
          <c:showVal val="1"/>
          <c:showCatName val="0"/>
          <c:showSerName val="0"/>
          <c:showPercent val="0"/>
          <c:showBubbleSize val="0"/>
        </c:dLbls>
        <c:marker val="1"/>
        <c:smooth val="0"/>
        <c:axId val="354963376"/>
        <c:axId val="354150912"/>
      </c:lineChart>
      <c:catAx>
        <c:axId val="354146208"/>
        <c:scaling>
          <c:orientation val="minMax"/>
        </c:scaling>
        <c:delete val="0"/>
        <c:axPos val="b"/>
        <c:numFmt formatCode="General" sourceLinked="0"/>
        <c:majorTickMark val="none"/>
        <c:minorTickMark val="none"/>
        <c:tickLblPos val="nextTo"/>
        <c:crossAx val="354146600"/>
        <c:crosses val="autoZero"/>
        <c:auto val="1"/>
        <c:lblAlgn val="ctr"/>
        <c:lblOffset val="100"/>
        <c:noMultiLvlLbl val="0"/>
      </c:catAx>
      <c:valAx>
        <c:axId val="354146600"/>
        <c:scaling>
          <c:orientation val="minMax"/>
          <c:max val="45000"/>
          <c:min val="0"/>
        </c:scaling>
        <c:delete val="0"/>
        <c:axPos val="l"/>
        <c:majorGridlines>
          <c:spPr>
            <a:ln>
              <a:solidFill>
                <a:schemeClr val="bg1">
                  <a:lumMod val="75000"/>
                </a:schemeClr>
              </a:solidFill>
            </a:ln>
          </c:spPr>
        </c:majorGridlines>
        <c:numFmt formatCode="#,##0" sourceLinked="1"/>
        <c:majorTickMark val="none"/>
        <c:minorTickMark val="none"/>
        <c:tickLblPos val="nextTo"/>
        <c:spPr>
          <a:noFill/>
        </c:spPr>
        <c:crossAx val="354146208"/>
        <c:crosses val="autoZero"/>
        <c:crossBetween val="between"/>
        <c:majorUnit val="10000"/>
      </c:valAx>
      <c:valAx>
        <c:axId val="354150912"/>
        <c:scaling>
          <c:orientation val="minMax"/>
          <c:max val="13"/>
          <c:min val="0"/>
        </c:scaling>
        <c:delete val="0"/>
        <c:axPos val="r"/>
        <c:numFmt formatCode="0\%" sourceLinked="0"/>
        <c:majorTickMark val="out"/>
        <c:minorTickMark val="none"/>
        <c:tickLblPos val="nextTo"/>
        <c:crossAx val="354963376"/>
        <c:crosses val="max"/>
        <c:crossBetween val="between"/>
        <c:majorUnit val="3"/>
      </c:valAx>
      <c:catAx>
        <c:axId val="354963376"/>
        <c:scaling>
          <c:orientation val="minMax"/>
        </c:scaling>
        <c:delete val="1"/>
        <c:axPos val="b"/>
        <c:numFmt formatCode="General" sourceLinked="1"/>
        <c:majorTickMark val="out"/>
        <c:minorTickMark val="none"/>
        <c:tickLblPos val="nextTo"/>
        <c:crossAx val="354150912"/>
        <c:crossesAt val="0"/>
        <c:auto val="1"/>
        <c:lblAlgn val="ctr"/>
        <c:lblOffset val="100"/>
        <c:noMultiLvlLbl val="0"/>
      </c:catAx>
    </c:plotArea>
    <c:legend>
      <c:legendPos val="b"/>
      <c:layout>
        <c:manualLayout>
          <c:xMode val="edge"/>
          <c:yMode val="edge"/>
          <c:x val="0.12901254009915428"/>
          <c:y val="3.4553815851214885E-2"/>
          <c:w val="0.6685332177849308"/>
          <c:h val="0.12980668702440568"/>
        </c:manualLayout>
      </c:layout>
      <c:overlay val="0"/>
      <c:txPr>
        <a:bodyPr/>
        <a:lstStyle/>
        <a:p>
          <a:pPr rtl="0">
            <a:defRPr/>
          </a:pPr>
          <a:endParaRPr lang="sk-SK"/>
        </a:p>
      </c:txPr>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8208856381299E-2"/>
          <c:y val="6.593716643806824E-2"/>
          <c:w val="0.8699331999604154"/>
          <c:h val="0.83833661264939907"/>
        </c:manualLayout>
      </c:layout>
      <c:barChart>
        <c:barDir val="col"/>
        <c:grouping val="clustered"/>
        <c:varyColors val="0"/>
        <c:ser>
          <c:idx val="0"/>
          <c:order val="0"/>
          <c:invertIfNegative val="0"/>
          <c:dPt>
            <c:idx val="0"/>
            <c:invertIfNegative val="0"/>
            <c:bubble3D val="0"/>
            <c:spPr>
              <a:solidFill>
                <a:srgbClr val="757070"/>
              </a:solidFill>
              <a:ln>
                <a:solidFill>
                  <a:schemeClr val="bg1">
                    <a:lumMod val="50000"/>
                  </a:schemeClr>
                </a:solidFill>
              </a:ln>
            </c:spPr>
            <c:extLst>
              <c:ext xmlns:c16="http://schemas.microsoft.com/office/drawing/2014/chart" uri="{C3380CC4-5D6E-409C-BE32-E72D297353CC}">
                <c16:uniqueId val="{00000001-C958-4394-BF45-BB7BA9CFE624}"/>
              </c:ext>
            </c:extLst>
          </c:dPt>
          <c:dPt>
            <c:idx val="1"/>
            <c:invertIfNegative val="0"/>
            <c:bubble3D val="0"/>
            <c:spPr>
              <a:pattFill prst="wdUpDiag">
                <a:fgClr>
                  <a:srgbClr val="B7194A"/>
                </a:fgClr>
                <a:bgClr>
                  <a:schemeClr val="bg1"/>
                </a:bgClr>
              </a:pattFill>
              <a:ln>
                <a:solidFill>
                  <a:srgbClr val="B7194A"/>
                </a:solidFill>
              </a:ln>
            </c:spPr>
            <c:extLst>
              <c:ext xmlns:c16="http://schemas.microsoft.com/office/drawing/2014/chart" uri="{C3380CC4-5D6E-409C-BE32-E72D297353CC}">
                <c16:uniqueId val="{00000003-C958-4394-BF45-BB7BA9CFE624}"/>
              </c:ext>
            </c:extLst>
          </c:dPt>
          <c:dPt>
            <c:idx val="2"/>
            <c:invertIfNegative val="0"/>
            <c:bubble3D val="0"/>
            <c:spPr>
              <a:pattFill prst="narHorz">
                <a:fgClr>
                  <a:srgbClr val="B7194A"/>
                </a:fgClr>
                <a:bgClr>
                  <a:schemeClr val="bg1"/>
                </a:bgClr>
              </a:pattFill>
              <a:ln>
                <a:solidFill>
                  <a:srgbClr val="B7194A"/>
                </a:solidFill>
              </a:ln>
            </c:spPr>
            <c:extLst>
              <c:ext xmlns:c16="http://schemas.microsoft.com/office/drawing/2014/chart" uri="{C3380CC4-5D6E-409C-BE32-E72D297353CC}">
                <c16:uniqueId val="{00000005-C958-4394-BF45-BB7BA9CFE624}"/>
              </c:ext>
            </c:extLst>
          </c:dPt>
          <c:dPt>
            <c:idx val="3"/>
            <c:invertIfNegative val="0"/>
            <c:bubble3D val="0"/>
            <c:spPr>
              <a:pattFill prst="lgCheck">
                <a:fgClr>
                  <a:srgbClr val="B7194A"/>
                </a:fgClr>
                <a:bgClr>
                  <a:schemeClr val="bg1"/>
                </a:bgClr>
              </a:pattFill>
              <a:ln>
                <a:solidFill>
                  <a:srgbClr val="B7194A"/>
                </a:solidFill>
              </a:ln>
            </c:spPr>
            <c:extLst>
              <c:ext xmlns:c16="http://schemas.microsoft.com/office/drawing/2014/chart" uri="{C3380CC4-5D6E-409C-BE32-E72D297353CC}">
                <c16:uniqueId val="{00000007-C958-4394-BF45-BB7BA9CFE624}"/>
              </c:ext>
            </c:extLst>
          </c:dPt>
          <c:dPt>
            <c:idx val="4"/>
            <c:invertIfNegative val="0"/>
            <c:bubble3D val="0"/>
            <c:spPr>
              <a:pattFill prst="dkVert">
                <a:fgClr>
                  <a:schemeClr val="tx1">
                    <a:lumMod val="65000"/>
                    <a:lumOff val="35000"/>
                  </a:schemeClr>
                </a:fgClr>
                <a:bgClr>
                  <a:schemeClr val="bg1"/>
                </a:bgClr>
              </a:pattFill>
              <a:ln>
                <a:solidFill>
                  <a:srgbClr val="757070"/>
                </a:solidFill>
              </a:ln>
            </c:spPr>
            <c:extLst>
              <c:ext xmlns:c16="http://schemas.microsoft.com/office/drawing/2014/chart" uri="{C3380CC4-5D6E-409C-BE32-E72D297353CC}">
                <c16:uniqueId val="{00000009-C958-4394-BF45-BB7BA9CFE624}"/>
              </c:ext>
            </c:extLst>
          </c:dPt>
          <c:dPt>
            <c:idx val="5"/>
            <c:invertIfNegative val="0"/>
            <c:bubble3D val="0"/>
            <c:spPr>
              <a:pattFill prst="pct90">
                <a:fgClr>
                  <a:srgbClr val="E85E86"/>
                </a:fgClr>
                <a:bgClr>
                  <a:schemeClr val="bg1"/>
                </a:bgClr>
              </a:pattFill>
              <a:ln>
                <a:solidFill>
                  <a:srgbClr val="E85E86"/>
                </a:solidFill>
              </a:ln>
            </c:spPr>
            <c:extLst>
              <c:ext xmlns:c16="http://schemas.microsoft.com/office/drawing/2014/chart" uri="{C3380CC4-5D6E-409C-BE32-E72D297353CC}">
                <c16:uniqueId val="{0000000B-C958-4394-BF45-BB7BA9CFE624}"/>
              </c:ext>
            </c:extLst>
          </c:dPt>
          <c:dPt>
            <c:idx val="6"/>
            <c:invertIfNegative val="0"/>
            <c:bubble3D val="0"/>
            <c:spPr>
              <a:solidFill>
                <a:srgbClr val="B7194A"/>
              </a:solidFill>
              <a:ln>
                <a:solidFill>
                  <a:srgbClr val="A50021"/>
                </a:solidFill>
              </a:ln>
            </c:spPr>
            <c:extLst>
              <c:ext xmlns:c16="http://schemas.microsoft.com/office/drawing/2014/chart" uri="{C3380CC4-5D6E-409C-BE32-E72D297353CC}">
                <c16:uniqueId val="{0000000D-C958-4394-BF45-BB7BA9CFE624}"/>
              </c:ext>
            </c:extLst>
          </c:dPt>
          <c:dPt>
            <c:idx val="7"/>
            <c:invertIfNegative val="0"/>
            <c:bubble3D val="0"/>
            <c:spPr>
              <a:pattFill prst="lgConfetti">
                <a:fgClr>
                  <a:srgbClr val="E85E86"/>
                </a:fgClr>
                <a:bgClr>
                  <a:schemeClr val="bg1"/>
                </a:bgClr>
              </a:pattFill>
              <a:ln>
                <a:solidFill>
                  <a:srgbClr val="E85E86"/>
                </a:solidFill>
              </a:ln>
            </c:spPr>
            <c:extLst>
              <c:ext xmlns:c16="http://schemas.microsoft.com/office/drawing/2014/chart" uri="{C3380CC4-5D6E-409C-BE32-E72D297353CC}">
                <c16:uniqueId val="{0000000F-C958-4394-BF45-BB7BA9CFE624}"/>
              </c:ext>
            </c:extLst>
          </c:dPt>
          <c:dPt>
            <c:idx val="8"/>
            <c:invertIfNegative val="0"/>
            <c:bubble3D val="0"/>
            <c:spPr>
              <a:pattFill prst="smGrid">
                <a:fgClr>
                  <a:srgbClr val="E02C64"/>
                </a:fgClr>
                <a:bgClr>
                  <a:schemeClr val="bg1"/>
                </a:bgClr>
              </a:pattFill>
              <a:ln>
                <a:solidFill>
                  <a:srgbClr val="E85E86"/>
                </a:solidFill>
              </a:ln>
            </c:spPr>
            <c:extLst>
              <c:ext xmlns:c16="http://schemas.microsoft.com/office/drawing/2014/chart" uri="{C3380CC4-5D6E-409C-BE32-E72D297353CC}">
                <c16:uniqueId val="{00000011-C958-4394-BF45-BB7BA9CFE624}"/>
              </c:ext>
            </c:extLst>
          </c:dPt>
          <c:dPt>
            <c:idx val="10"/>
            <c:invertIfNegative val="0"/>
            <c:bubble3D val="0"/>
            <c:spPr>
              <a:solidFill>
                <a:srgbClr val="E02C64"/>
              </a:solidFill>
              <a:ln>
                <a:solidFill>
                  <a:srgbClr val="E02C64"/>
                </a:solidFill>
              </a:ln>
            </c:spPr>
            <c:extLst>
              <c:ext xmlns:c16="http://schemas.microsoft.com/office/drawing/2014/chart" uri="{C3380CC4-5D6E-409C-BE32-E72D297353CC}">
                <c16:uniqueId val="{00000013-C958-4394-BF45-BB7BA9CFE624}"/>
              </c:ext>
            </c:extLst>
          </c:dPt>
          <c:dLbls>
            <c:dLbl>
              <c:idx val="0"/>
              <c:layout>
                <c:manualLayout>
                  <c:x val="2.0705354812340006E-3"/>
                  <c:y val="-3.460559897288006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C958-4394-BF45-BB7BA9CFE624}"/>
                </c:ext>
              </c:extLst>
            </c:dLbl>
            <c:dLbl>
              <c:idx val="1"/>
              <c:layout>
                <c:manualLayout>
                  <c:x val="-2.8387530550588028E-2"/>
                  <c:y val="-1.11612345949968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C958-4394-BF45-BB7BA9CFE624}"/>
                </c:ext>
              </c:extLst>
            </c:dLbl>
            <c:dLbl>
              <c:idx val="2"/>
              <c:layout>
                <c:manualLayout>
                  <c:x val="2.4236677530727916E-3"/>
                  <c:y val="-1.472509109050738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C958-4394-BF45-BB7BA9CFE624}"/>
                </c:ext>
              </c:extLst>
            </c:dLbl>
            <c:dLbl>
              <c:idx val="3"/>
              <c:layout>
                <c:manualLayout>
                  <c:x val="1.3497934926167476E-2"/>
                  <c:y val="-2.444091645138284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C958-4394-BF45-BB7BA9CFE624}"/>
                </c:ext>
              </c:extLst>
            </c:dLbl>
            <c:dLbl>
              <c:idx val="4"/>
              <c:layout>
                <c:manualLayout>
                  <c:x val="5.0121631731950755E-3"/>
                  <c:y val="-7.06179638481723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C958-4394-BF45-BB7BA9CFE624}"/>
                </c:ext>
              </c:extLst>
            </c:dLbl>
            <c:dLbl>
              <c:idx val="5"/>
              <c:layout>
                <c:manualLayout>
                  <c:x val="9.7562979738587564E-3"/>
                  <c:y val="-5.533452615720058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C958-4394-BF45-BB7BA9CFE624}"/>
                </c:ext>
              </c:extLst>
            </c:dLbl>
            <c:dLbl>
              <c:idx val="6"/>
              <c:layout>
                <c:manualLayout>
                  <c:x val="-7.5918757291951419E-17"/>
                  <c:y val="-4.718945314483655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C958-4394-BF45-BB7BA9CFE624}"/>
                </c:ext>
              </c:extLst>
            </c:dLbl>
            <c:dLbl>
              <c:idx val="7"/>
              <c:layout>
                <c:manualLayout>
                  <c:x val="-4.1410709624681149E-3"/>
                  <c:y val="-5.662734377380373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C958-4394-BF45-BB7BA9CFE624}"/>
                </c:ext>
              </c:extLst>
            </c:dLbl>
            <c:dLbl>
              <c:idx val="8"/>
              <c:layout>
                <c:manualLayout>
                  <c:x val="-2.0705354812340197E-3"/>
                  <c:y val="-5.977330731679283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C958-4394-BF45-BB7BA9CFE624}"/>
                </c:ext>
              </c:extLst>
            </c:dLbl>
            <c:dLbl>
              <c:idx val="9"/>
              <c:layout>
                <c:manualLayout>
                  <c:x val="-2.0705354812341715E-3"/>
                  <c:y val="-7.550312503173843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1D51-4A79-B5F3-2A468B10CDC7}"/>
                </c:ext>
              </c:extLst>
            </c:dLbl>
            <c:dLbl>
              <c:idx val="10"/>
              <c:layout>
                <c:manualLayout>
                  <c:x val="8.1854625910485375E-3"/>
                  <c:y val="-7.879152393198883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C958-4394-BF45-BB7BA9CFE624}"/>
                </c:ext>
              </c:extLst>
            </c:dLbl>
            <c:spPr>
              <a:noFill/>
              <a:ln>
                <a:noFill/>
              </a:ln>
              <a:effectLst/>
            </c:spPr>
            <c:txPr>
              <a:bodyPr/>
              <a:lstStyle/>
              <a:p>
                <a:pPr>
                  <a:defRPr sz="1100"/>
                </a:pPr>
                <a:endParaRPr lang="sk-SK"/>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'K2.1.3.1 VPM podľa ÚPSVR'!$N$6:$X$6</c:f>
              <c:strCache>
                <c:ptCount val="11"/>
                <c:pt idx="0">
                  <c:v>st. 10</c:v>
                </c:pt>
                <c:pt idx="1">
                  <c:v>st. 11</c:v>
                </c:pt>
                <c:pt idx="2">
                  <c:v>st. 12</c:v>
                </c:pt>
                <c:pt idx="3">
                  <c:v>st. 13</c:v>
                </c:pt>
                <c:pt idx="4">
                  <c:v>st. 14</c:v>
                </c:pt>
                <c:pt idx="5">
                  <c:v>st. 15</c:v>
                </c:pt>
                <c:pt idx="6">
                  <c:v>st. 16</c:v>
                </c:pt>
                <c:pt idx="7">
                  <c:v>st. 17</c:v>
                </c:pt>
                <c:pt idx="8">
                  <c:v>st. 18</c:v>
                </c:pt>
                <c:pt idx="9">
                  <c:v>st. 19</c:v>
                </c:pt>
                <c:pt idx="10">
                  <c:v>nezistené</c:v>
                </c:pt>
              </c:strCache>
            </c:strRef>
          </c:cat>
          <c:val>
            <c:numRef>
              <c:f>'K2.1.3.1 VPM podľa ÚPSVR'!$N$7:$X$7</c:f>
              <c:numCache>
                <c:formatCode>0.00</c:formatCode>
                <c:ptCount val="11"/>
                <c:pt idx="0">
                  <c:v>3.87</c:v>
                </c:pt>
                <c:pt idx="1">
                  <c:v>39.28</c:v>
                </c:pt>
                <c:pt idx="2">
                  <c:v>26.42</c:v>
                </c:pt>
                <c:pt idx="3">
                  <c:v>18.78</c:v>
                </c:pt>
                <c:pt idx="4">
                  <c:v>6.59</c:v>
                </c:pt>
                <c:pt idx="5">
                  <c:v>1.07</c:v>
                </c:pt>
                <c:pt idx="6">
                  <c:v>0.48</c:v>
                </c:pt>
                <c:pt idx="7">
                  <c:v>1.18</c:v>
                </c:pt>
                <c:pt idx="8">
                  <c:v>2.23</c:v>
                </c:pt>
                <c:pt idx="9">
                  <c:v>0.04</c:v>
                </c:pt>
                <c:pt idx="10">
                  <c:v>7.0000000000000007E-2</c:v>
                </c:pt>
              </c:numCache>
            </c:numRef>
          </c:val>
          <c:extLst>
            <c:ext xmlns:c16="http://schemas.microsoft.com/office/drawing/2014/chart" uri="{C3380CC4-5D6E-409C-BE32-E72D297353CC}">
              <c16:uniqueId val="{00000014-C958-4394-BF45-BB7BA9CFE624}"/>
            </c:ext>
          </c:extLst>
        </c:ser>
        <c:dLbls>
          <c:showLegendKey val="0"/>
          <c:showVal val="0"/>
          <c:showCatName val="0"/>
          <c:showSerName val="0"/>
          <c:showPercent val="0"/>
          <c:showBubbleSize val="0"/>
        </c:dLbls>
        <c:gapWidth val="100"/>
        <c:axId val="631257896"/>
        <c:axId val="631258552"/>
      </c:barChart>
      <c:valAx>
        <c:axId val="631258552"/>
        <c:scaling>
          <c:orientation val="minMax"/>
        </c:scaling>
        <c:delete val="0"/>
        <c:axPos val="l"/>
        <c:majorGridlines/>
        <c:numFmt formatCode="0.00" sourceLinked="1"/>
        <c:majorTickMark val="out"/>
        <c:minorTickMark val="none"/>
        <c:tickLblPos val="nextTo"/>
        <c:crossAx val="631257896"/>
        <c:crosses val="autoZero"/>
        <c:crossBetween val="between"/>
      </c:valAx>
      <c:catAx>
        <c:axId val="631257896"/>
        <c:scaling>
          <c:orientation val="minMax"/>
        </c:scaling>
        <c:delete val="0"/>
        <c:axPos val="b"/>
        <c:numFmt formatCode="General" sourceLinked="1"/>
        <c:majorTickMark val="out"/>
        <c:minorTickMark val="none"/>
        <c:tickLblPos val="nextTo"/>
        <c:crossAx val="631258552"/>
        <c:crosses val="autoZero"/>
        <c:auto val="1"/>
        <c:lblAlgn val="ctr"/>
        <c:lblOffset val="100"/>
        <c:noMultiLvlLbl val="0"/>
      </c:catAx>
    </c:plotArea>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58801049868769"/>
          <c:y val="6.3156714678184317E-2"/>
          <c:w val="0.82851678740157475"/>
          <c:h val="0.83466374660575759"/>
        </c:manualLayout>
      </c:layout>
      <c:barChart>
        <c:barDir val="col"/>
        <c:grouping val="clustered"/>
        <c:varyColors val="0"/>
        <c:ser>
          <c:idx val="0"/>
          <c:order val="0"/>
          <c:invertIfNegative val="0"/>
          <c:dPt>
            <c:idx val="0"/>
            <c:invertIfNegative val="0"/>
            <c:bubble3D val="0"/>
            <c:spPr>
              <a:solidFill>
                <a:schemeClr val="tx1"/>
              </a:solidFill>
              <a:ln>
                <a:solidFill>
                  <a:schemeClr val="tx1"/>
                </a:solidFill>
              </a:ln>
            </c:spPr>
            <c:extLst>
              <c:ext xmlns:c16="http://schemas.microsoft.com/office/drawing/2014/chart" uri="{C3380CC4-5D6E-409C-BE32-E72D297353CC}">
                <c16:uniqueId val="{00000001-6B21-4A1C-A4E2-99314E876891}"/>
              </c:ext>
            </c:extLst>
          </c:dPt>
          <c:dPt>
            <c:idx val="1"/>
            <c:invertIfNegative val="0"/>
            <c:bubble3D val="0"/>
            <c:spPr>
              <a:solidFill>
                <a:srgbClr val="B7194A"/>
              </a:solidFill>
              <a:ln>
                <a:solidFill>
                  <a:srgbClr val="B7194A"/>
                </a:solidFill>
              </a:ln>
            </c:spPr>
            <c:extLst>
              <c:ext xmlns:c16="http://schemas.microsoft.com/office/drawing/2014/chart" uri="{C3380CC4-5D6E-409C-BE32-E72D297353CC}">
                <c16:uniqueId val="{00000003-6B21-4A1C-A4E2-99314E876891}"/>
              </c:ext>
            </c:extLst>
          </c:dPt>
          <c:dPt>
            <c:idx val="2"/>
            <c:invertIfNegative val="0"/>
            <c:bubble3D val="0"/>
            <c:spPr>
              <a:pattFill prst="dkDnDiag">
                <a:fgClr>
                  <a:srgbClr val="E85E86"/>
                </a:fgClr>
                <a:bgClr>
                  <a:sysClr val="window" lastClr="FFFFFF"/>
                </a:bgClr>
              </a:pattFill>
              <a:ln>
                <a:solidFill>
                  <a:srgbClr val="E85E86"/>
                </a:solidFill>
              </a:ln>
            </c:spPr>
            <c:extLst>
              <c:ext xmlns:c16="http://schemas.microsoft.com/office/drawing/2014/chart" uri="{C3380CC4-5D6E-409C-BE32-E72D297353CC}">
                <c16:uniqueId val="{00000005-6B21-4A1C-A4E2-99314E876891}"/>
              </c:ext>
            </c:extLst>
          </c:dPt>
          <c:dPt>
            <c:idx val="3"/>
            <c:invertIfNegative val="0"/>
            <c:bubble3D val="0"/>
            <c:spPr>
              <a:pattFill prst="lgCheck">
                <a:fgClr>
                  <a:srgbClr val="B7194A"/>
                </a:fgClr>
                <a:bgClr>
                  <a:sysClr val="window" lastClr="FFFFFF"/>
                </a:bgClr>
              </a:pattFill>
              <a:ln>
                <a:solidFill>
                  <a:srgbClr val="B7194A"/>
                </a:solidFill>
              </a:ln>
            </c:spPr>
            <c:extLst>
              <c:ext xmlns:c16="http://schemas.microsoft.com/office/drawing/2014/chart" uri="{C3380CC4-5D6E-409C-BE32-E72D297353CC}">
                <c16:uniqueId val="{00000007-6B21-4A1C-A4E2-99314E876891}"/>
              </c:ext>
            </c:extLst>
          </c:dPt>
          <c:dPt>
            <c:idx val="4"/>
            <c:invertIfNegative val="0"/>
            <c:bubble3D val="0"/>
            <c:spPr>
              <a:pattFill prst="pct80">
                <a:fgClr>
                  <a:sysClr val="windowText" lastClr="000000">
                    <a:lumMod val="65000"/>
                    <a:lumOff val="35000"/>
                  </a:sysClr>
                </a:fgClr>
                <a:bgClr>
                  <a:sysClr val="window" lastClr="FFFFFF"/>
                </a:bgClr>
              </a:pattFill>
              <a:ln>
                <a:solidFill>
                  <a:sysClr val="windowText" lastClr="000000">
                    <a:lumMod val="75000"/>
                    <a:lumOff val="25000"/>
                  </a:sysClr>
                </a:solidFill>
              </a:ln>
            </c:spPr>
            <c:extLst>
              <c:ext xmlns:c16="http://schemas.microsoft.com/office/drawing/2014/chart" uri="{C3380CC4-5D6E-409C-BE32-E72D297353CC}">
                <c16:uniqueId val="{00000009-6B21-4A1C-A4E2-99314E876891}"/>
              </c:ext>
            </c:extLst>
          </c:dPt>
          <c:dPt>
            <c:idx val="5"/>
            <c:invertIfNegative val="0"/>
            <c:bubble3D val="0"/>
            <c:spPr>
              <a:solidFill>
                <a:srgbClr val="E85E86"/>
              </a:solidFill>
              <a:ln>
                <a:solidFill>
                  <a:srgbClr val="E85E86"/>
                </a:solidFill>
              </a:ln>
            </c:spPr>
            <c:extLst>
              <c:ext xmlns:c16="http://schemas.microsoft.com/office/drawing/2014/chart" uri="{C3380CC4-5D6E-409C-BE32-E72D297353CC}">
                <c16:uniqueId val="{0000000B-6B21-4A1C-A4E2-99314E876891}"/>
              </c:ext>
            </c:extLst>
          </c:dPt>
          <c:dPt>
            <c:idx val="6"/>
            <c:invertIfNegative val="0"/>
            <c:bubble3D val="0"/>
            <c:spPr>
              <a:solidFill>
                <a:sysClr val="windowText" lastClr="000000">
                  <a:lumMod val="65000"/>
                  <a:lumOff val="35000"/>
                </a:sysClr>
              </a:solidFill>
              <a:ln>
                <a:solidFill>
                  <a:sysClr val="windowText" lastClr="000000">
                    <a:lumMod val="65000"/>
                    <a:lumOff val="35000"/>
                  </a:sysClr>
                </a:solidFill>
              </a:ln>
            </c:spPr>
            <c:extLst>
              <c:ext xmlns:c16="http://schemas.microsoft.com/office/drawing/2014/chart" uri="{C3380CC4-5D6E-409C-BE32-E72D297353CC}">
                <c16:uniqueId val="{0000000D-6B21-4A1C-A4E2-99314E876891}"/>
              </c:ext>
            </c:extLst>
          </c:dPt>
          <c:dPt>
            <c:idx val="7"/>
            <c:invertIfNegative val="0"/>
            <c:bubble3D val="0"/>
            <c:spPr>
              <a:pattFill prst="lgConfetti">
                <a:fgClr>
                  <a:srgbClr val="B7194A"/>
                </a:fgClr>
                <a:bgClr>
                  <a:sysClr val="window" lastClr="FFFFFF"/>
                </a:bgClr>
              </a:pattFill>
              <a:ln>
                <a:solidFill>
                  <a:srgbClr val="B7194A"/>
                </a:solidFill>
              </a:ln>
            </c:spPr>
            <c:extLst>
              <c:ext xmlns:c16="http://schemas.microsoft.com/office/drawing/2014/chart" uri="{C3380CC4-5D6E-409C-BE32-E72D297353CC}">
                <c16:uniqueId val="{0000000F-6B21-4A1C-A4E2-99314E876891}"/>
              </c:ext>
            </c:extLst>
          </c:dPt>
          <c:dPt>
            <c:idx val="8"/>
            <c:invertIfNegative val="0"/>
            <c:bubble3D val="0"/>
            <c:spPr>
              <a:pattFill prst="horzBrick">
                <a:fgClr>
                  <a:sysClr val="windowText" lastClr="000000">
                    <a:lumMod val="65000"/>
                    <a:lumOff val="35000"/>
                  </a:sysClr>
                </a:fgClr>
                <a:bgClr>
                  <a:sysClr val="window" lastClr="FFFFFF"/>
                </a:bgClr>
              </a:pattFill>
              <a:ln w="15875">
                <a:solidFill>
                  <a:sysClr val="windowText" lastClr="000000">
                    <a:lumMod val="65000"/>
                    <a:lumOff val="35000"/>
                  </a:sysClr>
                </a:solidFill>
              </a:ln>
            </c:spPr>
            <c:extLst>
              <c:ext xmlns:c16="http://schemas.microsoft.com/office/drawing/2014/chart" uri="{C3380CC4-5D6E-409C-BE32-E72D297353CC}">
                <c16:uniqueId val="{00000011-6B21-4A1C-A4E2-99314E876891}"/>
              </c:ext>
            </c:extLst>
          </c:dPt>
          <c:dPt>
            <c:idx val="9"/>
            <c:invertIfNegative val="0"/>
            <c:bubble3D val="0"/>
            <c:spPr>
              <a:pattFill prst="dkVert">
                <a:fgClr>
                  <a:srgbClr val="E02C64"/>
                </a:fgClr>
                <a:bgClr>
                  <a:sysClr val="window" lastClr="FFFFFF"/>
                </a:bgClr>
              </a:pattFill>
              <a:ln>
                <a:solidFill>
                  <a:srgbClr val="E02C64"/>
                </a:solidFill>
              </a:ln>
            </c:spPr>
            <c:extLst>
              <c:ext xmlns:c16="http://schemas.microsoft.com/office/drawing/2014/chart" uri="{C3380CC4-5D6E-409C-BE32-E72D297353CC}">
                <c16:uniqueId val="{00000013-6B21-4A1C-A4E2-99314E876891}"/>
              </c:ext>
            </c:extLst>
          </c:dPt>
          <c:dLbls>
            <c:dLbl>
              <c:idx val="0"/>
              <c:layout>
                <c:manualLayout>
                  <c:x val="-4.6311811023622045E-3"/>
                  <c:y val="-0.16301416704856059"/>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6B21-4A1C-A4E2-99314E876891}"/>
                </c:ext>
              </c:extLst>
            </c:dLbl>
            <c:dLbl>
              <c:idx val="1"/>
              <c:layout>
                <c:manualLayout>
                  <c:x val="-1.6920524934383202E-3"/>
                  <c:y val="-0.14775913156175258"/>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6B21-4A1C-A4E2-99314E876891}"/>
                </c:ext>
              </c:extLst>
            </c:dLbl>
            <c:dLbl>
              <c:idx val="2"/>
              <c:layout>
                <c:manualLayout>
                  <c:x val="-1.7474855643044619E-3"/>
                  <c:y val="-8.987794564427646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6B21-4A1C-A4E2-99314E876891}"/>
                </c:ext>
              </c:extLst>
            </c:dLbl>
            <c:dLbl>
              <c:idx val="3"/>
              <c:layout>
                <c:manualLayout>
                  <c:x val="-9.9940787401574804E-3"/>
                  <c:y val="-5.100522111768797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6B21-4A1C-A4E2-99314E876891}"/>
                </c:ext>
              </c:extLst>
            </c:dLbl>
            <c:dLbl>
              <c:idx val="4"/>
              <c:layout>
                <c:manualLayout>
                  <c:x val="-1.4755779527559056E-2"/>
                  <c:y val="-0.10085725583382858"/>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6B21-4A1C-A4E2-99314E876891}"/>
                </c:ext>
              </c:extLst>
            </c:dLbl>
            <c:dLbl>
              <c:idx val="5"/>
              <c:layout>
                <c:manualLayout>
                  <c:x val="-1.5591811023622046E-3"/>
                  <c:y val="-8.898250824726466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6B21-4A1C-A4E2-99314E876891}"/>
                </c:ext>
              </c:extLst>
            </c:dLbl>
            <c:dLbl>
              <c:idx val="6"/>
              <c:layout>
                <c:manualLayout>
                  <c:x val="-8.3441889763780312E-3"/>
                  <c:y val="-3.629687619463966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6B21-4A1C-A4E2-99314E876891}"/>
                </c:ext>
              </c:extLst>
            </c:dLbl>
            <c:dLbl>
              <c:idx val="7"/>
              <c:layout>
                <c:manualLayout>
                  <c:x val="-1.4973312335958083E-2"/>
                  <c:y val="-4.665022451603472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6B21-4A1C-A4E2-99314E876891}"/>
                </c:ext>
              </c:extLst>
            </c:dLbl>
            <c:dLbl>
              <c:idx val="8"/>
              <c:layout>
                <c:manualLayout>
                  <c:x val="8.8424146981611648E-4"/>
                  <c:y val="-1.372589671558816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6B21-4A1C-A4E2-99314E876891}"/>
                </c:ext>
              </c:extLst>
            </c:dLbl>
            <c:dLbl>
              <c:idx val="9"/>
              <c:layout>
                <c:manualLayout>
                  <c:x val="1.3250183727032557E-3"/>
                  <c:y val="-3.119982513406935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6B21-4A1C-A4E2-99314E876891}"/>
                </c:ext>
              </c:extLst>
            </c:dLbl>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'K2.1.3.1 VPM podľa ÚPSVR'!$M$40:$V$40</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'K2.1.3.1 VPM podľa ÚPSVR'!$M$41:$V$41</c:f>
              <c:numCache>
                <c:formatCode>0.00</c:formatCode>
                <c:ptCount val="10"/>
                <c:pt idx="0">
                  <c:v>1.8350082881207681E-3</c:v>
                </c:pt>
                <c:pt idx="1">
                  <c:v>0.54</c:v>
                </c:pt>
                <c:pt idx="2">
                  <c:v>4.58</c:v>
                </c:pt>
                <c:pt idx="3">
                  <c:v>2.5099999999999998</c:v>
                </c:pt>
                <c:pt idx="4">
                  <c:v>3.14</c:v>
                </c:pt>
                <c:pt idx="5">
                  <c:v>6.44</c:v>
                </c:pt>
                <c:pt idx="6">
                  <c:v>0.41</c:v>
                </c:pt>
                <c:pt idx="7">
                  <c:v>19.48</c:v>
                </c:pt>
                <c:pt idx="8">
                  <c:v>51.13</c:v>
                </c:pt>
                <c:pt idx="9">
                  <c:v>11.77</c:v>
                </c:pt>
              </c:numCache>
            </c:numRef>
          </c:val>
          <c:extLst>
            <c:ext xmlns:c16="http://schemas.microsoft.com/office/drawing/2014/chart" uri="{C3380CC4-5D6E-409C-BE32-E72D297353CC}">
              <c16:uniqueId val="{00000014-6B21-4A1C-A4E2-99314E876891}"/>
            </c:ext>
          </c:extLst>
        </c:ser>
        <c:dLbls>
          <c:showLegendKey val="0"/>
          <c:showVal val="0"/>
          <c:showCatName val="0"/>
          <c:showSerName val="0"/>
          <c:showPercent val="0"/>
          <c:showBubbleSize val="0"/>
        </c:dLbls>
        <c:gapWidth val="100"/>
        <c:axId val="409633480"/>
        <c:axId val="409630856"/>
      </c:barChart>
      <c:valAx>
        <c:axId val="409630856"/>
        <c:scaling>
          <c:orientation val="minMax"/>
        </c:scaling>
        <c:delete val="0"/>
        <c:axPos val="l"/>
        <c:majorGridlines/>
        <c:numFmt formatCode="0.00" sourceLinked="1"/>
        <c:majorTickMark val="out"/>
        <c:minorTickMark val="none"/>
        <c:tickLblPos val="nextTo"/>
        <c:crossAx val="409633480"/>
        <c:crosses val="autoZero"/>
        <c:crossBetween val="between"/>
      </c:valAx>
      <c:catAx>
        <c:axId val="409633480"/>
        <c:scaling>
          <c:orientation val="minMax"/>
        </c:scaling>
        <c:delete val="0"/>
        <c:axPos val="b"/>
        <c:numFmt formatCode="General" sourceLinked="1"/>
        <c:majorTickMark val="out"/>
        <c:minorTickMark val="none"/>
        <c:tickLblPos val="nextTo"/>
        <c:crossAx val="409630856"/>
        <c:crosses val="autoZero"/>
        <c:auto val="1"/>
        <c:lblAlgn val="ctr"/>
        <c:lblOffset val="100"/>
        <c:noMultiLvlLbl val="0"/>
      </c:catAx>
    </c:plotArea>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'K2.1.3.1 Dlhodobo nezamestnaní'!$P$18</c:f>
              <c:strCache>
                <c:ptCount val="1"/>
                <c:pt idx="0">
                  <c:v>2022 - počet UoZ - dlhodobo nezamestnaných občanov</c:v>
                </c:pt>
              </c:strCache>
            </c:strRef>
          </c:tx>
          <c:spPr>
            <a:pattFill prst="pct75">
              <a:fgClr>
                <a:schemeClr val="tx1">
                  <a:lumMod val="65000"/>
                  <a:lumOff val="35000"/>
                </a:schemeClr>
              </a:fgClr>
              <a:bgClr>
                <a:schemeClr val="bg1"/>
              </a:bgClr>
            </a:pattFill>
            <a:ln>
              <a:solidFill>
                <a:schemeClr val="tx1">
                  <a:lumMod val="50000"/>
                  <a:lumOff val="50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nezamestnaní'!$P$19:$P$30</c:f>
              <c:numCache>
                <c:formatCode>#,##0</c:formatCode>
                <c:ptCount val="12"/>
                <c:pt idx="0">
                  <c:v>93485</c:v>
                </c:pt>
                <c:pt idx="1">
                  <c:v>92664</c:v>
                </c:pt>
                <c:pt idx="2">
                  <c:v>91007</c:v>
                </c:pt>
                <c:pt idx="3">
                  <c:v>88939</c:v>
                </c:pt>
                <c:pt idx="4">
                  <c:v>86634</c:v>
                </c:pt>
                <c:pt idx="5">
                  <c:v>84226</c:v>
                </c:pt>
                <c:pt idx="6">
                  <c:v>81801</c:v>
                </c:pt>
                <c:pt idx="7">
                  <c:v>81399</c:v>
                </c:pt>
                <c:pt idx="8">
                  <c:v>79003</c:v>
                </c:pt>
                <c:pt idx="9">
                  <c:v>76740</c:v>
                </c:pt>
                <c:pt idx="10">
                  <c:v>74989</c:v>
                </c:pt>
                <c:pt idx="11">
                  <c:v>75023</c:v>
                </c:pt>
              </c:numCache>
            </c:numRef>
          </c:val>
          <c:extLst>
            <c:ext xmlns:c16="http://schemas.microsoft.com/office/drawing/2014/chart" uri="{C3380CC4-5D6E-409C-BE32-E72D297353CC}">
              <c16:uniqueId val="{00000000-5878-4D14-B7F4-E0F79D901B14}"/>
            </c:ext>
          </c:extLst>
        </c:ser>
        <c:ser>
          <c:idx val="1"/>
          <c:order val="1"/>
          <c:tx>
            <c:strRef>
              <c:f>'K2.1.3.1 Dlhodobo nezamestnaní'!$S$18</c:f>
              <c:strCache>
                <c:ptCount val="1"/>
                <c:pt idx="0">
                  <c:v>2023 - počet UoZ - dlhodobo nezamestnaných občanov</c:v>
                </c:pt>
              </c:strCache>
            </c:strRef>
          </c:tx>
          <c:spPr>
            <a:solidFill>
              <a:srgbClr val="B7194A"/>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nezamestnaní'!$S$19:$S$30</c:f>
              <c:numCache>
                <c:formatCode>#,##0</c:formatCode>
                <c:ptCount val="12"/>
                <c:pt idx="0">
                  <c:v>75033</c:v>
                </c:pt>
                <c:pt idx="1">
                  <c:v>74633</c:v>
                </c:pt>
                <c:pt idx="2">
                  <c:v>73972</c:v>
                </c:pt>
                <c:pt idx="3">
                  <c:v>72981</c:v>
                </c:pt>
                <c:pt idx="4">
                  <c:v>72305</c:v>
                </c:pt>
                <c:pt idx="5">
                  <c:v>71464</c:v>
                </c:pt>
                <c:pt idx="6">
                  <c:v>70674</c:v>
                </c:pt>
                <c:pt idx="7">
                  <c:v>71497</c:v>
                </c:pt>
                <c:pt idx="8">
                  <c:v>70665</c:v>
                </c:pt>
                <c:pt idx="9">
                  <c:v>69801</c:v>
                </c:pt>
                <c:pt idx="10">
                  <c:v>69452</c:v>
                </c:pt>
                <c:pt idx="11">
                  <c:v>69953</c:v>
                </c:pt>
              </c:numCache>
            </c:numRef>
          </c:val>
          <c:extLst>
            <c:ext xmlns:c16="http://schemas.microsoft.com/office/drawing/2014/chart" uri="{C3380CC4-5D6E-409C-BE32-E72D297353CC}">
              <c16:uniqueId val="{00000001-5878-4D14-B7F4-E0F79D901B14}"/>
            </c:ext>
          </c:extLst>
        </c:ser>
        <c:dLbls>
          <c:showLegendKey val="0"/>
          <c:showVal val="0"/>
          <c:showCatName val="0"/>
          <c:showSerName val="0"/>
          <c:showPercent val="0"/>
          <c:showBubbleSize val="0"/>
        </c:dLbls>
        <c:gapWidth val="150"/>
        <c:axId val="354965728"/>
        <c:axId val="354959848"/>
      </c:barChart>
      <c:lineChart>
        <c:grouping val="standard"/>
        <c:varyColors val="0"/>
        <c:ser>
          <c:idx val="2"/>
          <c:order val="2"/>
          <c:tx>
            <c:strRef>
              <c:f>'K2.1.3.1 Dlhodobo nezamestnaní'!$Q$18</c:f>
              <c:strCache>
                <c:ptCount val="1"/>
                <c:pt idx="0">
                  <c:v>2022 - podiel UoZ - dlhodobo nezamestnaných občanov</c:v>
                </c:pt>
              </c:strCache>
            </c:strRef>
          </c:tx>
          <c:spPr>
            <a:ln w="25400">
              <a:solidFill>
                <a:srgbClr val="E85E86"/>
              </a:solidFill>
            </a:ln>
          </c:spPr>
          <c:marker>
            <c:symbol val="diamond"/>
            <c:size val="8"/>
            <c:spPr>
              <a:solidFill>
                <a:srgbClr val="E85E86"/>
              </a:solidFill>
              <a:ln w="19050" cap="sq">
                <a:solidFill>
                  <a:srgbClr val="E85E86"/>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nezamestnaní'!$Q$19:$Q$30</c:f>
              <c:numCache>
                <c:formatCode>0.00%</c:formatCode>
                <c:ptCount val="12"/>
                <c:pt idx="0">
                  <c:v>0.456414011961431</c:v>
                </c:pt>
                <c:pt idx="1">
                  <c:v>0.45862142351607799</c:v>
                </c:pt>
                <c:pt idx="2">
                  <c:v>0.46182381000710399</c:v>
                </c:pt>
                <c:pt idx="3">
                  <c:v>0.45984933482930002</c:v>
                </c:pt>
                <c:pt idx="4">
                  <c:v>0.45865760299863401</c:v>
                </c:pt>
                <c:pt idx="5">
                  <c:v>0.450112760658822</c:v>
                </c:pt>
                <c:pt idx="6">
                  <c:v>0.43948315693332601</c:v>
                </c:pt>
                <c:pt idx="7">
                  <c:v>0.44318794339756201</c:v>
                </c:pt>
                <c:pt idx="8">
                  <c:v>0.434118196554661</c:v>
                </c:pt>
                <c:pt idx="9">
                  <c:v>0.43048270832749003</c:v>
                </c:pt>
                <c:pt idx="10">
                  <c:v>0.42388219998869497</c:v>
                </c:pt>
                <c:pt idx="11">
                  <c:v>0.42113919716183101</c:v>
                </c:pt>
              </c:numCache>
            </c:numRef>
          </c:val>
          <c:smooth val="0"/>
          <c:extLst>
            <c:ext xmlns:c16="http://schemas.microsoft.com/office/drawing/2014/chart" uri="{C3380CC4-5D6E-409C-BE32-E72D297353CC}">
              <c16:uniqueId val="{00000002-5878-4D14-B7F4-E0F79D901B14}"/>
            </c:ext>
          </c:extLst>
        </c:ser>
        <c:ser>
          <c:idx val="3"/>
          <c:order val="3"/>
          <c:tx>
            <c:strRef>
              <c:f>'K2.1.3.1 Dlhodobo nezamestnaní'!$T$18</c:f>
              <c:strCache>
                <c:ptCount val="1"/>
                <c:pt idx="0">
                  <c:v>2023 - podiel UoZ - dlhodobo nezamestnaných občanov</c:v>
                </c:pt>
              </c:strCache>
            </c:strRef>
          </c:tx>
          <c:spPr>
            <a:ln w="25400">
              <a:solidFill>
                <a:srgbClr val="B7194A"/>
              </a:solidFill>
            </a:ln>
          </c:spPr>
          <c:marker>
            <c:symbol val="square"/>
            <c:size val="8"/>
            <c:spPr>
              <a:solidFill>
                <a:schemeClr val="bg1"/>
              </a:solidFill>
              <a:ln w="19050"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nezamestnaní'!$T$19:$T$30</c:f>
              <c:numCache>
                <c:formatCode>0.00%</c:formatCode>
                <c:ptCount val="12"/>
                <c:pt idx="0">
                  <c:v>0.4148</c:v>
                </c:pt>
                <c:pt idx="1">
                  <c:v>0.41699999999999998</c:v>
                </c:pt>
                <c:pt idx="2">
                  <c:v>0.42120000000000002</c:v>
                </c:pt>
                <c:pt idx="3">
                  <c:v>0.41980000000000001</c:v>
                </c:pt>
                <c:pt idx="4">
                  <c:v>0.42109999999999997</c:v>
                </c:pt>
                <c:pt idx="5">
                  <c:v>0.41489999999999999</c:v>
                </c:pt>
                <c:pt idx="6">
                  <c:v>0.40560000000000002</c:v>
                </c:pt>
                <c:pt idx="7">
                  <c:v>0.41070000000000001</c:v>
                </c:pt>
                <c:pt idx="8">
                  <c:v>0.41020000000000001</c:v>
                </c:pt>
                <c:pt idx="9">
                  <c:v>0.4113</c:v>
                </c:pt>
                <c:pt idx="10">
                  <c:v>0.41310000000000002</c:v>
                </c:pt>
                <c:pt idx="11">
                  <c:v>0.41170000000000001</c:v>
                </c:pt>
              </c:numCache>
            </c:numRef>
          </c:val>
          <c:smooth val="0"/>
          <c:extLst>
            <c:ext xmlns:c16="http://schemas.microsoft.com/office/drawing/2014/chart" uri="{C3380CC4-5D6E-409C-BE32-E72D297353CC}">
              <c16:uniqueId val="{00000003-5878-4D14-B7F4-E0F79D901B14}"/>
            </c:ext>
          </c:extLst>
        </c:ser>
        <c:dLbls>
          <c:showLegendKey val="0"/>
          <c:showVal val="0"/>
          <c:showCatName val="0"/>
          <c:showSerName val="0"/>
          <c:showPercent val="0"/>
          <c:showBubbleSize val="0"/>
        </c:dLbls>
        <c:marker val="1"/>
        <c:smooth val="0"/>
        <c:axId val="354960632"/>
        <c:axId val="354966120"/>
      </c:lineChart>
      <c:catAx>
        <c:axId val="354965728"/>
        <c:scaling>
          <c:orientation val="minMax"/>
        </c:scaling>
        <c:delete val="0"/>
        <c:axPos val="b"/>
        <c:numFmt formatCode="General" sourceLinked="1"/>
        <c:majorTickMark val="out"/>
        <c:minorTickMark val="none"/>
        <c:tickLblPos val="nextTo"/>
        <c:crossAx val="354959848"/>
        <c:crosses val="autoZero"/>
        <c:auto val="1"/>
        <c:lblAlgn val="ctr"/>
        <c:lblOffset val="100"/>
        <c:noMultiLvlLbl val="0"/>
      </c:catAx>
      <c:valAx>
        <c:axId val="354959848"/>
        <c:scaling>
          <c:orientation val="minMax"/>
          <c:max val="100000"/>
          <c:min val="40000"/>
        </c:scaling>
        <c:delete val="0"/>
        <c:axPos val="l"/>
        <c:majorGridlines>
          <c:spPr>
            <a:ln>
              <a:solidFill>
                <a:schemeClr val="bg1">
                  <a:lumMod val="75000"/>
                </a:schemeClr>
              </a:solidFill>
            </a:ln>
          </c:spPr>
        </c:majorGridlines>
        <c:numFmt formatCode="#,##0" sourceLinked="0"/>
        <c:majorTickMark val="out"/>
        <c:minorTickMark val="none"/>
        <c:tickLblPos val="nextTo"/>
        <c:crossAx val="354965728"/>
        <c:crosses val="autoZero"/>
        <c:crossBetween val="between"/>
        <c:majorUnit val="10000"/>
        <c:minorUnit val="5000"/>
      </c:valAx>
      <c:valAx>
        <c:axId val="354966120"/>
        <c:scaling>
          <c:orientation val="minMax"/>
          <c:max val="0.55000000000000004"/>
          <c:min val="0.25"/>
        </c:scaling>
        <c:delete val="0"/>
        <c:axPos val="r"/>
        <c:numFmt formatCode="0%" sourceLinked="0"/>
        <c:majorTickMark val="out"/>
        <c:minorTickMark val="none"/>
        <c:tickLblPos val="nextTo"/>
        <c:crossAx val="354960632"/>
        <c:crosses val="max"/>
        <c:crossBetween val="between"/>
        <c:majorUnit val="5.000000000000001E-2"/>
      </c:valAx>
      <c:catAx>
        <c:axId val="354960632"/>
        <c:scaling>
          <c:orientation val="minMax"/>
        </c:scaling>
        <c:delete val="1"/>
        <c:axPos val="b"/>
        <c:numFmt formatCode="General" sourceLinked="1"/>
        <c:majorTickMark val="out"/>
        <c:minorTickMark val="none"/>
        <c:tickLblPos val="none"/>
        <c:crossAx val="354966120"/>
        <c:crossesAt val="44"/>
        <c:auto val="1"/>
        <c:lblAlgn val="ctr"/>
        <c:lblOffset val="100"/>
        <c:noMultiLvlLbl val="0"/>
      </c:catAx>
    </c:plotArea>
    <c:legend>
      <c:legendPos val="b"/>
      <c:layout>
        <c:manualLayout>
          <c:xMode val="edge"/>
          <c:yMode val="edge"/>
          <c:x val="0"/>
          <c:y val="0.86981068525511784"/>
          <c:w val="1"/>
          <c:h val="0.13017249889284471"/>
        </c:manualLayout>
      </c:layout>
      <c:overlay val="0"/>
    </c:legend>
    <c:plotVisOnly val="1"/>
    <c:dispBlanksAs val="zero"/>
    <c:showDLblsOverMax val="0"/>
  </c:chart>
  <c:spPr>
    <a:solidFill>
      <a:schemeClr val="bg1"/>
    </a:solidFill>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'K2.2.1 Mzdy'!$K$27</c:f>
              <c:strCache>
                <c:ptCount val="1"/>
                <c:pt idx="0">
                  <c:v>Priemerná mesačná mzda nominálna</c:v>
                </c:pt>
              </c:strCache>
            </c:strRef>
          </c:tx>
          <c:spPr>
            <a:ln w="25400">
              <a:solidFill>
                <a:srgbClr val="B7194A"/>
              </a:solidFill>
            </a:ln>
          </c:spPr>
          <c:marker>
            <c:symbol val="triangle"/>
            <c:size val="8"/>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'K2.2.1 Mzdy'!$L$26:$AA$26</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'K2.2.1 Mzdy'!$L$27:$AA$27</c:f>
              <c:numCache>
                <c:formatCode>General</c:formatCode>
                <c:ptCount val="16"/>
                <c:pt idx="0">
                  <c:v>108.1</c:v>
                </c:pt>
                <c:pt idx="1">
                  <c:v>103</c:v>
                </c:pt>
                <c:pt idx="2">
                  <c:v>103.2</c:v>
                </c:pt>
                <c:pt idx="3">
                  <c:v>102.2</c:v>
                </c:pt>
                <c:pt idx="4">
                  <c:v>102.4</c:v>
                </c:pt>
                <c:pt idx="5">
                  <c:v>102.4</c:v>
                </c:pt>
                <c:pt idx="6">
                  <c:v>104.1</c:v>
                </c:pt>
                <c:pt idx="7">
                  <c:v>102.9</c:v>
                </c:pt>
                <c:pt idx="8">
                  <c:v>103.3</c:v>
                </c:pt>
                <c:pt idx="9">
                  <c:v>104.6</c:v>
                </c:pt>
                <c:pt idx="10">
                  <c:v>106.2</c:v>
                </c:pt>
                <c:pt idx="11">
                  <c:v>107.8</c:v>
                </c:pt>
                <c:pt idx="12">
                  <c:v>103.8</c:v>
                </c:pt>
                <c:pt idx="13">
                  <c:v>106.9</c:v>
                </c:pt>
                <c:pt idx="14">
                  <c:v>107.7</c:v>
                </c:pt>
                <c:pt idx="15" formatCode="0.0">
                  <c:v>109.7</c:v>
                </c:pt>
              </c:numCache>
            </c:numRef>
          </c:val>
          <c:smooth val="0"/>
          <c:extLst>
            <c:ext xmlns:c16="http://schemas.microsoft.com/office/drawing/2014/chart" uri="{C3380CC4-5D6E-409C-BE32-E72D297353CC}">
              <c16:uniqueId val="{00000010-E7FB-4E61-8968-45B80DC2EF88}"/>
            </c:ext>
          </c:extLst>
        </c:ser>
        <c:ser>
          <c:idx val="1"/>
          <c:order val="1"/>
          <c:tx>
            <c:strRef>
              <c:f>'K2.2.1 Mzdy'!$K$28</c:f>
              <c:strCache>
                <c:ptCount val="1"/>
                <c:pt idx="0">
                  <c:v>Priemerná mesačná mzda reálna</c:v>
                </c:pt>
              </c:strCache>
            </c:strRef>
          </c:tx>
          <c:spPr>
            <a:ln w="25400">
              <a:solidFill>
                <a:schemeClr val="tx1">
                  <a:lumMod val="75000"/>
                  <a:lumOff val="25000"/>
                </a:schemeClr>
              </a:solidFill>
            </a:ln>
          </c:spPr>
          <c:marker>
            <c:symbol val="square"/>
            <c:size val="8"/>
            <c:spPr>
              <a:solidFill>
                <a:schemeClr val="tx1">
                  <a:lumMod val="65000"/>
                  <a:lumOff val="35000"/>
                </a:schemeClr>
              </a:solidFill>
              <a:ln>
                <a:solidFill>
                  <a:schemeClr val="tx1">
                    <a:lumMod val="75000"/>
                    <a:lumOff val="25000"/>
                  </a:schemeClr>
                </a:solidFill>
              </a:ln>
            </c:spPr>
          </c:marker>
          <c:dLbls>
            <c:dLbl>
              <c:idx val="14"/>
              <c:layout>
                <c:manualLayout>
                  <c:x val="-6.8373028128645352E-3"/>
                  <c:y val="-4.23002476803075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D5-426D-B818-01AF2189ADE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'K2.2.1 Mzdy'!$L$26:$AA$26</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'K2.2.1 Mzdy'!$L$28:$AA$28</c:f>
              <c:numCache>
                <c:formatCode>General</c:formatCode>
                <c:ptCount val="16"/>
                <c:pt idx="0">
                  <c:v>103.3</c:v>
                </c:pt>
                <c:pt idx="1">
                  <c:v>101.4</c:v>
                </c:pt>
                <c:pt idx="2">
                  <c:v>102.2</c:v>
                </c:pt>
                <c:pt idx="3">
                  <c:v>98.4</c:v>
                </c:pt>
                <c:pt idx="4">
                  <c:v>98.8</c:v>
                </c:pt>
                <c:pt idx="5">
                  <c:v>101</c:v>
                </c:pt>
                <c:pt idx="6">
                  <c:v>104.2</c:v>
                </c:pt>
                <c:pt idx="7">
                  <c:v>103.2</c:v>
                </c:pt>
                <c:pt idx="8">
                  <c:v>103.8</c:v>
                </c:pt>
                <c:pt idx="9">
                  <c:v>103.3</c:v>
                </c:pt>
                <c:pt idx="10">
                  <c:v>103.6</c:v>
                </c:pt>
                <c:pt idx="11">
                  <c:v>105</c:v>
                </c:pt>
                <c:pt idx="12">
                  <c:v>101.9</c:v>
                </c:pt>
                <c:pt idx="13">
                  <c:v>103.6</c:v>
                </c:pt>
                <c:pt idx="14">
                  <c:v>95.5</c:v>
                </c:pt>
                <c:pt idx="15" formatCode="0.0">
                  <c:v>99.3</c:v>
                </c:pt>
              </c:numCache>
            </c:numRef>
          </c:val>
          <c:smooth val="0"/>
          <c:extLs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354961416"/>
        <c:axId val="354961808"/>
      </c:lineChart>
      <c:catAx>
        <c:axId val="354961416"/>
        <c:scaling>
          <c:orientation val="minMax"/>
        </c:scaling>
        <c:delete val="0"/>
        <c:axPos val="b"/>
        <c:numFmt formatCode="General" sourceLinked="1"/>
        <c:majorTickMark val="out"/>
        <c:minorTickMark val="none"/>
        <c:tickLblPos val="nextTo"/>
        <c:txPr>
          <a:bodyPr rot="0" vert="horz"/>
          <a:lstStyle/>
          <a:p>
            <a:pPr>
              <a:defRPr/>
            </a:pPr>
            <a:endParaRPr lang="sk-SK"/>
          </a:p>
        </c:txPr>
        <c:crossAx val="354961808"/>
        <c:crossesAt val="94"/>
        <c:auto val="0"/>
        <c:lblAlgn val="ctr"/>
        <c:lblOffset val="100"/>
        <c:noMultiLvlLbl val="0"/>
      </c:catAx>
      <c:valAx>
        <c:axId val="354961808"/>
        <c:scaling>
          <c:orientation val="minMax"/>
          <c:max val="111"/>
          <c:min val="95"/>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354961416"/>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'K1.2 Demografické ukazovatele'!$M$27:$M$28</c:f>
              <c:strCache>
                <c:ptCount val="2"/>
                <c:pt idx="0">
                  <c:v>Ženy 2014</c:v>
                </c:pt>
              </c:strCache>
            </c:strRef>
          </c:tx>
          <c:spPr>
            <a:solidFill>
              <a:srgbClr val="E85E89">
                <a:alpha val="45000"/>
              </a:srgbClr>
            </a:solidFill>
            <a:ln w="15875">
              <a:solidFill>
                <a:schemeClr val="bg1">
                  <a:lumMod val="50000"/>
                </a:schemeClr>
              </a:solidFill>
            </a:ln>
          </c:spPr>
          <c:invertIfNegative val="0"/>
          <c:cat>
            <c:strRef>
              <c:f>'K1.2 Demografické ukazovatele'!$K$30:$K$130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ukazovatele'!$M$30:$M$130</c:f>
              <c:numCache>
                <c:formatCode>#,##0</c:formatCode>
                <c:ptCount val="101"/>
                <c:pt idx="0">
                  <c:v>27179</c:v>
                </c:pt>
                <c:pt idx="1">
                  <c:v>27210</c:v>
                </c:pt>
                <c:pt idx="2">
                  <c:v>27392</c:v>
                </c:pt>
                <c:pt idx="3">
                  <c:v>29999</c:v>
                </c:pt>
                <c:pt idx="4">
                  <c:v>28656</c:v>
                </c:pt>
                <c:pt idx="5">
                  <c:v>28981</c:v>
                </c:pt>
                <c:pt idx="6">
                  <c:v>27748</c:v>
                </c:pt>
                <c:pt idx="7">
                  <c:v>26534</c:v>
                </c:pt>
                <c:pt idx="8">
                  <c:v>26199</c:v>
                </c:pt>
                <c:pt idx="9">
                  <c:v>26441</c:v>
                </c:pt>
                <c:pt idx="10">
                  <c:v>26254</c:v>
                </c:pt>
                <c:pt idx="11">
                  <c:v>25129</c:v>
                </c:pt>
                <c:pt idx="12">
                  <c:v>24850</c:v>
                </c:pt>
                <c:pt idx="13">
                  <c:v>24889</c:v>
                </c:pt>
                <c:pt idx="14">
                  <c:v>26803</c:v>
                </c:pt>
                <c:pt idx="15">
                  <c:v>27440</c:v>
                </c:pt>
                <c:pt idx="16">
                  <c:v>27650</c:v>
                </c:pt>
                <c:pt idx="17">
                  <c:v>28453</c:v>
                </c:pt>
                <c:pt idx="18">
                  <c:v>28890</c:v>
                </c:pt>
                <c:pt idx="19">
                  <c:v>29785</c:v>
                </c:pt>
                <c:pt idx="20">
                  <c:v>32326</c:v>
                </c:pt>
                <c:pt idx="21">
                  <c:v>35254</c:v>
                </c:pt>
                <c:pt idx="22">
                  <c:v>36014</c:v>
                </c:pt>
                <c:pt idx="23">
                  <c:v>37831</c:v>
                </c:pt>
                <c:pt idx="24">
                  <c:v>38312</c:v>
                </c:pt>
                <c:pt idx="25">
                  <c:v>38582</c:v>
                </c:pt>
                <c:pt idx="26">
                  <c:v>39751</c:v>
                </c:pt>
                <c:pt idx="27">
                  <c:v>40240</c:v>
                </c:pt>
                <c:pt idx="28">
                  <c:v>41152</c:v>
                </c:pt>
                <c:pt idx="29">
                  <c:v>42519</c:v>
                </c:pt>
                <c:pt idx="30">
                  <c:v>42552</c:v>
                </c:pt>
                <c:pt idx="31">
                  <c:v>42573</c:v>
                </c:pt>
                <c:pt idx="32">
                  <c:v>42381</c:v>
                </c:pt>
                <c:pt idx="33">
                  <c:v>42896</c:v>
                </c:pt>
                <c:pt idx="34">
                  <c:v>42949</c:v>
                </c:pt>
                <c:pt idx="35">
                  <c:v>45497</c:v>
                </c:pt>
                <c:pt idx="36">
                  <c:v>45046</c:v>
                </c:pt>
                <c:pt idx="37">
                  <c:v>44578</c:v>
                </c:pt>
                <c:pt idx="38">
                  <c:v>44391</c:v>
                </c:pt>
                <c:pt idx="39">
                  <c:v>43868</c:v>
                </c:pt>
                <c:pt idx="40">
                  <c:v>43624</c:v>
                </c:pt>
                <c:pt idx="41">
                  <c:v>41762</c:v>
                </c:pt>
                <c:pt idx="42">
                  <c:v>39377</c:v>
                </c:pt>
                <c:pt idx="43">
                  <c:v>37101</c:v>
                </c:pt>
                <c:pt idx="44">
                  <c:v>36036</c:v>
                </c:pt>
                <c:pt idx="45">
                  <c:v>35493</c:v>
                </c:pt>
                <c:pt idx="46">
                  <c:v>33980</c:v>
                </c:pt>
                <c:pt idx="47">
                  <c:v>34238</c:v>
                </c:pt>
                <c:pt idx="48">
                  <c:v>35759</c:v>
                </c:pt>
                <c:pt idx="49">
                  <c:v>36867</c:v>
                </c:pt>
                <c:pt idx="50">
                  <c:v>38062</c:v>
                </c:pt>
                <c:pt idx="51">
                  <c:v>37472</c:v>
                </c:pt>
                <c:pt idx="52">
                  <c:v>36125</c:v>
                </c:pt>
                <c:pt idx="53">
                  <c:v>37556</c:v>
                </c:pt>
                <c:pt idx="54">
                  <c:v>37322</c:v>
                </c:pt>
                <c:pt idx="55">
                  <c:v>36731</c:v>
                </c:pt>
                <c:pt idx="56">
                  <c:v>38525</c:v>
                </c:pt>
                <c:pt idx="57">
                  <c:v>39613</c:v>
                </c:pt>
                <c:pt idx="58">
                  <c:v>40861</c:v>
                </c:pt>
                <c:pt idx="59">
                  <c:v>40458</c:v>
                </c:pt>
                <c:pt idx="60">
                  <c:v>39299</c:v>
                </c:pt>
                <c:pt idx="61">
                  <c:v>38603</c:v>
                </c:pt>
                <c:pt idx="62">
                  <c:v>38757</c:v>
                </c:pt>
                <c:pt idx="63">
                  <c:v>37978</c:v>
                </c:pt>
                <c:pt idx="64">
                  <c:v>35944</c:v>
                </c:pt>
                <c:pt idx="65">
                  <c:v>32857</c:v>
                </c:pt>
                <c:pt idx="66">
                  <c:v>31937</c:v>
                </c:pt>
                <c:pt idx="67">
                  <c:v>30604</c:v>
                </c:pt>
                <c:pt idx="68">
                  <c:v>26236</c:v>
                </c:pt>
                <c:pt idx="69">
                  <c:v>24339</c:v>
                </c:pt>
                <c:pt idx="70">
                  <c:v>25176</c:v>
                </c:pt>
                <c:pt idx="71">
                  <c:v>23135</c:v>
                </c:pt>
                <c:pt idx="72">
                  <c:v>22801</c:v>
                </c:pt>
                <c:pt idx="73">
                  <c:v>22251</c:v>
                </c:pt>
                <c:pt idx="74">
                  <c:v>21514</c:v>
                </c:pt>
                <c:pt idx="75">
                  <c:v>19861</c:v>
                </c:pt>
                <c:pt idx="76">
                  <c:v>18514</c:v>
                </c:pt>
                <c:pt idx="77">
                  <c:v>17255</c:v>
                </c:pt>
                <c:pt idx="78">
                  <c:v>16413</c:v>
                </c:pt>
                <c:pt idx="79">
                  <c:v>16003</c:v>
                </c:pt>
                <c:pt idx="80">
                  <c:v>14801</c:v>
                </c:pt>
                <c:pt idx="81">
                  <c:v>14092</c:v>
                </c:pt>
                <c:pt idx="82">
                  <c:v>13745</c:v>
                </c:pt>
                <c:pt idx="83">
                  <c:v>12421</c:v>
                </c:pt>
                <c:pt idx="84">
                  <c:v>11183</c:v>
                </c:pt>
                <c:pt idx="85">
                  <c:v>9666</c:v>
                </c:pt>
                <c:pt idx="86">
                  <c:v>8295</c:v>
                </c:pt>
                <c:pt idx="87">
                  <c:v>7099</c:v>
                </c:pt>
                <c:pt idx="88">
                  <c:v>5968</c:v>
                </c:pt>
                <c:pt idx="89">
                  <c:v>4911</c:v>
                </c:pt>
                <c:pt idx="90">
                  <c:v>4075</c:v>
                </c:pt>
                <c:pt idx="91">
                  <c:v>3331</c:v>
                </c:pt>
                <c:pt idx="92" formatCode="General">
                  <c:v>2524</c:v>
                </c:pt>
                <c:pt idx="93" formatCode="General">
                  <c:v>1906</c:v>
                </c:pt>
                <c:pt idx="94" formatCode="General">
                  <c:v>1150</c:v>
                </c:pt>
                <c:pt idx="95" formatCode="General">
                  <c:v>848</c:v>
                </c:pt>
                <c:pt idx="96" formatCode="General">
                  <c:v>327</c:v>
                </c:pt>
                <c:pt idx="97" formatCode="General">
                  <c:v>247</c:v>
                </c:pt>
                <c:pt idx="98" formatCode="General">
                  <c:v>207</c:v>
                </c:pt>
                <c:pt idx="99" formatCode="General">
                  <c:v>168</c:v>
                </c:pt>
                <c:pt idx="100" formatCode="General">
                  <c:v>424</c:v>
                </c:pt>
              </c:numCache>
            </c:numRef>
          </c:val>
          <c:extLst>
            <c:ext xmlns:c16="http://schemas.microsoft.com/office/drawing/2014/chart" uri="{C3380CC4-5D6E-409C-BE32-E72D297353CC}">
              <c16:uniqueId val="{00000000-5080-4D3E-A74C-517C102F58B5}"/>
            </c:ext>
          </c:extLst>
        </c:ser>
        <c:ser>
          <c:idx val="3"/>
          <c:order val="1"/>
          <c:tx>
            <c:strRef>
              <c:f>'K1.2 Demografické ukazovatele'!$L$27:$L$28</c:f>
              <c:strCache>
                <c:ptCount val="2"/>
                <c:pt idx="0">
                  <c:v>Muži 2014</c:v>
                </c:pt>
              </c:strCache>
            </c:strRef>
          </c:tx>
          <c:spPr>
            <a:solidFill>
              <a:schemeClr val="bg1">
                <a:lumMod val="75000"/>
                <a:alpha val="65000"/>
              </a:schemeClr>
            </a:solidFill>
            <a:ln w="15875">
              <a:solidFill>
                <a:srgbClr val="E02C64"/>
              </a:solidFill>
            </a:ln>
          </c:spPr>
          <c:invertIfNegative val="0"/>
          <c:cat>
            <c:strRef>
              <c:f>'K1.2 Demografické ukazovatele'!$K$30:$K$130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ukazovatele'!$Q$30:$Q$130</c:f>
              <c:numCache>
                <c:formatCode>#,##0</c:formatCode>
                <c:ptCount val="101"/>
                <c:pt idx="0">
                  <c:v>-28334</c:v>
                </c:pt>
                <c:pt idx="1">
                  <c:v>-28537</c:v>
                </c:pt>
                <c:pt idx="2">
                  <c:v>-29184</c:v>
                </c:pt>
                <c:pt idx="3">
                  <c:v>-31366</c:v>
                </c:pt>
                <c:pt idx="4">
                  <c:v>-29417</c:v>
                </c:pt>
                <c:pt idx="5">
                  <c:v>-30873</c:v>
                </c:pt>
                <c:pt idx="6">
                  <c:v>-29334</c:v>
                </c:pt>
                <c:pt idx="7">
                  <c:v>-27926</c:v>
                </c:pt>
                <c:pt idx="8">
                  <c:v>-27736</c:v>
                </c:pt>
                <c:pt idx="9">
                  <c:v>-28061</c:v>
                </c:pt>
                <c:pt idx="10">
                  <c:v>-27737</c:v>
                </c:pt>
                <c:pt idx="11">
                  <c:v>-26527</c:v>
                </c:pt>
                <c:pt idx="12">
                  <c:v>-26007</c:v>
                </c:pt>
                <c:pt idx="13">
                  <c:v>-26652</c:v>
                </c:pt>
                <c:pt idx="14">
                  <c:v>-28226</c:v>
                </c:pt>
                <c:pt idx="15">
                  <c:v>-28498</c:v>
                </c:pt>
                <c:pt idx="16">
                  <c:v>-29174</c:v>
                </c:pt>
                <c:pt idx="17">
                  <c:v>-30099</c:v>
                </c:pt>
                <c:pt idx="18">
                  <c:v>-30795</c:v>
                </c:pt>
                <c:pt idx="19">
                  <c:v>-31206</c:v>
                </c:pt>
                <c:pt idx="20">
                  <c:v>-33473</c:v>
                </c:pt>
                <c:pt idx="21">
                  <c:v>-37095</c:v>
                </c:pt>
                <c:pt idx="22">
                  <c:v>-37543</c:v>
                </c:pt>
                <c:pt idx="23">
                  <c:v>-39222</c:v>
                </c:pt>
                <c:pt idx="24">
                  <c:v>-40175</c:v>
                </c:pt>
                <c:pt idx="25">
                  <c:v>-39883</c:v>
                </c:pt>
                <c:pt idx="26">
                  <c:v>-41176</c:v>
                </c:pt>
                <c:pt idx="27">
                  <c:v>-41497</c:v>
                </c:pt>
                <c:pt idx="28">
                  <c:v>-42883</c:v>
                </c:pt>
                <c:pt idx="29">
                  <c:v>-44501</c:v>
                </c:pt>
                <c:pt idx="30">
                  <c:v>-44530</c:v>
                </c:pt>
                <c:pt idx="31">
                  <c:v>-44842</c:v>
                </c:pt>
                <c:pt idx="32">
                  <c:v>-45333</c:v>
                </c:pt>
                <c:pt idx="33">
                  <c:v>-44998</c:v>
                </c:pt>
                <c:pt idx="34">
                  <c:v>-45945</c:v>
                </c:pt>
                <c:pt idx="35">
                  <c:v>-47785</c:v>
                </c:pt>
                <c:pt idx="36">
                  <c:v>-47478</c:v>
                </c:pt>
                <c:pt idx="37">
                  <c:v>-47481</c:v>
                </c:pt>
                <c:pt idx="38">
                  <c:v>-47347</c:v>
                </c:pt>
                <c:pt idx="39">
                  <c:v>-45844</c:v>
                </c:pt>
                <c:pt idx="40">
                  <c:v>-46001</c:v>
                </c:pt>
                <c:pt idx="41">
                  <c:v>-43168</c:v>
                </c:pt>
                <c:pt idx="42">
                  <c:v>-40603</c:v>
                </c:pt>
                <c:pt idx="43">
                  <c:v>-38338</c:v>
                </c:pt>
                <c:pt idx="44">
                  <c:v>-37116</c:v>
                </c:pt>
                <c:pt idx="45">
                  <c:v>-36389</c:v>
                </c:pt>
                <c:pt idx="46">
                  <c:v>-34382</c:v>
                </c:pt>
                <c:pt idx="47">
                  <c:v>-34724</c:v>
                </c:pt>
                <c:pt idx="48">
                  <c:v>-35587</c:v>
                </c:pt>
                <c:pt idx="49">
                  <c:v>-36620</c:v>
                </c:pt>
                <c:pt idx="50">
                  <c:v>-37878</c:v>
                </c:pt>
                <c:pt idx="51">
                  <c:v>-37309</c:v>
                </c:pt>
                <c:pt idx="52">
                  <c:v>-35606</c:v>
                </c:pt>
                <c:pt idx="53">
                  <c:v>-36414</c:v>
                </c:pt>
                <c:pt idx="54">
                  <c:v>-36371</c:v>
                </c:pt>
                <c:pt idx="55">
                  <c:v>-35743</c:v>
                </c:pt>
                <c:pt idx="56">
                  <c:v>-36700</c:v>
                </c:pt>
                <c:pt idx="57">
                  <c:v>-37393</c:v>
                </c:pt>
                <c:pt idx="58">
                  <c:v>-37262</c:v>
                </c:pt>
                <c:pt idx="59">
                  <c:v>-36733</c:v>
                </c:pt>
                <c:pt idx="60">
                  <c:v>-35570</c:v>
                </c:pt>
                <c:pt idx="61">
                  <c:v>-34580</c:v>
                </c:pt>
                <c:pt idx="62">
                  <c:v>-33820</c:v>
                </c:pt>
                <c:pt idx="63">
                  <c:v>-32517</c:v>
                </c:pt>
                <c:pt idx="64">
                  <c:v>-30189</c:v>
                </c:pt>
                <c:pt idx="65">
                  <c:v>-26961</c:v>
                </c:pt>
                <c:pt idx="66">
                  <c:v>-25852</c:v>
                </c:pt>
                <c:pt idx="67">
                  <c:v>-23840</c:v>
                </c:pt>
                <c:pt idx="68">
                  <c:v>-19786</c:v>
                </c:pt>
                <c:pt idx="69">
                  <c:v>-17546</c:v>
                </c:pt>
                <c:pt idx="70">
                  <c:v>-17534</c:v>
                </c:pt>
                <c:pt idx="71">
                  <c:v>-15904</c:v>
                </c:pt>
                <c:pt idx="72">
                  <c:v>-15048</c:v>
                </c:pt>
                <c:pt idx="73">
                  <c:v>-14417</c:v>
                </c:pt>
                <c:pt idx="74">
                  <c:v>-13537</c:v>
                </c:pt>
                <c:pt idx="75">
                  <c:v>-11754</c:v>
                </c:pt>
                <c:pt idx="76">
                  <c:v>-10558</c:v>
                </c:pt>
                <c:pt idx="77">
                  <c:v>-9608</c:v>
                </c:pt>
                <c:pt idx="78">
                  <c:v>-8844</c:v>
                </c:pt>
                <c:pt idx="79">
                  <c:v>-8335</c:v>
                </c:pt>
                <c:pt idx="80">
                  <c:v>-7628</c:v>
                </c:pt>
                <c:pt idx="81">
                  <c:v>-6940</c:v>
                </c:pt>
                <c:pt idx="82">
                  <c:v>-6424</c:v>
                </c:pt>
                <c:pt idx="83">
                  <c:v>-5628</c:v>
                </c:pt>
                <c:pt idx="84">
                  <c:v>-4864</c:v>
                </c:pt>
                <c:pt idx="85">
                  <c:v>-4158</c:v>
                </c:pt>
                <c:pt idx="86">
                  <c:v>-3332</c:v>
                </c:pt>
                <c:pt idx="87">
                  <c:v>-2728</c:v>
                </c:pt>
                <c:pt idx="88">
                  <c:v>-2217</c:v>
                </c:pt>
                <c:pt idx="89">
                  <c:v>-1697</c:v>
                </c:pt>
                <c:pt idx="90">
                  <c:v>-1431</c:v>
                </c:pt>
                <c:pt idx="91">
                  <c:v>-1144</c:v>
                </c:pt>
                <c:pt idx="92">
                  <c:v>-953</c:v>
                </c:pt>
                <c:pt idx="93">
                  <c:v>-626</c:v>
                </c:pt>
                <c:pt idx="94">
                  <c:v>-395</c:v>
                </c:pt>
                <c:pt idx="95">
                  <c:v>-307</c:v>
                </c:pt>
                <c:pt idx="96">
                  <c:v>-122</c:v>
                </c:pt>
                <c:pt idx="97">
                  <c:v>-103</c:v>
                </c:pt>
                <c:pt idx="98">
                  <c:v>-80</c:v>
                </c:pt>
                <c:pt idx="99">
                  <c:v>-77</c:v>
                </c:pt>
                <c:pt idx="100">
                  <c:v>-217</c:v>
                </c:pt>
              </c:numCache>
            </c:numRef>
          </c:val>
          <c:extLst>
            <c:ext xmlns:c16="http://schemas.microsoft.com/office/drawing/2014/chart" uri="{C3380CC4-5D6E-409C-BE32-E72D297353CC}">
              <c16:uniqueId val="{00000001-5080-4D3E-A74C-517C102F58B5}"/>
            </c:ext>
          </c:extLst>
        </c:ser>
        <c:ser>
          <c:idx val="0"/>
          <c:order val="2"/>
          <c:tx>
            <c:strRef>
              <c:f>'K1.2 Demografické ukazovatele'!$O$27:$O$28</c:f>
              <c:strCache>
                <c:ptCount val="2"/>
                <c:pt idx="0">
                  <c:v>Ženy 2023</c:v>
                </c:pt>
              </c:strCache>
            </c:strRef>
          </c:tx>
          <c:spPr>
            <a:solidFill>
              <a:srgbClr val="E02C64">
                <a:alpha val="0"/>
              </a:srgbClr>
            </a:solidFill>
            <a:ln w="15875">
              <a:solidFill>
                <a:srgbClr val="E02C64"/>
              </a:solidFill>
            </a:ln>
          </c:spPr>
          <c:invertIfNegative val="0"/>
          <c:cat>
            <c:strRef>
              <c:f>'K1.2 Demografické ukazovatele'!$K$30:$K$130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ukazovatele'!$O$30:$O$130</c:f>
              <c:numCache>
                <c:formatCode>General</c:formatCode>
                <c:ptCount val="101"/>
                <c:pt idx="0">
                  <c:v>24027</c:v>
                </c:pt>
                <c:pt idx="1">
                  <c:v>26165</c:v>
                </c:pt>
                <c:pt idx="2">
                  <c:v>28449</c:v>
                </c:pt>
                <c:pt idx="3">
                  <c:v>28325</c:v>
                </c:pt>
                <c:pt idx="4">
                  <c:v>29019</c:v>
                </c:pt>
                <c:pt idx="5">
                  <c:v>29295</c:v>
                </c:pt>
                <c:pt idx="6">
                  <c:v>29656</c:v>
                </c:pt>
                <c:pt idx="7">
                  <c:v>29589</c:v>
                </c:pt>
                <c:pt idx="8">
                  <c:v>28505</c:v>
                </c:pt>
                <c:pt idx="9">
                  <c:v>28407</c:v>
                </c:pt>
                <c:pt idx="10">
                  <c:v>28181</c:v>
                </c:pt>
                <c:pt idx="11">
                  <c:v>28156</c:v>
                </c:pt>
                <c:pt idx="12">
                  <c:v>28169</c:v>
                </c:pt>
                <c:pt idx="13">
                  <c:v>28784</c:v>
                </c:pt>
                <c:pt idx="14">
                  <c:v>28647</c:v>
                </c:pt>
                <c:pt idx="15">
                  <c:v>27541</c:v>
                </c:pt>
                <c:pt idx="16">
                  <c:v>26258</c:v>
                </c:pt>
                <c:pt idx="17">
                  <c:v>25878</c:v>
                </c:pt>
                <c:pt idx="18">
                  <c:v>26065</c:v>
                </c:pt>
                <c:pt idx="19">
                  <c:v>25719</c:v>
                </c:pt>
                <c:pt idx="20">
                  <c:v>24912</c:v>
                </c:pt>
                <c:pt idx="21">
                  <c:v>24448</c:v>
                </c:pt>
                <c:pt idx="22">
                  <c:v>24643</c:v>
                </c:pt>
                <c:pt idx="23">
                  <c:v>26584</c:v>
                </c:pt>
                <c:pt idx="24">
                  <c:v>27146</c:v>
                </c:pt>
                <c:pt idx="25">
                  <c:v>27593</c:v>
                </c:pt>
                <c:pt idx="26">
                  <c:v>28347</c:v>
                </c:pt>
                <c:pt idx="27">
                  <c:v>28745</c:v>
                </c:pt>
                <c:pt idx="28">
                  <c:v>29668</c:v>
                </c:pt>
                <c:pt idx="29">
                  <c:v>32089</c:v>
                </c:pt>
                <c:pt idx="30">
                  <c:v>35022</c:v>
                </c:pt>
                <c:pt idx="31">
                  <c:v>35691</c:v>
                </c:pt>
                <c:pt idx="32">
                  <c:v>37403</c:v>
                </c:pt>
                <c:pt idx="33">
                  <c:v>37835</c:v>
                </c:pt>
                <c:pt idx="34">
                  <c:v>37894</c:v>
                </c:pt>
                <c:pt idx="35">
                  <c:v>39261</c:v>
                </c:pt>
                <c:pt idx="36">
                  <c:v>39577</c:v>
                </c:pt>
                <c:pt idx="37">
                  <c:v>40360</c:v>
                </c:pt>
                <c:pt idx="38">
                  <c:v>41522</c:v>
                </c:pt>
                <c:pt idx="39">
                  <c:v>41630</c:v>
                </c:pt>
                <c:pt idx="40">
                  <c:v>41434</c:v>
                </c:pt>
                <c:pt idx="41">
                  <c:v>41444</c:v>
                </c:pt>
                <c:pt idx="42">
                  <c:v>41584</c:v>
                </c:pt>
                <c:pt idx="43">
                  <c:v>41820</c:v>
                </c:pt>
                <c:pt idx="44">
                  <c:v>44460</c:v>
                </c:pt>
                <c:pt idx="45">
                  <c:v>44167</c:v>
                </c:pt>
                <c:pt idx="46">
                  <c:v>43516</c:v>
                </c:pt>
                <c:pt idx="47">
                  <c:v>43443</c:v>
                </c:pt>
                <c:pt idx="48">
                  <c:v>43080</c:v>
                </c:pt>
                <c:pt idx="49">
                  <c:v>42812</c:v>
                </c:pt>
                <c:pt idx="50">
                  <c:v>41102</c:v>
                </c:pt>
                <c:pt idx="51">
                  <c:v>38694</c:v>
                </c:pt>
                <c:pt idx="52">
                  <c:v>36434</c:v>
                </c:pt>
                <c:pt idx="53">
                  <c:v>35139</c:v>
                </c:pt>
                <c:pt idx="54">
                  <c:v>34555</c:v>
                </c:pt>
                <c:pt idx="55">
                  <c:v>33058</c:v>
                </c:pt>
                <c:pt idx="56">
                  <c:v>33314</c:v>
                </c:pt>
                <c:pt idx="57">
                  <c:v>34852</c:v>
                </c:pt>
                <c:pt idx="58">
                  <c:v>35679</c:v>
                </c:pt>
                <c:pt idx="59">
                  <c:v>36729</c:v>
                </c:pt>
                <c:pt idx="60">
                  <c:v>36314</c:v>
                </c:pt>
                <c:pt idx="61">
                  <c:v>34619</c:v>
                </c:pt>
                <c:pt idx="62">
                  <c:v>35903</c:v>
                </c:pt>
                <c:pt idx="63">
                  <c:v>35447</c:v>
                </c:pt>
                <c:pt idx="64">
                  <c:v>34728</c:v>
                </c:pt>
                <c:pt idx="65">
                  <c:v>36295</c:v>
                </c:pt>
                <c:pt idx="66">
                  <c:v>37039</c:v>
                </c:pt>
                <c:pt idx="67">
                  <c:v>37932</c:v>
                </c:pt>
                <c:pt idx="68">
                  <c:v>37383</c:v>
                </c:pt>
                <c:pt idx="69">
                  <c:v>35959</c:v>
                </c:pt>
                <c:pt idx="70">
                  <c:v>35033</c:v>
                </c:pt>
                <c:pt idx="71">
                  <c:v>34617</c:v>
                </c:pt>
                <c:pt idx="72">
                  <c:v>33597</c:v>
                </c:pt>
                <c:pt idx="73">
                  <c:v>31418</c:v>
                </c:pt>
                <c:pt idx="74">
                  <c:v>28170</c:v>
                </c:pt>
                <c:pt idx="75">
                  <c:v>27019</c:v>
                </c:pt>
                <c:pt idx="76">
                  <c:v>25413</c:v>
                </c:pt>
                <c:pt idx="77">
                  <c:v>21282</c:v>
                </c:pt>
                <c:pt idx="78">
                  <c:v>18939</c:v>
                </c:pt>
                <c:pt idx="79">
                  <c:v>19138</c:v>
                </c:pt>
                <c:pt idx="80">
                  <c:v>16992</c:v>
                </c:pt>
                <c:pt idx="81">
                  <c:v>16227</c:v>
                </c:pt>
                <c:pt idx="82">
                  <c:v>15117</c:v>
                </c:pt>
                <c:pt idx="83">
                  <c:v>13811</c:v>
                </c:pt>
                <c:pt idx="84">
                  <c:v>11968</c:v>
                </c:pt>
                <c:pt idx="85">
                  <c:v>10497</c:v>
                </c:pt>
                <c:pt idx="86">
                  <c:v>8899</c:v>
                </c:pt>
                <c:pt idx="87">
                  <c:v>7795</c:v>
                </c:pt>
                <c:pt idx="88">
                  <c:v>6680</c:v>
                </c:pt>
                <c:pt idx="89">
                  <c:v>5466</c:v>
                </c:pt>
                <c:pt idx="90">
                  <c:v>4603</c:v>
                </c:pt>
                <c:pt idx="91">
                  <c:v>4027</c:v>
                </c:pt>
                <c:pt idx="92">
                  <c:v>2956</c:v>
                </c:pt>
                <c:pt idx="93">
                  <c:v>2237</c:v>
                </c:pt>
                <c:pt idx="94">
                  <c:v>1630</c:v>
                </c:pt>
                <c:pt idx="95">
                  <c:v>1177</c:v>
                </c:pt>
                <c:pt idx="96">
                  <c:v>795</c:v>
                </c:pt>
                <c:pt idx="97">
                  <c:v>558</c:v>
                </c:pt>
                <c:pt idx="98">
                  <c:v>404</c:v>
                </c:pt>
                <c:pt idx="99">
                  <c:v>283</c:v>
                </c:pt>
                <c:pt idx="100">
                  <c:v>582</c:v>
                </c:pt>
              </c:numCache>
            </c:numRef>
          </c:val>
          <c:extLst>
            <c:ext xmlns:c16="http://schemas.microsoft.com/office/drawing/2014/chart" uri="{C3380CC4-5D6E-409C-BE32-E72D297353CC}">
              <c16:uniqueId val="{00000002-5080-4D3E-A74C-517C102F58B5}"/>
            </c:ext>
          </c:extLst>
        </c:ser>
        <c:ser>
          <c:idx val="1"/>
          <c:order val="3"/>
          <c:tx>
            <c:strRef>
              <c:f>'K1.2 Demografické ukazovatele'!$N$27:$N$28</c:f>
              <c:strCache>
                <c:ptCount val="2"/>
                <c:pt idx="0">
                  <c:v>Muži 2023</c:v>
                </c:pt>
              </c:strCache>
            </c:strRef>
          </c:tx>
          <c:spPr>
            <a:solidFill>
              <a:schemeClr val="bg1">
                <a:lumMod val="50000"/>
                <a:alpha val="0"/>
              </a:schemeClr>
            </a:solidFill>
            <a:ln w="15875">
              <a:solidFill>
                <a:schemeClr val="bg1">
                  <a:lumMod val="50000"/>
                </a:schemeClr>
              </a:solidFill>
            </a:ln>
          </c:spPr>
          <c:invertIfNegative val="0"/>
          <c:cat>
            <c:strRef>
              <c:f>'K1.2 Demografické ukazovatele'!$K$30:$K$130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ukazovatele'!$P$30:$P$130</c:f>
              <c:numCache>
                <c:formatCode>#,##0</c:formatCode>
                <c:ptCount val="101"/>
                <c:pt idx="0">
                  <c:v>-25226</c:v>
                </c:pt>
                <c:pt idx="1">
                  <c:v>-27523</c:v>
                </c:pt>
                <c:pt idx="2">
                  <c:v>-29429</c:v>
                </c:pt>
                <c:pt idx="3">
                  <c:v>-29531</c:v>
                </c:pt>
                <c:pt idx="4">
                  <c:v>-30326</c:v>
                </c:pt>
                <c:pt idx="5">
                  <c:v>-31010</c:v>
                </c:pt>
                <c:pt idx="6">
                  <c:v>-31245</c:v>
                </c:pt>
                <c:pt idx="7">
                  <c:v>-30974</c:v>
                </c:pt>
                <c:pt idx="8">
                  <c:v>-30292</c:v>
                </c:pt>
                <c:pt idx="9">
                  <c:v>-29580</c:v>
                </c:pt>
                <c:pt idx="10">
                  <c:v>-29539</c:v>
                </c:pt>
                <c:pt idx="11">
                  <c:v>-30082</c:v>
                </c:pt>
                <c:pt idx="12">
                  <c:v>-29397</c:v>
                </c:pt>
                <c:pt idx="13">
                  <c:v>-29517</c:v>
                </c:pt>
                <c:pt idx="14">
                  <c:v>-30352</c:v>
                </c:pt>
                <c:pt idx="15">
                  <c:v>-28995</c:v>
                </c:pt>
                <c:pt idx="16">
                  <c:v>-27520</c:v>
                </c:pt>
                <c:pt idx="17">
                  <c:v>-27222</c:v>
                </c:pt>
                <c:pt idx="18">
                  <c:v>-27585</c:v>
                </c:pt>
                <c:pt idx="19">
                  <c:v>-27143</c:v>
                </c:pt>
                <c:pt idx="20">
                  <c:v>-26059</c:v>
                </c:pt>
                <c:pt idx="21">
                  <c:v>-25589</c:v>
                </c:pt>
                <c:pt idx="22">
                  <c:v>-26199</c:v>
                </c:pt>
                <c:pt idx="23">
                  <c:v>-27760</c:v>
                </c:pt>
                <c:pt idx="24">
                  <c:v>-28150</c:v>
                </c:pt>
                <c:pt idx="25">
                  <c:v>-28919</c:v>
                </c:pt>
                <c:pt idx="26">
                  <c:v>-29783</c:v>
                </c:pt>
                <c:pt idx="27">
                  <c:v>-30397</c:v>
                </c:pt>
                <c:pt idx="28">
                  <c:v>-30904</c:v>
                </c:pt>
                <c:pt idx="29">
                  <c:v>-33281</c:v>
                </c:pt>
                <c:pt idx="30">
                  <c:v>-36864</c:v>
                </c:pt>
                <c:pt idx="31">
                  <c:v>-37302</c:v>
                </c:pt>
                <c:pt idx="32">
                  <c:v>-39191</c:v>
                </c:pt>
                <c:pt idx="33">
                  <c:v>-39922</c:v>
                </c:pt>
                <c:pt idx="34">
                  <c:v>-39681</c:v>
                </c:pt>
                <c:pt idx="35">
                  <c:v>-41158</c:v>
                </c:pt>
                <c:pt idx="36">
                  <c:v>-41123</c:v>
                </c:pt>
                <c:pt idx="37">
                  <c:v>-42687</c:v>
                </c:pt>
                <c:pt idx="38">
                  <c:v>-43986</c:v>
                </c:pt>
                <c:pt idx="39">
                  <c:v>-44044</c:v>
                </c:pt>
                <c:pt idx="40">
                  <c:v>-44421</c:v>
                </c:pt>
                <c:pt idx="41">
                  <c:v>-44543</c:v>
                </c:pt>
                <c:pt idx="42">
                  <c:v>-44179</c:v>
                </c:pt>
                <c:pt idx="43">
                  <c:v>-45169</c:v>
                </c:pt>
                <c:pt idx="44">
                  <c:v>-46894</c:v>
                </c:pt>
                <c:pt idx="45">
                  <c:v>-46646</c:v>
                </c:pt>
                <c:pt idx="46">
                  <c:v>-46947</c:v>
                </c:pt>
                <c:pt idx="47">
                  <c:v>-46531</c:v>
                </c:pt>
                <c:pt idx="48">
                  <c:v>-44814</c:v>
                </c:pt>
                <c:pt idx="49">
                  <c:v>-44706</c:v>
                </c:pt>
                <c:pt idx="50">
                  <c:v>-42056</c:v>
                </c:pt>
                <c:pt idx="51">
                  <c:v>-39371</c:v>
                </c:pt>
                <c:pt idx="52">
                  <c:v>-37109</c:v>
                </c:pt>
                <c:pt idx="53">
                  <c:v>-35562</c:v>
                </c:pt>
                <c:pt idx="54">
                  <c:v>-34671</c:v>
                </c:pt>
                <c:pt idx="55">
                  <c:v>-32761</c:v>
                </c:pt>
                <c:pt idx="56">
                  <c:v>-32754</c:v>
                </c:pt>
                <c:pt idx="57">
                  <c:v>-33519</c:v>
                </c:pt>
                <c:pt idx="58">
                  <c:v>-33933</c:v>
                </c:pt>
                <c:pt idx="59">
                  <c:v>-35092</c:v>
                </c:pt>
                <c:pt idx="60">
                  <c:v>-34298</c:v>
                </c:pt>
                <c:pt idx="61">
                  <c:v>-32262</c:v>
                </c:pt>
                <c:pt idx="62">
                  <c:v>-32675</c:v>
                </c:pt>
                <c:pt idx="63">
                  <c:v>-32132</c:v>
                </c:pt>
                <c:pt idx="64">
                  <c:v>-31192</c:v>
                </c:pt>
                <c:pt idx="65">
                  <c:v>-31581</c:v>
                </c:pt>
                <c:pt idx="66">
                  <c:v>-31764</c:v>
                </c:pt>
                <c:pt idx="67">
                  <c:v>-31195</c:v>
                </c:pt>
                <c:pt idx="68">
                  <c:v>-30260</c:v>
                </c:pt>
                <c:pt idx="69">
                  <c:v>-28850</c:v>
                </c:pt>
                <c:pt idx="70">
                  <c:v>-27516</c:v>
                </c:pt>
                <c:pt idx="71">
                  <c:v>-26168</c:v>
                </c:pt>
                <c:pt idx="72">
                  <c:v>-24611</c:v>
                </c:pt>
                <c:pt idx="73">
                  <c:v>-22457</c:v>
                </c:pt>
                <c:pt idx="74">
                  <c:v>-19461</c:v>
                </c:pt>
                <c:pt idx="75">
                  <c:v>-18173</c:v>
                </c:pt>
                <c:pt idx="76">
                  <c:v>-16299</c:v>
                </c:pt>
                <c:pt idx="77">
                  <c:v>-13009</c:v>
                </c:pt>
                <c:pt idx="78">
                  <c:v>-11090</c:v>
                </c:pt>
                <c:pt idx="79">
                  <c:v>-10525</c:v>
                </c:pt>
                <c:pt idx="80">
                  <c:v>-9274</c:v>
                </c:pt>
                <c:pt idx="81">
                  <c:v>-8325</c:v>
                </c:pt>
                <c:pt idx="82">
                  <c:v>-7453</c:v>
                </c:pt>
                <c:pt idx="83">
                  <c:v>-6569</c:v>
                </c:pt>
                <c:pt idx="84">
                  <c:v>-5348</c:v>
                </c:pt>
                <c:pt idx="85">
                  <c:v>-4487</c:v>
                </c:pt>
                <c:pt idx="86">
                  <c:v>-3666</c:v>
                </c:pt>
                <c:pt idx="87">
                  <c:v>-3068</c:v>
                </c:pt>
                <c:pt idx="88">
                  <c:v>-2554</c:v>
                </c:pt>
                <c:pt idx="89">
                  <c:v>-2213</c:v>
                </c:pt>
                <c:pt idx="90">
                  <c:v>-1799</c:v>
                </c:pt>
                <c:pt idx="91">
                  <c:v>-1490</c:v>
                </c:pt>
                <c:pt idx="92">
                  <c:v>-1107</c:v>
                </c:pt>
                <c:pt idx="93">
                  <c:v>-790</c:v>
                </c:pt>
                <c:pt idx="94">
                  <c:v>-604</c:v>
                </c:pt>
                <c:pt idx="95">
                  <c:v>-423</c:v>
                </c:pt>
                <c:pt idx="96">
                  <c:v>-322</c:v>
                </c:pt>
                <c:pt idx="97">
                  <c:v>-253</c:v>
                </c:pt>
                <c:pt idx="98">
                  <c:v>-180</c:v>
                </c:pt>
                <c:pt idx="99">
                  <c:v>-175</c:v>
                </c:pt>
                <c:pt idx="100">
                  <c:v>-434</c:v>
                </c:pt>
              </c:numCache>
            </c:numRef>
          </c:val>
          <c:extLst>
            <c:ext xmlns:c16="http://schemas.microsoft.com/office/drawing/2014/chart" uri="{C3380CC4-5D6E-409C-BE32-E72D297353CC}">
              <c16:uniqueId val="{00000003-5080-4D3E-A74C-517C102F58B5}"/>
            </c:ext>
          </c:extLst>
        </c:ser>
        <c:dLbls>
          <c:showLegendKey val="0"/>
          <c:showVal val="0"/>
          <c:showCatName val="0"/>
          <c:showSerName val="0"/>
          <c:showPercent val="0"/>
          <c:showBubbleSize val="0"/>
        </c:dLbls>
        <c:gapWidth val="0"/>
        <c:overlap val="100"/>
        <c:axId val="126243608"/>
        <c:axId val="126125336"/>
      </c:barChart>
      <c:catAx>
        <c:axId val="126243608"/>
        <c:scaling>
          <c:orientation val="minMax"/>
        </c:scaling>
        <c:delete val="0"/>
        <c:axPos val="l"/>
        <c:majorGridlines>
          <c:spPr>
            <a:ln>
              <a:solidFill>
                <a:srgbClr val="B7194A">
                  <a:alpha val="12000"/>
                </a:srgbClr>
              </a:solidFill>
            </a:ln>
          </c:spPr>
        </c:majorGridlines>
        <c:numFmt formatCode="General" sourceLinked="1"/>
        <c:majorTickMark val="out"/>
        <c:minorTickMark val="none"/>
        <c:tickLblPos val="low"/>
        <c:crossAx val="126125336"/>
        <c:crossesAt val="0"/>
        <c:auto val="1"/>
        <c:lblAlgn val="ctr"/>
        <c:lblOffset val="100"/>
        <c:tickLblSkip val="5"/>
        <c:tickMarkSkip val="5"/>
        <c:noMultiLvlLbl val="0"/>
      </c:catAx>
      <c:valAx>
        <c:axId val="126125336"/>
        <c:scaling>
          <c:orientation val="minMax"/>
          <c:max val="50000"/>
          <c:min val="-50000"/>
        </c:scaling>
        <c:delete val="0"/>
        <c:axPos val="b"/>
        <c:majorGridlines>
          <c:spPr>
            <a:ln>
              <a:solidFill>
                <a:srgbClr val="B7194A">
                  <a:alpha val="9000"/>
                </a:srgbClr>
              </a:solidFill>
            </a:ln>
          </c:spPr>
        </c:majorGridlines>
        <c:numFmt formatCode="#,##0;#,##0" sourceLinked="0"/>
        <c:majorTickMark val="out"/>
        <c:minorTickMark val="none"/>
        <c:tickLblPos val="nextTo"/>
        <c:crossAx val="126243608"/>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B7194A">
                <a:alpha val="8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'K2.2.1 Mzdy'!$H$4:$S$4</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'K2.2.1 Mzdy'!$H$5:$S$5</c:f>
              <c:numCache>
                <c:formatCode>#,##0</c:formatCode>
                <c:ptCount val="12"/>
                <c:pt idx="0">
                  <c:v>805</c:v>
                </c:pt>
                <c:pt idx="1">
                  <c:v>824</c:v>
                </c:pt>
                <c:pt idx="2">
                  <c:v>858</c:v>
                </c:pt>
                <c:pt idx="3">
                  <c:v>883</c:v>
                </c:pt>
                <c:pt idx="4">
                  <c:v>912</c:v>
                </c:pt>
                <c:pt idx="5">
                  <c:v>954</c:v>
                </c:pt>
                <c:pt idx="6">
                  <c:v>1013</c:v>
                </c:pt>
                <c:pt idx="7">
                  <c:v>1092</c:v>
                </c:pt>
                <c:pt idx="8">
                  <c:v>1133</c:v>
                </c:pt>
                <c:pt idx="9" formatCode="General">
                  <c:v>1211</c:v>
                </c:pt>
                <c:pt idx="10" formatCode="General">
                  <c:v>1304</c:v>
                </c:pt>
                <c:pt idx="11" formatCode="General">
                  <c:v>1430</c:v>
                </c:pt>
              </c:numCache>
            </c:numRef>
          </c:val>
          <c:extLst>
            <c:ext xmlns:c16="http://schemas.microsoft.com/office/drawing/2014/chart" uri="{C3380CC4-5D6E-409C-BE32-E72D297353CC}">
              <c16:uniqueId val="{00000000-A168-4F62-A962-74B9D7616E65}"/>
            </c:ext>
          </c:extLst>
        </c:ser>
        <c:dLbls>
          <c:dLblPos val="outEnd"/>
          <c:showLegendKey val="0"/>
          <c:showVal val="1"/>
          <c:showCatName val="0"/>
          <c:showSerName val="0"/>
          <c:showPercent val="0"/>
          <c:showBubbleSize val="0"/>
        </c:dLbls>
        <c:gapWidth val="80"/>
        <c:overlap val="25"/>
        <c:axId val="356081200"/>
        <c:axId val="356082376"/>
      </c:barChart>
      <c:catAx>
        <c:axId val="35608120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cap="none" spc="20" normalizeH="0" baseline="0">
                <a:solidFill>
                  <a:sysClr val="windowText" lastClr="000000"/>
                </a:solidFill>
                <a:latin typeface="Arial Narrow" panose="020B0606020202030204" pitchFamily="34" charset="0"/>
                <a:ea typeface="+mn-ea"/>
                <a:cs typeface="+mn-cs"/>
              </a:defRPr>
            </a:pPr>
            <a:endParaRPr lang="sk-SK"/>
          </a:p>
        </c:txPr>
        <c:crossAx val="356082376"/>
        <c:crosses val="autoZero"/>
        <c:auto val="1"/>
        <c:lblAlgn val="ctr"/>
        <c:lblOffset val="100"/>
        <c:noMultiLvlLbl val="0"/>
      </c:catAx>
      <c:valAx>
        <c:axId val="356082376"/>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spc="20" baseline="0">
                <a:solidFill>
                  <a:sysClr val="windowText" lastClr="000000"/>
                </a:solidFill>
                <a:latin typeface="Arial Narrow" panose="020B0606020202030204" pitchFamily="34" charset="0"/>
                <a:ea typeface="+mn-ea"/>
                <a:cs typeface="+mn-cs"/>
              </a:defRPr>
            </a:pPr>
            <a:endParaRPr lang="sk-SK"/>
          </a:p>
        </c:txPr>
        <c:crossAx val="3560812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tx>
            <c:strRef>
              <c:f>'K2.1.1 Ekon.aktiv.obyvateľstva'!$J$9</c:f>
              <c:strCache>
                <c:ptCount val="1"/>
                <c:pt idx="0">
                  <c:v>Ekonomicky aktívne obyvateľstvo (v tis.)</c:v>
                </c:pt>
              </c:strCache>
            </c:strRef>
          </c:tx>
          <c:dPt>
            <c:idx val="0"/>
            <c:bubble3D val="0"/>
            <c:spPr>
              <a:solidFill>
                <a:srgbClr val="B7194A"/>
              </a:solidFill>
            </c:spPr>
            <c:extLst>
              <c:ext xmlns:c16="http://schemas.microsoft.com/office/drawing/2014/chart" uri="{C3380CC4-5D6E-409C-BE32-E72D297353CC}">
                <c16:uniqueId val="{00000001-A991-4B8E-A65A-26BD5547766F}"/>
              </c:ext>
            </c:extLst>
          </c:dPt>
          <c:dPt>
            <c:idx val="1"/>
            <c:bubble3D val="0"/>
            <c:spPr>
              <a:pattFill prst="dkDnDiag">
                <a:fgClr>
                  <a:sysClr val="window" lastClr="FFFFFF">
                    <a:lumMod val="50000"/>
                  </a:sysClr>
                </a:fgClr>
                <a:bgClr>
                  <a:sysClr val="window" lastClr="FFFFFF"/>
                </a:bgClr>
              </a:pattFill>
            </c:spPr>
            <c:extLst>
              <c:ext xmlns:c16="http://schemas.microsoft.com/office/drawing/2014/chart" uri="{C3380CC4-5D6E-409C-BE32-E72D297353CC}">
                <c16:uniqueId val="{00000003-A991-4B8E-A65A-26BD5547766F}"/>
              </c:ext>
            </c:extLst>
          </c:dPt>
          <c:dPt>
            <c:idx val="2"/>
            <c:bubble3D val="0"/>
            <c:spPr>
              <a:solidFill>
                <a:srgbClr val="E85E86"/>
              </a:solidFill>
            </c:spPr>
            <c:extLst>
              <c:ext xmlns:c16="http://schemas.microsoft.com/office/drawing/2014/chart" uri="{C3380CC4-5D6E-409C-BE32-E72D297353CC}">
                <c16:uniqueId val="{00000005-A991-4B8E-A65A-26BD5547766F}"/>
              </c:ext>
            </c:extLst>
          </c:dPt>
          <c:dPt>
            <c:idx val="3"/>
            <c:bubble3D val="0"/>
            <c:spPr>
              <a:solidFill>
                <a:sysClr val="window" lastClr="FFFFFF">
                  <a:lumMod val="75000"/>
                </a:sysClr>
              </a:solidFill>
            </c:spPr>
            <c:extLst>
              <c:ext xmlns:c16="http://schemas.microsoft.com/office/drawing/2014/chart" uri="{C3380CC4-5D6E-409C-BE32-E72D297353CC}">
                <c16:uniqueId val="{00000007-A991-4B8E-A65A-26BD5547766F}"/>
              </c:ext>
            </c:extLst>
          </c:dPt>
          <c:dPt>
            <c:idx val="4"/>
            <c:bubble3D val="0"/>
            <c:spPr>
              <a:pattFill prst="pct20">
                <a:fgClr>
                  <a:srgbClr val="B7194A"/>
                </a:fgClr>
                <a:bgClr>
                  <a:sysClr val="window" lastClr="FFFFFF"/>
                </a:bgClr>
              </a:pattFill>
            </c:spPr>
            <c:extLst>
              <c:ext xmlns:c16="http://schemas.microsoft.com/office/drawing/2014/chart" uri="{C3380CC4-5D6E-409C-BE32-E72D297353CC}">
                <c16:uniqueId val="{00000009-A991-4B8E-A65A-26BD5547766F}"/>
              </c:ext>
            </c:extLst>
          </c:dPt>
          <c:dLbls>
            <c:dLbl>
              <c:idx val="0"/>
              <c:layout>
                <c:manualLayout>
                  <c:x val="-1.2525442922345607E-2"/>
                  <c:y val="-0.12138053415123515"/>
                </c:manualLayout>
              </c:layout>
              <c:tx>
                <c:rich>
                  <a:bodyPr/>
                  <a:lstStyle/>
                  <a:p>
                    <a:pPr>
                      <a:defRPr b="0">
                        <a:solidFill>
                          <a:schemeClr val="bg1"/>
                        </a:solidFill>
                      </a:defRPr>
                    </a:pPr>
                    <a:fld id="{DBCC56EE-44BF-41D2-B95E-AF64B64BF365}" type="VALUE">
                      <a:rPr lang="en-US">
                        <a:solidFill>
                          <a:schemeClr val="bg1"/>
                        </a:solidFill>
                      </a:rPr>
                      <a:pPr>
                        <a:defRPr b="0">
                          <a:solidFill>
                            <a:schemeClr val="bg1"/>
                          </a:solidFill>
                        </a:defRPr>
                      </a:pPr>
                      <a:t>[HODNOTA]</a:t>
                    </a:fld>
                    <a:r>
                      <a:rPr lang="en-US">
                        <a:solidFill>
                          <a:schemeClr val="bg1"/>
                        </a:solidFill>
                      </a:rPr>
                      <a:t> tis.</a:t>
                    </a:r>
                    <a:endParaRPr lang="en-US" baseline="0">
                      <a:solidFill>
                        <a:schemeClr val="bg1"/>
                      </a:solidFill>
                    </a:endParaRPr>
                  </a:p>
                  <a:p>
                    <a:pPr>
                      <a:defRPr b="0">
                        <a:solidFill>
                          <a:schemeClr val="bg1"/>
                        </a:solidFill>
                      </a:defRPr>
                    </a:pPr>
                    <a:fld id="{D4C6E1F3-0E67-4C54-8DA9-5CDD226DC476}" type="PERCENTAGE">
                      <a:rPr lang="en-US">
                        <a:solidFill>
                          <a:schemeClr val="bg1"/>
                        </a:solidFill>
                      </a:rPr>
                      <a:pPr>
                        <a:defRPr b="0">
                          <a:solidFill>
                            <a:schemeClr val="bg1"/>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991-4B8E-A65A-26BD5547766F}"/>
                </c:ext>
              </c:extLst>
            </c:dLbl>
            <c:dLbl>
              <c:idx val="1"/>
              <c:layout>
                <c:manualLayout>
                  <c:x val="-2.8165127669429763E-3"/>
                  <c:y val="0.15969071433638349"/>
                </c:manualLayout>
              </c:layout>
              <c:tx>
                <c:rich>
                  <a:bodyPr/>
                  <a:lstStyle/>
                  <a:p>
                    <a:pPr>
                      <a:defRPr b="1">
                        <a:solidFill>
                          <a:sysClr val="windowText" lastClr="000000"/>
                        </a:solidFill>
                      </a:defRPr>
                    </a:pPr>
                    <a:fld id="{51367937-32A8-4E16-93FE-8D5920BE8075}" type="VALUE">
                      <a:rPr lang="en-US" b="1">
                        <a:solidFill>
                          <a:sysClr val="windowText" lastClr="000000"/>
                        </a:solidFill>
                      </a:rPr>
                      <a:pPr>
                        <a:defRPr b="1">
                          <a:solidFill>
                            <a:sysClr val="windowText" lastClr="000000"/>
                          </a:solidFill>
                        </a:defRPr>
                      </a:pPr>
                      <a:t>[HODNOTA]</a:t>
                    </a:fld>
                    <a:r>
                      <a:rPr lang="en-US" b="1">
                        <a:solidFill>
                          <a:sysClr val="windowText" lastClr="000000"/>
                        </a:solidFill>
                      </a:rPr>
                      <a:t> tis. </a:t>
                    </a:r>
                    <a:endParaRPr lang="en-US" b="1" baseline="0">
                      <a:solidFill>
                        <a:sysClr val="windowText" lastClr="000000"/>
                      </a:solidFill>
                    </a:endParaRPr>
                  </a:p>
                  <a:p>
                    <a:pPr>
                      <a:defRPr b="1">
                        <a:solidFill>
                          <a:sysClr val="windowText" lastClr="000000"/>
                        </a:solidFill>
                      </a:defRPr>
                    </a:pPr>
                    <a:fld id="{9C7C1B75-420D-4084-B85B-3B19F15D6155}" type="PERCENTAGE">
                      <a:rPr lang="en-US" b="1">
                        <a:solidFill>
                          <a:sysClr val="windowText" lastClr="000000"/>
                        </a:solidFill>
                      </a:rPr>
                      <a:pPr>
                        <a:defRPr b="1">
                          <a:solidFill>
                            <a:sysClr val="windowText" lastClr="000000"/>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991-4B8E-A65A-26BD5547766F}"/>
                </c:ext>
              </c:extLst>
            </c:dLbl>
            <c:dLbl>
              <c:idx val="2"/>
              <c:layout>
                <c:manualLayout>
                  <c:x val="-0.17885762715205031"/>
                  <c:y val="0.14529814854224304"/>
                </c:manualLayout>
              </c:layout>
              <c:tx>
                <c:rich>
                  <a:bodyPr/>
                  <a:lstStyle/>
                  <a:p>
                    <a:fld id="{CC25A295-00B1-4665-BF4E-4B47CBEC21CD}" type="VALUE">
                      <a:rPr lang="en-US"/>
                      <a:pPr/>
                      <a:t>[HODNOTA]</a:t>
                    </a:fld>
                    <a:r>
                      <a:rPr lang="en-US"/>
                      <a:t> tis.</a:t>
                    </a:r>
                    <a:endParaRPr lang="en-US" baseline="0"/>
                  </a:p>
                  <a:p>
                    <a:fld id="{FFE0BBAC-549D-4479-B6F3-CF60C47CF3D9}"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A991-4B8E-A65A-26BD5547766F}"/>
                </c:ext>
              </c:extLst>
            </c:dLbl>
            <c:dLbl>
              <c:idx val="3"/>
              <c:layout>
                <c:manualLayout>
                  <c:x val="5.0101771689382429E-3"/>
                  <c:y val="1.7486340001641239E-2"/>
                </c:manualLayout>
              </c:layout>
              <c:tx>
                <c:rich>
                  <a:bodyPr/>
                  <a:lstStyle/>
                  <a:p>
                    <a:fld id="{FBF2C986-EC48-4D2F-AFC6-48E0F4900370}" type="VALUE">
                      <a:rPr lang="en-US"/>
                      <a:pPr/>
                      <a:t>[HODNOTA]</a:t>
                    </a:fld>
                    <a:r>
                      <a:rPr lang="en-US"/>
                      <a:t> tis.</a:t>
                    </a:r>
                    <a:endParaRPr lang="en-US" baseline="0"/>
                  </a:p>
                  <a:p>
                    <a:fld id="{BDC5BDFA-E69B-4E03-950D-67B207788E8D}"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A991-4B8E-A65A-26BD5547766F}"/>
                </c:ext>
              </c:extLst>
            </c:dLbl>
            <c:dLbl>
              <c:idx val="4"/>
              <c:layout/>
              <c:tx>
                <c:rich>
                  <a:bodyPr/>
                  <a:lstStyle/>
                  <a:p>
                    <a:pPr>
                      <a:defRPr b="1">
                        <a:solidFill>
                          <a:sysClr val="windowText" lastClr="000000"/>
                        </a:solidFill>
                      </a:defRPr>
                    </a:pPr>
                    <a:fld id="{4B55614E-B111-42D6-A980-CB9954A07C63}" type="VALUE">
                      <a:rPr lang="en-US" b="1"/>
                      <a:pPr>
                        <a:defRPr b="1">
                          <a:solidFill>
                            <a:sysClr val="windowText" lastClr="000000"/>
                          </a:solidFill>
                        </a:defRPr>
                      </a:pPr>
                      <a:t>[HODNOTA]</a:t>
                    </a:fld>
                    <a:r>
                      <a:rPr lang="en-US" b="1"/>
                      <a:t> tis.</a:t>
                    </a:r>
                    <a:endParaRPr lang="en-US" b="1" baseline="0"/>
                  </a:p>
                  <a:p>
                    <a:pPr>
                      <a:defRPr b="1">
                        <a:solidFill>
                          <a:sysClr val="windowText" lastClr="000000"/>
                        </a:solidFill>
                      </a:defRPr>
                    </a:pPr>
                    <a:fld id="{040E55AB-C634-44AE-B681-0C8D4AC63116}" type="PERCENTAGE">
                      <a:rPr lang="en-US" b="1"/>
                      <a:pPr>
                        <a:defRPr b="1">
                          <a:solidFill>
                            <a:sysClr val="windowText" lastClr="000000"/>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A991-4B8E-A65A-26BD5547766F}"/>
                </c:ext>
              </c:extLst>
            </c:dLbl>
            <c:numFmt formatCode="0.0%" sourceLinked="0"/>
            <c:spPr>
              <a:noFill/>
              <a:ln>
                <a:noFill/>
              </a:ln>
              <a:effectLst/>
            </c:spPr>
            <c:txPr>
              <a:bodyPr/>
              <a:lstStyle/>
              <a:p>
                <a:pPr>
                  <a:defRPr b="0">
                    <a:solidFill>
                      <a:sysClr val="windowText" lastClr="000000"/>
                    </a:solidFill>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Ekon.aktiv.obyvateľstva'!$M$10:$M$14</c:f>
              <c:strCache>
                <c:ptCount val="5"/>
                <c:pt idx="0">
                  <c:v>pracujúci</c:v>
                </c:pt>
                <c:pt idx="1">
                  <c:v>nezamestnaní</c:v>
                </c:pt>
                <c:pt idx="2">
                  <c:v>študenti, učni</c:v>
                </c:pt>
                <c:pt idx="3">
                  <c:v>dôchodcovia</c:v>
                </c:pt>
                <c:pt idx="4">
                  <c:v>ostatní</c:v>
                </c:pt>
              </c:strCache>
            </c:strRef>
          </c:cat>
          <c:val>
            <c:numRef>
              <c:f>'K2.1.1 Ekon.aktiv.obyvateľstva'!$N$10:$N$14</c:f>
              <c:numCache>
                <c:formatCode>#\ ##0.0</c:formatCode>
                <c:ptCount val="5"/>
                <c:pt idx="0">
                  <c:v>2610</c:v>
                </c:pt>
                <c:pt idx="1">
                  <c:v>161.9</c:v>
                </c:pt>
                <c:pt idx="2">
                  <c:v>385.9</c:v>
                </c:pt>
                <c:pt idx="3">
                  <c:v>1137.4000000000001</c:v>
                </c:pt>
                <c:pt idx="4">
                  <c:v>203.29999999999973</c:v>
                </c:pt>
              </c:numCache>
            </c:numRef>
          </c:val>
          <c:extLst>
            <c:ext xmlns:c16="http://schemas.microsoft.com/office/drawing/2014/chart" uri="{C3380CC4-5D6E-409C-BE32-E72D297353CC}">
              <c16:uniqueId val="{0000000A-A991-4B8E-A65A-26BD5547766F}"/>
            </c:ext>
          </c:extLst>
        </c:ser>
        <c:ser>
          <c:idx val="1"/>
          <c:order val="1"/>
          <c:dPt>
            <c:idx val="0"/>
            <c:bubble3D val="0"/>
            <c:spPr>
              <a:solidFill>
                <a:srgbClr val="EAEAEA"/>
              </a:solidFill>
            </c:spPr>
            <c:extLst>
              <c:ext xmlns:c16="http://schemas.microsoft.com/office/drawing/2014/chart" uri="{C3380CC4-5D6E-409C-BE32-E72D297353CC}">
                <c16:uniqueId val="{0000000C-A991-4B8E-A65A-26BD5547766F}"/>
              </c:ext>
            </c:extLst>
          </c:dPt>
          <c:dPt>
            <c:idx val="2"/>
            <c:bubble3D val="0"/>
            <c:spPr>
              <a:solidFill>
                <a:srgbClr val="E593AA"/>
              </a:solidFill>
            </c:spPr>
            <c:extLst>
              <c:ext xmlns:c16="http://schemas.microsoft.com/office/drawing/2014/chart" uri="{C3380CC4-5D6E-409C-BE32-E72D297353CC}">
                <c16:uniqueId val="{0000000E-A991-4B8E-A65A-26BD5547766F}"/>
              </c:ext>
            </c:extLst>
          </c:dPt>
          <c:dLbls>
            <c:dLbl>
              <c:idx val="0"/>
              <c:layout>
                <c:manualLayout>
                  <c:x val="0.16760340189015788"/>
                  <c:y val="-0.1980032631056253"/>
                </c:manualLayout>
              </c:layout>
              <c:tx>
                <c:rich>
                  <a:bodyPr/>
                  <a:lstStyle/>
                  <a:p>
                    <a:fld id="{D91E058B-C53D-43CC-A851-33FFCC1428ED}" type="VALUE">
                      <a:rPr lang="en-US"/>
                      <a:pPr/>
                      <a:t>[HODNOTA]</a:t>
                    </a:fld>
                    <a:r>
                      <a:rPr lang="en-US"/>
                      <a:t> tis.</a:t>
                    </a:r>
                    <a:endParaRPr lang="en-US" baseline="0"/>
                  </a:p>
                  <a:p>
                    <a:fld id="{91D7FD7D-33DD-42D2-B1F7-F403EA3B8870}"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A991-4B8E-A65A-26BD5547766F}"/>
                </c:ext>
              </c:extLst>
            </c:dLbl>
            <c:dLbl>
              <c:idx val="1"/>
              <c:delete val="1"/>
              <c:extLst>
                <c:ext xmlns:c15="http://schemas.microsoft.com/office/drawing/2012/chart" uri="{CE6537A1-D6FC-4f65-9D91-7224C49458BB}"/>
                <c:ext xmlns:c16="http://schemas.microsoft.com/office/drawing/2014/chart" uri="{C3380CC4-5D6E-409C-BE32-E72D297353CC}">
                  <c16:uniqueId val="{0000000F-A991-4B8E-A65A-26BD5547766F}"/>
                </c:ext>
              </c:extLst>
            </c:dLbl>
            <c:dLbl>
              <c:idx val="2"/>
              <c:layout/>
              <c:tx>
                <c:rich>
                  <a:bodyPr/>
                  <a:lstStyle/>
                  <a:p>
                    <a:fld id="{6A00BFDF-ED69-41D5-A202-036BA134435B}" type="VALUE">
                      <a:rPr lang="en-US"/>
                      <a:pPr/>
                      <a:t>[HODNOTA]</a:t>
                    </a:fld>
                    <a:r>
                      <a:rPr lang="en-US"/>
                      <a:t> tis.</a:t>
                    </a:r>
                    <a:endParaRPr lang="en-US" baseline="0"/>
                  </a:p>
                  <a:p>
                    <a:fld id="{D71B8E22-E99A-4FB8-BC7C-08FBAB740FCA}"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A991-4B8E-A65A-26BD5547766F}"/>
                </c:ext>
              </c:extLst>
            </c:dLbl>
            <c:dLbl>
              <c:idx val="3"/>
              <c:delete val="1"/>
              <c:extLst>
                <c:ext xmlns:c15="http://schemas.microsoft.com/office/drawing/2012/chart" uri="{CE6537A1-D6FC-4f65-9D91-7224C49458BB}"/>
                <c:ext xmlns:c16="http://schemas.microsoft.com/office/drawing/2014/chart" uri="{C3380CC4-5D6E-409C-BE32-E72D297353CC}">
                  <c16:uniqueId val="{00000010-A991-4B8E-A65A-26BD5547766F}"/>
                </c:ext>
              </c:extLst>
            </c:dLbl>
            <c:dLbl>
              <c:idx val="4"/>
              <c:delete val="1"/>
              <c:extLst>
                <c:ext xmlns:c15="http://schemas.microsoft.com/office/drawing/2012/chart" uri="{CE6537A1-D6FC-4f65-9D91-7224C49458BB}"/>
                <c:ext xmlns:c16="http://schemas.microsoft.com/office/drawing/2014/chart" uri="{C3380CC4-5D6E-409C-BE32-E72D297353CC}">
                  <c16:uniqueId val="{00000011-A991-4B8E-A65A-26BD5547766F}"/>
                </c:ext>
              </c:extLst>
            </c:dLbl>
            <c:numFmt formatCode="0.0%" sourceLinked="0"/>
            <c:spPr>
              <a:noFill/>
              <a:ln>
                <a:noFill/>
              </a:ln>
              <a:effectLst/>
            </c:spPr>
            <c:txPr>
              <a:bodyPr/>
              <a:lstStyle/>
              <a:p>
                <a:pPr>
                  <a:defRPr>
                    <a:latin typeface="Arial Narrow" panose="020B0606020202030204" pitchFamily="34" charset="0"/>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Ekon.aktiv.obyvateľstva'!$M$10:$M$14</c:f>
              <c:strCache>
                <c:ptCount val="5"/>
                <c:pt idx="0">
                  <c:v>pracujúci</c:v>
                </c:pt>
                <c:pt idx="1">
                  <c:v>nezamestnaní</c:v>
                </c:pt>
                <c:pt idx="2">
                  <c:v>študenti, učni</c:v>
                </c:pt>
                <c:pt idx="3">
                  <c:v>dôchodcovia</c:v>
                </c:pt>
                <c:pt idx="4">
                  <c:v>ostatní</c:v>
                </c:pt>
              </c:strCache>
            </c:strRef>
          </c:cat>
          <c:val>
            <c:numRef>
              <c:f>'K2.1.1 Ekon.aktiv.obyvateľstva'!$O$10:$O$14</c:f>
              <c:numCache>
                <c:formatCode>#\ ##0.0</c:formatCode>
                <c:ptCount val="5"/>
                <c:pt idx="0">
                  <c:v>2771.9</c:v>
                </c:pt>
                <c:pt idx="2">
                  <c:v>1726.6</c:v>
                </c:pt>
              </c:numCache>
            </c:numRef>
          </c:val>
          <c:extLst>
            <c:ext xmlns:c16="http://schemas.microsoft.com/office/drawing/2014/chart" uri="{C3380CC4-5D6E-409C-BE32-E72D297353CC}">
              <c16:uniqueId val="{00000012-A991-4B8E-A65A-26BD5547766F}"/>
            </c:ext>
          </c:extLst>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3839607610519"/>
          <c:y val="6.837770200445599E-2"/>
          <c:w val="0.77540263503544993"/>
          <c:h val="0.72776084225715065"/>
        </c:manualLayout>
      </c:layout>
      <c:lineChart>
        <c:grouping val="standard"/>
        <c:varyColors val="0"/>
        <c:ser>
          <c:idx val="2"/>
          <c:order val="0"/>
          <c:tx>
            <c:strRef>
              <c:f>'K2.1.2.1 Zamestnanosť - SP'!$P$5</c:f>
              <c:strCache>
                <c:ptCount val="1"/>
                <c:pt idx="0">
                  <c:v>2022</c:v>
                </c:pt>
              </c:strCache>
            </c:strRef>
          </c:tx>
          <c:spPr>
            <a:ln w="34925">
              <a:solidFill>
                <a:srgbClr val="E85E86"/>
              </a:solidFill>
              <a:prstDash val="sysDash"/>
            </a:ln>
          </c:spPr>
          <c:marker>
            <c:symbol val="none"/>
          </c:marker>
          <c:cat>
            <c:strRef>
              <c:f>'K2.1.2.1 Zamestnanosť - SP'!$O$6:$O$17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SP'!$P$6:$P$17</c:f>
              <c:numCache>
                <c:formatCode>#,##0</c:formatCode>
                <c:ptCount val="12"/>
                <c:pt idx="0">
                  <c:v>186137</c:v>
                </c:pt>
                <c:pt idx="1">
                  <c:v>186798</c:v>
                </c:pt>
                <c:pt idx="2">
                  <c:v>187878</c:v>
                </c:pt>
                <c:pt idx="3">
                  <c:v>188696</c:v>
                </c:pt>
                <c:pt idx="4">
                  <c:v>189747</c:v>
                </c:pt>
                <c:pt idx="5">
                  <c:v>190794</c:v>
                </c:pt>
                <c:pt idx="6">
                  <c:v>191283</c:v>
                </c:pt>
                <c:pt idx="7">
                  <c:v>191694</c:v>
                </c:pt>
                <c:pt idx="8">
                  <c:v>191874</c:v>
                </c:pt>
                <c:pt idx="9">
                  <c:v>191814</c:v>
                </c:pt>
                <c:pt idx="10">
                  <c:v>191888</c:v>
                </c:pt>
                <c:pt idx="11">
                  <c:v>191664</c:v>
                </c:pt>
              </c:numCache>
            </c:numRef>
          </c:val>
          <c:smooth val="0"/>
          <c:extLst>
            <c:ext xmlns:c16="http://schemas.microsoft.com/office/drawing/2014/chart" uri="{C3380CC4-5D6E-409C-BE32-E72D297353CC}">
              <c16:uniqueId val="{00000001-A028-454A-8D1C-3C1A7871BCEB}"/>
            </c:ext>
          </c:extLst>
        </c:ser>
        <c:ser>
          <c:idx val="0"/>
          <c:order val="1"/>
          <c:tx>
            <c:strRef>
              <c:f>'K2.1.2.1 Zamestnanosť - SP'!$Q$5</c:f>
              <c:strCache>
                <c:ptCount val="1"/>
                <c:pt idx="0">
                  <c:v>2023</c:v>
                </c:pt>
              </c:strCache>
            </c:strRef>
          </c:tx>
          <c:spPr>
            <a:ln w="25400">
              <a:solidFill>
                <a:srgbClr val="B7194A"/>
              </a:solidFill>
            </a:ln>
          </c:spPr>
          <c:marker>
            <c:symbol val="none"/>
          </c:marker>
          <c:cat>
            <c:strRef>
              <c:f>'K2.1.2.1 Zamestnanosť - SP'!$O$6:$O$17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SP'!$Q$6:$Q$17</c:f>
              <c:numCache>
                <c:formatCode>#,##0</c:formatCode>
                <c:ptCount val="12"/>
                <c:pt idx="0">
                  <c:v>189245</c:v>
                </c:pt>
                <c:pt idx="1">
                  <c:v>189668</c:v>
                </c:pt>
                <c:pt idx="2">
                  <c:v>190497</c:v>
                </c:pt>
                <c:pt idx="3">
                  <c:v>191107</c:v>
                </c:pt>
                <c:pt idx="4">
                  <c:v>191945</c:v>
                </c:pt>
                <c:pt idx="5">
                  <c:v>192658</c:v>
                </c:pt>
                <c:pt idx="6">
                  <c:v>193025</c:v>
                </c:pt>
                <c:pt idx="7">
                  <c:v>193015</c:v>
                </c:pt>
                <c:pt idx="8">
                  <c:v>192801</c:v>
                </c:pt>
                <c:pt idx="9">
                  <c:v>192790</c:v>
                </c:pt>
                <c:pt idx="10">
                  <c:v>192743</c:v>
                </c:pt>
                <c:pt idx="11">
                  <c:v>192222</c:v>
                </c:pt>
              </c:numCache>
            </c:numRef>
          </c:val>
          <c:smooth val="0"/>
          <c:extLs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353356592"/>
        <c:axId val="353357768"/>
      </c:lineChart>
      <c:catAx>
        <c:axId val="353356592"/>
        <c:scaling>
          <c:orientation val="minMax"/>
        </c:scaling>
        <c:delete val="0"/>
        <c:axPos val="b"/>
        <c:numFmt formatCode="General" sourceLinked="0"/>
        <c:majorTickMark val="out"/>
        <c:minorTickMark val="none"/>
        <c:tickLblPos val="nextTo"/>
        <c:crossAx val="353357768"/>
        <c:crosses val="autoZero"/>
        <c:auto val="1"/>
        <c:lblAlgn val="ctr"/>
        <c:lblOffset val="100"/>
        <c:noMultiLvlLbl val="0"/>
      </c:catAx>
      <c:valAx>
        <c:axId val="353357768"/>
        <c:scaling>
          <c:orientation val="minMax"/>
          <c:max val="194000"/>
          <c:min val="186000"/>
        </c:scaling>
        <c:delete val="0"/>
        <c:axPos val="l"/>
        <c:majorGridlines/>
        <c:numFmt formatCode="#,##0" sourceLinked="1"/>
        <c:majorTickMark val="out"/>
        <c:minorTickMark val="none"/>
        <c:tickLblPos val="nextTo"/>
        <c:spPr>
          <a:ln w="12700"/>
        </c:spPr>
        <c:crossAx val="353356592"/>
        <c:crosses val="autoZero"/>
        <c:crossBetween val="between"/>
      </c:valAx>
    </c:plotArea>
    <c:legend>
      <c:legendPos val="r"/>
      <c:layout>
        <c:manualLayout>
          <c:xMode val="edge"/>
          <c:yMode val="edge"/>
          <c:x val="0.17776447574817522"/>
          <c:y val="6.0324814274787503E-2"/>
          <c:w val="9.542351317825476E-2"/>
          <c:h val="0.15046494449200115"/>
        </c:manualLayout>
      </c:layout>
      <c:overlay val="0"/>
    </c:legend>
    <c:plotVisOnly val="1"/>
    <c:dispBlanksAs val="zero"/>
    <c:showDLblsOverMax val="0"/>
  </c:chart>
  <c:spPr>
    <a:ln w="34925">
      <a:noFill/>
    </a:ln>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18405562419"/>
          <c:y val="3.1298987816099598E-2"/>
          <c:w val="0.76695643673061165"/>
          <c:h val="0.75748223327562425"/>
        </c:manualLayout>
      </c:layout>
      <c:lineChart>
        <c:grouping val="standard"/>
        <c:varyColors val="0"/>
        <c:ser>
          <c:idx val="2"/>
          <c:order val="0"/>
          <c:tx>
            <c:strRef>
              <c:f>'K2.1.2.1 Zamestnanosť - SP'!$R$5</c:f>
              <c:strCache>
                <c:ptCount val="1"/>
                <c:pt idx="0">
                  <c:v>2022</c:v>
                </c:pt>
              </c:strCache>
            </c:strRef>
          </c:tx>
          <c:spPr>
            <a:ln w="50800">
              <a:solidFill>
                <a:srgbClr val="E85E86"/>
              </a:solidFill>
              <a:prstDash val="sysDot"/>
            </a:ln>
          </c:spPr>
          <c:marker>
            <c:symbol val="none"/>
          </c:marker>
          <c:cat>
            <c:strRef>
              <c:f>'K2.1.2.1 Zamestnanosť - SP'!$O$6:$O$17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SP'!$R$6:$R$17</c:f>
              <c:numCache>
                <c:formatCode>#,##0</c:formatCode>
                <c:ptCount val="12"/>
                <c:pt idx="0">
                  <c:v>1910798</c:v>
                </c:pt>
                <c:pt idx="1">
                  <c:v>1915361</c:v>
                </c:pt>
                <c:pt idx="2">
                  <c:v>1924313</c:v>
                </c:pt>
                <c:pt idx="3">
                  <c:v>1926742</c:v>
                </c:pt>
                <c:pt idx="4">
                  <c:v>1932157</c:v>
                </c:pt>
                <c:pt idx="5">
                  <c:v>1934435</c:v>
                </c:pt>
                <c:pt idx="6">
                  <c:v>1926606</c:v>
                </c:pt>
                <c:pt idx="7">
                  <c:v>1928947</c:v>
                </c:pt>
                <c:pt idx="8">
                  <c:v>1941202</c:v>
                </c:pt>
                <c:pt idx="9">
                  <c:v>1942388</c:v>
                </c:pt>
                <c:pt idx="10">
                  <c:v>1947222</c:v>
                </c:pt>
                <c:pt idx="11">
                  <c:v>1931303</c:v>
                </c:pt>
              </c:numCache>
            </c:numRef>
          </c:val>
          <c:smooth val="0"/>
          <c:extLst>
            <c:ext xmlns:c16="http://schemas.microsoft.com/office/drawing/2014/chart" uri="{C3380CC4-5D6E-409C-BE32-E72D297353CC}">
              <c16:uniqueId val="{00000001-B607-470D-9565-316E13187792}"/>
            </c:ext>
          </c:extLst>
        </c:ser>
        <c:ser>
          <c:idx val="0"/>
          <c:order val="1"/>
          <c:tx>
            <c:strRef>
              <c:f>'K2.1.2.1 Zamestnanosť - SP'!$S$5</c:f>
              <c:strCache>
                <c:ptCount val="1"/>
                <c:pt idx="0">
                  <c:v>2023</c:v>
                </c:pt>
              </c:strCache>
            </c:strRef>
          </c:tx>
          <c:spPr>
            <a:ln w="25400">
              <a:solidFill>
                <a:srgbClr val="B7194A"/>
              </a:solidFill>
            </a:ln>
          </c:spPr>
          <c:marker>
            <c:symbol val="none"/>
          </c:marker>
          <c:val>
            <c:numRef>
              <c:f>'K2.1.2.1 Zamestnanosť - SP'!$S$6:$S$17</c:f>
              <c:numCache>
                <c:formatCode>#,##0</c:formatCode>
                <c:ptCount val="12"/>
                <c:pt idx="0">
                  <c:v>1925943</c:v>
                </c:pt>
                <c:pt idx="1">
                  <c:v>1927994</c:v>
                </c:pt>
                <c:pt idx="2">
                  <c:v>1934227</c:v>
                </c:pt>
                <c:pt idx="3">
                  <c:v>1931567</c:v>
                </c:pt>
                <c:pt idx="4">
                  <c:v>1934495</c:v>
                </c:pt>
                <c:pt idx="5">
                  <c:v>1934838</c:v>
                </c:pt>
                <c:pt idx="6">
                  <c:v>1924872</c:v>
                </c:pt>
                <c:pt idx="7">
                  <c:v>1924234</c:v>
                </c:pt>
                <c:pt idx="8">
                  <c:v>1936790</c:v>
                </c:pt>
                <c:pt idx="9">
                  <c:v>1939405</c:v>
                </c:pt>
                <c:pt idx="10">
                  <c:v>1936625</c:v>
                </c:pt>
                <c:pt idx="11">
                  <c:v>1917503</c:v>
                </c:pt>
              </c:numCache>
            </c:numRef>
          </c:val>
          <c:smooth val="0"/>
          <c:extLs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353356984"/>
        <c:axId val="353357376"/>
      </c:lineChart>
      <c:catAx>
        <c:axId val="353356984"/>
        <c:scaling>
          <c:orientation val="minMax"/>
        </c:scaling>
        <c:delete val="0"/>
        <c:axPos val="b"/>
        <c:numFmt formatCode="General" sourceLinked="0"/>
        <c:majorTickMark val="out"/>
        <c:minorTickMark val="none"/>
        <c:tickLblPos val="nextTo"/>
        <c:crossAx val="353357376"/>
        <c:crosses val="autoZero"/>
        <c:auto val="1"/>
        <c:lblAlgn val="ctr"/>
        <c:lblOffset val="100"/>
        <c:noMultiLvlLbl val="0"/>
      </c:catAx>
      <c:valAx>
        <c:axId val="353357376"/>
        <c:scaling>
          <c:orientation val="minMax"/>
          <c:min val="1910000"/>
        </c:scaling>
        <c:delete val="0"/>
        <c:axPos val="l"/>
        <c:majorGridlines/>
        <c:numFmt formatCode="#,##0" sourceLinked="1"/>
        <c:majorTickMark val="out"/>
        <c:minorTickMark val="none"/>
        <c:tickLblPos val="nextTo"/>
        <c:crossAx val="353356984"/>
        <c:crosses val="autoZero"/>
        <c:crossBetween val="between"/>
        <c:majorUnit val="10000"/>
      </c:valAx>
      <c:spPr>
        <a:ln w="47625">
          <a:noFill/>
        </a:ln>
      </c:spPr>
    </c:plotArea>
    <c:legend>
      <c:legendPos val="r"/>
      <c:layout>
        <c:manualLayout>
          <c:xMode val="edge"/>
          <c:yMode val="edge"/>
          <c:x val="0.16518149460751971"/>
          <c:y val="0.11019485054806169"/>
          <c:w val="0.23049972076581346"/>
          <c:h val="6.531330367801895E-2"/>
        </c:manualLayout>
      </c:layout>
      <c:overlay val="0"/>
      <c:txPr>
        <a:bodyPr/>
        <a:lstStyle/>
        <a:p>
          <a:pPr>
            <a:defRPr sz="1050"/>
          </a:pPr>
          <a:endParaRPr lang="sk-SK"/>
        </a:p>
      </c:txPr>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49020352502"/>
          <c:y val="3.9307401890469378E-2"/>
          <c:w val="0.78476719256124439"/>
          <c:h val="0.78018524281394852"/>
        </c:manualLayout>
      </c:layout>
      <c:lineChart>
        <c:grouping val="standard"/>
        <c:varyColors val="0"/>
        <c:ser>
          <c:idx val="2"/>
          <c:order val="0"/>
          <c:tx>
            <c:strRef>
              <c:f>'K2.1.2.1 Zamestnanosť - SP'!$V$5</c:f>
              <c:strCache>
                <c:ptCount val="1"/>
                <c:pt idx="0">
                  <c:v>2022</c:v>
                </c:pt>
              </c:strCache>
            </c:strRef>
          </c:tx>
          <c:spPr>
            <a:ln w="38100" cmpd="tri">
              <a:solidFill>
                <a:srgbClr val="E85E86"/>
              </a:solidFill>
              <a:prstDash val="sysDot"/>
            </a:ln>
          </c:spPr>
          <c:marker>
            <c:symbol val="none"/>
          </c:marker>
          <c:cat>
            <c:strRef>
              <c:f>'K2.1.2.1 Zamestnanosť - SP'!$O$6:$O$17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SP'!$V$6:$V$17</c:f>
              <c:numCache>
                <c:formatCode>#,##0</c:formatCode>
                <c:ptCount val="12"/>
                <c:pt idx="0">
                  <c:v>215734</c:v>
                </c:pt>
                <c:pt idx="1">
                  <c:v>214425</c:v>
                </c:pt>
                <c:pt idx="2">
                  <c:v>213620</c:v>
                </c:pt>
                <c:pt idx="3">
                  <c:v>212599</c:v>
                </c:pt>
                <c:pt idx="4">
                  <c:v>211704</c:v>
                </c:pt>
                <c:pt idx="5">
                  <c:v>210747</c:v>
                </c:pt>
                <c:pt idx="6">
                  <c:v>217989</c:v>
                </c:pt>
                <c:pt idx="7">
                  <c:v>217099</c:v>
                </c:pt>
                <c:pt idx="8">
                  <c:v>213765</c:v>
                </c:pt>
                <c:pt idx="9">
                  <c:v>222346</c:v>
                </c:pt>
                <c:pt idx="10">
                  <c:v>222207</c:v>
                </c:pt>
                <c:pt idx="11">
                  <c:v>221146</c:v>
                </c:pt>
              </c:numCache>
            </c:numRef>
          </c:val>
          <c:smooth val="0"/>
          <c:extLst>
            <c:ext xmlns:c16="http://schemas.microsoft.com/office/drawing/2014/chart" uri="{C3380CC4-5D6E-409C-BE32-E72D297353CC}">
              <c16:uniqueId val="{00000001-5320-45DE-B5A9-39743C20BD8E}"/>
            </c:ext>
          </c:extLst>
        </c:ser>
        <c:ser>
          <c:idx val="0"/>
          <c:order val="1"/>
          <c:tx>
            <c:strRef>
              <c:f>'K2.1.2.1 Zamestnanosť - SP'!$W$5</c:f>
              <c:strCache>
                <c:ptCount val="1"/>
                <c:pt idx="0">
                  <c:v>2023</c:v>
                </c:pt>
              </c:strCache>
            </c:strRef>
          </c:tx>
          <c:spPr>
            <a:ln w="25400">
              <a:solidFill>
                <a:srgbClr val="B7194A"/>
              </a:solidFill>
            </a:ln>
          </c:spPr>
          <c:marker>
            <c:symbol val="none"/>
          </c:marker>
          <c:val>
            <c:numRef>
              <c:f>'K2.1.2.1 Zamestnanosť - SP'!$W$6:$W$17</c:f>
              <c:numCache>
                <c:formatCode>#,##0</c:formatCode>
                <c:ptCount val="12"/>
                <c:pt idx="0">
                  <c:v>219309</c:v>
                </c:pt>
                <c:pt idx="1">
                  <c:v>217799</c:v>
                </c:pt>
                <c:pt idx="2">
                  <c:v>216748</c:v>
                </c:pt>
                <c:pt idx="3">
                  <c:v>215858</c:v>
                </c:pt>
                <c:pt idx="4">
                  <c:v>215067</c:v>
                </c:pt>
                <c:pt idx="5">
                  <c:v>214153</c:v>
                </c:pt>
                <c:pt idx="6">
                  <c:v>229493</c:v>
                </c:pt>
                <c:pt idx="7">
                  <c:v>228836</c:v>
                </c:pt>
                <c:pt idx="8">
                  <c:v>227975</c:v>
                </c:pt>
                <c:pt idx="9">
                  <c:v>242877</c:v>
                </c:pt>
                <c:pt idx="10">
                  <c:v>240097</c:v>
                </c:pt>
                <c:pt idx="11">
                  <c:v>238451</c:v>
                </c:pt>
              </c:numCache>
            </c:numRef>
          </c:val>
          <c:smooth val="0"/>
          <c:extLs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353359336"/>
        <c:axId val="353359728"/>
      </c:lineChart>
      <c:catAx>
        <c:axId val="353359336"/>
        <c:scaling>
          <c:orientation val="minMax"/>
        </c:scaling>
        <c:delete val="0"/>
        <c:axPos val="b"/>
        <c:numFmt formatCode="General" sourceLinked="0"/>
        <c:majorTickMark val="out"/>
        <c:minorTickMark val="none"/>
        <c:tickLblPos val="nextTo"/>
        <c:spPr>
          <a:ln/>
        </c:spPr>
        <c:crossAx val="353359728"/>
        <c:crosses val="autoZero"/>
        <c:auto val="1"/>
        <c:lblAlgn val="ctr"/>
        <c:lblOffset val="100"/>
        <c:noMultiLvlLbl val="0"/>
      </c:catAx>
      <c:valAx>
        <c:axId val="353359728"/>
        <c:scaling>
          <c:orientation val="minMax"/>
          <c:max val="245000"/>
          <c:min val="210000"/>
        </c:scaling>
        <c:delete val="0"/>
        <c:axPos val="l"/>
        <c:majorGridlines/>
        <c:numFmt formatCode="#,##0" sourceLinked="1"/>
        <c:majorTickMark val="out"/>
        <c:minorTickMark val="none"/>
        <c:tickLblPos val="nextTo"/>
        <c:crossAx val="353359336"/>
        <c:crossesAt val="1"/>
        <c:crossBetween val="between"/>
        <c:majorUnit val="5000"/>
      </c:valAx>
    </c:plotArea>
    <c:legend>
      <c:legendPos val="r"/>
      <c:layout>
        <c:manualLayout>
          <c:xMode val="edge"/>
          <c:yMode val="edge"/>
          <c:x val="0.16737391835396714"/>
          <c:y val="7.480766849712045E-2"/>
          <c:w val="0.2167108979626661"/>
          <c:h val="7.1242689618170235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7250251165225"/>
          <c:y val="5.5877737749874527E-2"/>
          <c:w val="0.78329529967118294"/>
          <c:h val="0.75448051146043604"/>
        </c:manualLayout>
      </c:layout>
      <c:lineChart>
        <c:grouping val="standard"/>
        <c:varyColors val="0"/>
        <c:ser>
          <c:idx val="2"/>
          <c:order val="0"/>
          <c:tx>
            <c:strRef>
              <c:f>'K2.1.2.1 Zamestnanosť - SP'!$T$5</c:f>
              <c:strCache>
                <c:ptCount val="1"/>
                <c:pt idx="0">
                  <c:v>2022</c:v>
                </c:pt>
              </c:strCache>
            </c:strRef>
          </c:tx>
          <c:spPr>
            <a:ln w="28575">
              <a:solidFill>
                <a:srgbClr val="E85E86"/>
              </a:solidFill>
              <a:prstDash val="sysDash"/>
            </a:ln>
          </c:spPr>
          <c:marker>
            <c:symbol val="none"/>
          </c:marker>
          <c:cat>
            <c:strRef>
              <c:f>'K2.1.2.1 Zamestnanosť - SP'!$O$6:$O$17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SP'!$T$6:$T$17</c:f>
              <c:numCache>
                <c:formatCode>#,##0</c:formatCode>
                <c:ptCount val="12"/>
                <c:pt idx="0">
                  <c:v>326299</c:v>
                </c:pt>
                <c:pt idx="1">
                  <c:v>339169</c:v>
                </c:pt>
                <c:pt idx="2">
                  <c:v>358958</c:v>
                </c:pt>
                <c:pt idx="3">
                  <c:v>371285</c:v>
                </c:pt>
                <c:pt idx="4">
                  <c:v>388958</c:v>
                </c:pt>
                <c:pt idx="5">
                  <c:v>404354</c:v>
                </c:pt>
                <c:pt idx="6">
                  <c:v>411091</c:v>
                </c:pt>
                <c:pt idx="7">
                  <c:v>411797</c:v>
                </c:pt>
                <c:pt idx="8">
                  <c:v>405988</c:v>
                </c:pt>
                <c:pt idx="9">
                  <c:v>401375</c:v>
                </c:pt>
                <c:pt idx="10">
                  <c:v>398923</c:v>
                </c:pt>
                <c:pt idx="11">
                  <c:v>389081</c:v>
                </c:pt>
              </c:numCache>
            </c:numRef>
          </c:val>
          <c:smooth val="0"/>
          <c:extLst>
            <c:ext xmlns:c16="http://schemas.microsoft.com/office/drawing/2014/chart" uri="{C3380CC4-5D6E-409C-BE32-E72D297353CC}">
              <c16:uniqueId val="{00000001-CC6B-43A3-ACE2-38C1BF057E99}"/>
            </c:ext>
          </c:extLst>
        </c:ser>
        <c:ser>
          <c:idx val="0"/>
          <c:order val="1"/>
          <c:tx>
            <c:strRef>
              <c:f>'K2.1.2.1 Zamestnanosť - SP'!$U$5</c:f>
              <c:strCache>
                <c:ptCount val="1"/>
                <c:pt idx="0">
                  <c:v>2023</c:v>
                </c:pt>
              </c:strCache>
            </c:strRef>
          </c:tx>
          <c:spPr>
            <a:ln w="25400">
              <a:solidFill>
                <a:srgbClr val="B7194A"/>
              </a:solidFill>
            </a:ln>
          </c:spPr>
          <c:marker>
            <c:symbol val="none"/>
          </c:marker>
          <c:val>
            <c:numRef>
              <c:f>'K2.1.2.1 Zamestnanosť - SP'!$U$6:$U$17</c:f>
              <c:numCache>
                <c:formatCode>#,##0</c:formatCode>
                <c:ptCount val="12"/>
                <c:pt idx="0">
                  <c:v>330977</c:v>
                </c:pt>
                <c:pt idx="1">
                  <c:v>336626</c:v>
                </c:pt>
                <c:pt idx="2">
                  <c:v>350867</c:v>
                </c:pt>
                <c:pt idx="3">
                  <c:v>355881</c:v>
                </c:pt>
                <c:pt idx="4">
                  <c:v>370200</c:v>
                </c:pt>
                <c:pt idx="5">
                  <c:v>385432</c:v>
                </c:pt>
                <c:pt idx="6">
                  <c:v>388589</c:v>
                </c:pt>
                <c:pt idx="7">
                  <c:v>391480</c:v>
                </c:pt>
                <c:pt idx="8">
                  <c:v>386626</c:v>
                </c:pt>
                <c:pt idx="9">
                  <c:v>381953</c:v>
                </c:pt>
                <c:pt idx="10">
                  <c:v>382368</c:v>
                </c:pt>
                <c:pt idx="11">
                  <c:v>371200</c:v>
                </c:pt>
              </c:numCache>
            </c:numRef>
          </c:val>
          <c:smooth val="0"/>
          <c:extLst>
            <c:ext xmlns:c16="http://schemas.microsoft.com/office/drawing/2014/chart" uri="{C3380CC4-5D6E-409C-BE32-E72D297353CC}">
              <c16:uniqueId val="{00000000-570F-4738-AC04-E36003518F46}"/>
            </c:ext>
          </c:extLst>
        </c:ser>
        <c:dLbls>
          <c:showLegendKey val="0"/>
          <c:showVal val="0"/>
          <c:showCatName val="0"/>
          <c:showSerName val="0"/>
          <c:showPercent val="0"/>
          <c:showBubbleSize val="0"/>
        </c:dLbls>
        <c:smooth val="0"/>
        <c:axId val="353493280"/>
        <c:axId val="353492104"/>
      </c:lineChart>
      <c:catAx>
        <c:axId val="353493280"/>
        <c:scaling>
          <c:orientation val="minMax"/>
        </c:scaling>
        <c:delete val="0"/>
        <c:axPos val="b"/>
        <c:numFmt formatCode="General" sourceLinked="0"/>
        <c:majorTickMark val="out"/>
        <c:minorTickMark val="none"/>
        <c:tickLblPos val="nextTo"/>
        <c:crossAx val="353492104"/>
        <c:crosses val="autoZero"/>
        <c:auto val="1"/>
        <c:lblAlgn val="ctr"/>
        <c:lblOffset val="100"/>
        <c:noMultiLvlLbl val="0"/>
      </c:catAx>
      <c:valAx>
        <c:axId val="353492104"/>
        <c:scaling>
          <c:orientation val="minMax"/>
          <c:max val="430000"/>
          <c:min val="310000"/>
        </c:scaling>
        <c:delete val="0"/>
        <c:axPos val="l"/>
        <c:majorGridlines/>
        <c:numFmt formatCode="#,##0" sourceLinked="1"/>
        <c:majorTickMark val="out"/>
        <c:minorTickMark val="none"/>
        <c:tickLblPos val="nextTo"/>
        <c:crossAx val="353493280"/>
        <c:crosses val="autoZero"/>
        <c:crossBetween val="between"/>
        <c:majorUnit val="20000"/>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'K2.1.2.4 Voľné prac. miesta'!$K$4</c:f>
              <c:strCache>
                <c:ptCount val="1"/>
                <c:pt idx="0">
                  <c:v>Voľné pracovné miesta</c:v>
                </c:pt>
              </c:strCache>
            </c:strRef>
          </c:tx>
          <c:spPr>
            <a:solidFill>
              <a:srgbClr val="B7194A"/>
            </a:solidFill>
            <a:ln w="66675" cap="sq">
              <a:solidFill>
                <a:srgbClr val="B7194A"/>
              </a:solidFill>
            </a:ln>
            <a:effectLst/>
          </c:spPr>
          <c:invertIfNegative val="0"/>
          <c:cat>
            <c:strRef>
              <c:f>'K2.1.2.4 Voľné prac. miesta'!$J$5:$J$20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miesta'!$K$5:$K$20</c:f>
              <c:numCache>
                <c:formatCode>#,##0</c:formatCode>
                <c:ptCount val="16"/>
                <c:pt idx="0">
                  <c:v>160</c:v>
                </c:pt>
                <c:pt idx="1">
                  <c:v>4146.5</c:v>
                </c:pt>
                <c:pt idx="2">
                  <c:v>473</c:v>
                </c:pt>
                <c:pt idx="3">
                  <c:v>2008.75</c:v>
                </c:pt>
                <c:pt idx="4">
                  <c:v>2594.5</c:v>
                </c:pt>
                <c:pt idx="5">
                  <c:v>460.25</c:v>
                </c:pt>
                <c:pt idx="6">
                  <c:v>452.5</c:v>
                </c:pt>
                <c:pt idx="7">
                  <c:v>684.5</c:v>
                </c:pt>
                <c:pt idx="8">
                  <c:v>65.5</c:v>
                </c:pt>
                <c:pt idx="9">
                  <c:v>403</c:v>
                </c:pt>
                <c:pt idx="10">
                  <c:v>435.5</c:v>
                </c:pt>
                <c:pt idx="11">
                  <c:v>7064.5</c:v>
                </c:pt>
                <c:pt idx="12">
                  <c:v>265</c:v>
                </c:pt>
                <c:pt idx="13">
                  <c:v>1163.5</c:v>
                </c:pt>
                <c:pt idx="14">
                  <c:v>155.25</c:v>
                </c:pt>
                <c:pt idx="15">
                  <c:v>152.5</c:v>
                </c:pt>
              </c:numCache>
            </c:numRef>
          </c:val>
          <c:extLst>
            <c:ext xmlns:c16="http://schemas.microsoft.com/office/drawing/2014/chart" uri="{C3380CC4-5D6E-409C-BE32-E72D297353CC}">
              <c16:uniqueId val="{00000000-320C-4C91-A35D-DD7F749751FE}"/>
            </c:ext>
          </c:extLst>
        </c:ser>
        <c:dLbls>
          <c:showLegendKey val="0"/>
          <c:showVal val="0"/>
          <c:showCatName val="0"/>
          <c:showSerName val="0"/>
          <c:showPercent val="0"/>
          <c:showBubbleSize val="0"/>
        </c:dLbls>
        <c:gapWidth val="182"/>
        <c:axId val="353491320"/>
        <c:axId val="353490928"/>
      </c:barChart>
      <c:barChart>
        <c:barDir val="bar"/>
        <c:grouping val="clustered"/>
        <c:varyColors val="0"/>
        <c:ser>
          <c:idx val="1"/>
          <c:order val="1"/>
          <c:tx>
            <c:strRef>
              <c:f>'K2.1.2.4 Voľné prac. miesta'!$L$4</c:f>
              <c:strCache>
                <c:ptCount val="1"/>
                <c:pt idx="0">
                  <c:v>Miera voľných pracovných miest v %</c:v>
                </c:pt>
              </c:strCache>
            </c:strRef>
          </c:tx>
          <c:spPr>
            <a:solidFill>
              <a:schemeClr val="tx1">
                <a:lumMod val="50000"/>
                <a:lumOff val="50000"/>
              </a:schemeClr>
            </a:solidFill>
            <a:ln w="19050" cap="sq">
              <a:solidFill>
                <a:schemeClr val="bg1">
                  <a:lumMod val="50000"/>
                </a:schemeClr>
              </a:solidFill>
            </a:ln>
            <a:effectLst/>
          </c:spPr>
          <c:invertIfNegative val="0"/>
          <c:dPt>
            <c:idx val="11"/>
            <c:invertIfNegative val="0"/>
            <c:bubble3D val="0"/>
            <c:spPr>
              <a:solidFill>
                <a:schemeClr val="tx1">
                  <a:lumMod val="50000"/>
                  <a:lumOff val="50000"/>
                </a:schemeClr>
              </a:solidFill>
              <a:ln w="12700" cap="sq">
                <a:solidFill>
                  <a:schemeClr val="bg1">
                    <a:lumMod val="85000"/>
                  </a:schemeClr>
                </a:solidFill>
              </a:ln>
              <a:effectLst/>
            </c:spPr>
            <c:extLst>
              <c:ext xmlns:c16="http://schemas.microsoft.com/office/drawing/2014/chart" uri="{C3380CC4-5D6E-409C-BE32-E72D297353CC}">
                <c16:uniqueId val="{00000000-08C7-4F43-B0B1-EF5089610554}"/>
              </c:ext>
            </c:extLst>
          </c:dPt>
          <c:cat>
            <c:strRef>
              <c:f>'K2.1.2.4 Voľné prac. miesta'!$J$5:$J$20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miesta'!$L$5:$L$20</c:f>
              <c:numCache>
                <c:formatCode>0.0</c:formatCode>
                <c:ptCount val="16"/>
                <c:pt idx="0">
                  <c:v>0.3</c:v>
                </c:pt>
                <c:pt idx="1">
                  <c:v>1</c:v>
                </c:pt>
                <c:pt idx="2">
                  <c:v>0.4</c:v>
                </c:pt>
                <c:pt idx="3">
                  <c:v>0.7</c:v>
                </c:pt>
                <c:pt idx="4">
                  <c:v>1.9</c:v>
                </c:pt>
                <c:pt idx="5">
                  <c:v>0.6</c:v>
                </c:pt>
                <c:pt idx="6">
                  <c:v>0.6</c:v>
                </c:pt>
                <c:pt idx="7">
                  <c:v>2</c:v>
                </c:pt>
                <c:pt idx="8">
                  <c:v>0.2</c:v>
                </c:pt>
                <c:pt idx="9">
                  <c:v>0.3</c:v>
                </c:pt>
                <c:pt idx="10">
                  <c:v>0.4</c:v>
                </c:pt>
                <c:pt idx="11">
                  <c:v>4.4000000000000004</c:v>
                </c:pt>
                <c:pt idx="12">
                  <c:v>0.1</c:v>
                </c:pt>
                <c:pt idx="13">
                  <c:v>0.7</c:v>
                </c:pt>
                <c:pt idx="14">
                  <c:v>0.5</c:v>
                </c:pt>
                <c:pt idx="15">
                  <c:v>0.5</c:v>
                </c:pt>
              </c:numCache>
            </c:numRef>
          </c:val>
          <c:extLst>
            <c:ext xmlns:c16="http://schemas.microsoft.com/office/drawing/2014/chart" uri="{C3380CC4-5D6E-409C-BE32-E72D297353CC}">
              <c16:uniqueId val="{00000001-320C-4C91-A35D-DD7F749751FE}"/>
            </c:ext>
          </c:extLst>
        </c:ser>
        <c:dLbls>
          <c:showLegendKey val="0"/>
          <c:showVal val="0"/>
          <c:showCatName val="0"/>
          <c:showSerName val="0"/>
          <c:showPercent val="0"/>
          <c:showBubbleSize val="0"/>
        </c:dLbls>
        <c:gapWidth val="182"/>
        <c:axId val="353486616"/>
        <c:axId val="353491712"/>
      </c:barChart>
      <c:catAx>
        <c:axId val="353491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90928"/>
        <c:crosses val="autoZero"/>
        <c:auto val="1"/>
        <c:lblAlgn val="ctr"/>
        <c:lblOffset val="100"/>
        <c:noMultiLvlLbl val="0"/>
      </c:catAx>
      <c:valAx>
        <c:axId val="353490928"/>
        <c:scaling>
          <c:orientation val="minMax"/>
          <c:max val="65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91320"/>
        <c:crosses val="autoZero"/>
        <c:crossBetween val="between"/>
        <c:majorUnit val="500"/>
      </c:valAx>
      <c:valAx>
        <c:axId val="353491712"/>
        <c:scaling>
          <c:orientation val="maxMin"/>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86616"/>
        <c:crosses val="max"/>
        <c:crossBetween val="between"/>
      </c:valAx>
      <c:catAx>
        <c:axId val="353486616"/>
        <c:scaling>
          <c:orientation val="minMax"/>
        </c:scaling>
        <c:delete val="1"/>
        <c:axPos val="r"/>
        <c:numFmt formatCode="General" sourceLinked="1"/>
        <c:majorTickMark val="out"/>
        <c:minorTickMark val="none"/>
        <c:tickLblPos val="nextTo"/>
        <c:crossAx val="35349171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'K2.1.3.1 Nezamestnanosť ÚPSVR'!$M$37</c:f>
              <c:strCache>
                <c:ptCount val="1"/>
                <c:pt idx="0">
                  <c:v>disponibilní UoZ 2022</c:v>
                </c:pt>
              </c:strCache>
            </c:strRef>
          </c:tx>
          <c:spPr>
            <a:solidFill>
              <a:srgbClr val="B7194A"/>
            </a:solidFill>
          </c:spPr>
          <c:invertIfNegative val="0"/>
          <c:cat>
            <c:strRef>
              <c:f>'K2.1.3.1 Nezamestnanosť ÚPSVR'!$L$38:$L$49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ÚPSVR'!$M$38:$M$49</c:f>
              <c:numCache>
                <c:formatCode>#,##0</c:formatCode>
                <c:ptCount val="12"/>
                <c:pt idx="0">
                  <c:v>187951</c:v>
                </c:pt>
                <c:pt idx="1">
                  <c:v>185383</c:v>
                </c:pt>
                <c:pt idx="2">
                  <c:v>180265</c:v>
                </c:pt>
                <c:pt idx="3">
                  <c:v>176533</c:v>
                </c:pt>
                <c:pt idx="4">
                  <c:v>171447</c:v>
                </c:pt>
                <c:pt idx="5">
                  <c:v>169602</c:v>
                </c:pt>
                <c:pt idx="6">
                  <c:v>168701</c:v>
                </c:pt>
                <c:pt idx="7">
                  <c:v>166433</c:v>
                </c:pt>
                <c:pt idx="8">
                  <c:v>164163</c:v>
                </c:pt>
                <c:pt idx="9">
                  <c:v>160266</c:v>
                </c:pt>
                <c:pt idx="10">
                  <c:v>158348</c:v>
                </c:pt>
                <c:pt idx="11">
                  <c:v>160204</c:v>
                </c:pt>
              </c:numCache>
            </c:numRef>
          </c:val>
          <c:extLst>
            <c:ext xmlns:c16="http://schemas.microsoft.com/office/drawing/2014/chart" uri="{C3380CC4-5D6E-409C-BE32-E72D297353CC}">
              <c16:uniqueId val="{00000000-0643-4C80-A28A-DA0D4AE3FF3F}"/>
            </c:ext>
          </c:extLst>
        </c:ser>
        <c:ser>
          <c:idx val="1"/>
          <c:order val="1"/>
          <c:tx>
            <c:strRef>
              <c:f>'K2.1.3.1 Nezamestnanosť ÚPSVR'!$N$37</c:f>
              <c:strCache>
                <c:ptCount val="1"/>
                <c:pt idx="0">
                  <c:v>disponibilní UoZ 2023</c:v>
                </c:pt>
              </c:strCache>
            </c:strRef>
          </c:tx>
          <c:spPr>
            <a:solidFill>
              <a:srgbClr val="E85E86"/>
            </a:solidFill>
          </c:spPr>
          <c:invertIfNegative val="0"/>
          <c:cat>
            <c:strRef>
              <c:f>'K2.1.3.1 Nezamestnanosť ÚPSVR'!$L$38:$L$49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ÚPSVR'!$N$38:$N$49</c:f>
              <c:numCache>
                <c:formatCode>#,##0</c:formatCode>
                <c:ptCount val="12"/>
                <c:pt idx="0">
                  <c:v>162654</c:v>
                </c:pt>
                <c:pt idx="1">
                  <c:v>160953</c:v>
                </c:pt>
                <c:pt idx="2">
                  <c:v>156937</c:v>
                </c:pt>
                <c:pt idx="3">
                  <c:v>148989</c:v>
                </c:pt>
                <c:pt idx="4">
                  <c:v>142309</c:v>
                </c:pt>
                <c:pt idx="5">
                  <c:v>142975</c:v>
                </c:pt>
                <c:pt idx="6">
                  <c:v>145398</c:v>
                </c:pt>
                <c:pt idx="7">
                  <c:v>145850</c:v>
                </c:pt>
                <c:pt idx="8">
                  <c:v>145319</c:v>
                </c:pt>
                <c:pt idx="9">
                  <c:v>142194</c:v>
                </c:pt>
                <c:pt idx="10">
                  <c:v>139936</c:v>
                </c:pt>
                <c:pt idx="11">
                  <c:v>141457</c:v>
                </c:pt>
              </c:numCache>
            </c:numRef>
          </c:val>
          <c:extLs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353488968"/>
        <c:axId val="354151696"/>
      </c:barChart>
      <c:catAx>
        <c:axId val="353488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354151696"/>
        <c:crosses val="autoZero"/>
        <c:auto val="1"/>
        <c:lblAlgn val="ctr"/>
        <c:lblOffset val="100"/>
        <c:tickMarkSkip val="1"/>
        <c:noMultiLvlLbl val="0"/>
      </c:catAx>
      <c:valAx>
        <c:axId val="354151696"/>
        <c:scaling>
          <c:orientation val="minMax"/>
          <c:max val="190000"/>
          <c:min val="110000"/>
        </c:scaling>
        <c:delete val="0"/>
        <c:axPos val="l"/>
        <c:majorGridlines>
          <c:spPr>
            <a:ln w="3175">
              <a:solidFill>
                <a:srgbClr val="000000"/>
              </a:solidFill>
              <a:prstDash val="solid"/>
            </a:ln>
          </c:spPr>
        </c:majorGridlines>
        <c:title>
          <c:tx>
            <c:rich>
              <a:bodyPr rot="-5400000" vert="horz"/>
              <a:lstStyle/>
              <a:p>
                <a:pPr algn="ctr">
                  <a:defRPr/>
                </a:pPr>
                <a:r>
                  <a:rPr lang="sk-SK"/>
                  <a:t>počet 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353488968"/>
        <c:crosses val="autoZero"/>
        <c:crossBetween val="between"/>
        <c:majorUnit val="20000"/>
        <c:minorUnit val="1000"/>
      </c:valAx>
      <c:spPr>
        <a:solidFill>
          <a:srgbClr val="FFFFFF"/>
        </a:solidFill>
        <a:ln w="6350">
          <a:noFill/>
          <a:prstDash val="solid"/>
        </a:ln>
      </c:spPr>
    </c:plotArea>
    <c:legend>
      <c:legendPos val="b"/>
      <c:layout>
        <c:manualLayout>
          <c:xMode val="edge"/>
          <c:yMode val="edge"/>
          <c:x val="0.57672005142808236"/>
          <c:y val="6.7270443167013041E-2"/>
          <c:w val="0.40696646551520049"/>
          <c:h val="6.1659097059232899E-2"/>
        </c:manualLayout>
      </c:layout>
      <c:overlay val="0"/>
    </c:legend>
    <c:plotVisOnly val="1"/>
    <c:dispBlanksAs val="gap"/>
    <c:showDLblsOverMax val="0"/>
  </c:chart>
  <c:spPr>
    <a:ln w="3175">
      <a:noFill/>
      <a:prstDash val="solid"/>
    </a:ln>
  </c:spPr>
  <c:txPr>
    <a:bodyPr/>
    <a:lstStyle/>
    <a:p>
      <a:pPr>
        <a:defRPr sz="11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45244</xdr:colOff>
      <xdr:row>2</xdr:row>
      <xdr:rowOff>28575</xdr:rowOff>
    </xdr:from>
    <xdr:to>
      <xdr:col>6</xdr:col>
      <xdr:colOff>35719</xdr:colOff>
      <xdr:row>15</xdr:row>
      <xdr:rowOff>140970</xdr:rowOff>
    </xdr:to>
    <xdr:graphicFrame macro="">
      <xdr:nvGraphicFramePr>
        <xdr:cNvPr id="2" name="Graf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19049</xdr:colOff>
      <xdr:row>16</xdr:row>
      <xdr:rowOff>57149</xdr:rowOff>
    </xdr:from>
    <xdr:to>
      <xdr:col>9</xdr:col>
      <xdr:colOff>74084</xdr:colOff>
      <xdr:row>34</xdr:row>
      <xdr:rowOff>10582</xdr:rowOff>
    </xdr:to>
    <xdr:graphicFrame macro="">
      <xdr:nvGraphicFramePr>
        <xdr:cNvPr id="2" name="Graf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371475</xdr:colOff>
      <xdr:row>48</xdr:row>
      <xdr:rowOff>0</xdr:rowOff>
    </xdr:from>
    <xdr:ext cx="63500" cy="160655"/>
    <xdr:sp macro="" textlink="">
      <xdr:nvSpPr>
        <xdr:cNvPr id="3" name="Obdĺžnik 2">
          <a:extLst>
            <a:ext uri="{FF2B5EF4-FFF2-40B4-BE49-F238E27FC236}">
              <a16:creationId xmlns:a16="http://schemas.microsoft.com/office/drawing/2014/main" id="{00000000-0008-0000-0C00-000003000000}"/>
            </a:ext>
          </a:extLst>
        </xdr:cNvPr>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36777</xdr:colOff>
      <xdr:row>22</xdr:row>
      <xdr:rowOff>59531</xdr:rowOff>
    </xdr:from>
    <xdr:to>
      <xdr:col>8</xdr:col>
      <xdr:colOff>392906</xdr:colOff>
      <xdr:row>38</xdr:row>
      <xdr:rowOff>11906</xdr:rowOff>
    </xdr:to>
    <xdr:graphicFrame macro="">
      <xdr:nvGraphicFramePr>
        <xdr:cNvPr id="2" name="Graf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21167</xdr:rowOff>
    </xdr:from>
    <xdr:to>
      <xdr:col>4</xdr:col>
      <xdr:colOff>195792</xdr:colOff>
      <xdr:row>14</xdr:row>
      <xdr:rowOff>207434</xdr:rowOff>
    </xdr:to>
    <xdr:graphicFrame macro="">
      <xdr:nvGraphicFramePr>
        <xdr:cNvPr id="4" name="Graf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11906</xdr:colOff>
      <xdr:row>138</xdr:row>
      <xdr:rowOff>71438</xdr:rowOff>
    </xdr:from>
    <xdr:to>
      <xdr:col>4</xdr:col>
      <xdr:colOff>686979</xdr:colOff>
      <xdr:row>154</xdr:row>
      <xdr:rowOff>130969</xdr:rowOff>
    </xdr:to>
    <xdr:pic>
      <xdr:nvPicPr>
        <xdr:cNvPr id="2" name="Obrázok 1"/>
        <xdr:cNvPicPr>
          <a:picLocks noChangeAspect="1"/>
        </xdr:cNvPicPr>
      </xdr:nvPicPr>
      <xdr:blipFill>
        <a:blip xmlns:r="http://schemas.openxmlformats.org/officeDocument/2006/relationships" r:embed="rId1"/>
        <a:stretch>
          <a:fillRect/>
        </a:stretch>
      </xdr:blipFill>
      <xdr:spPr>
        <a:xfrm>
          <a:off x="821531" y="31087219"/>
          <a:ext cx="6544854" cy="3488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1854</xdr:colOff>
      <xdr:row>24</xdr:row>
      <xdr:rowOff>198968</xdr:rowOff>
    </xdr:from>
    <xdr:to>
      <xdr:col>8</xdr:col>
      <xdr:colOff>773906</xdr:colOff>
      <xdr:row>60</xdr:row>
      <xdr:rowOff>202406</xdr:rowOff>
    </xdr:to>
    <xdr:graphicFrame macro="">
      <xdr:nvGraphicFramePr>
        <xdr:cNvPr id="2" name="Graf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88</xdr:row>
      <xdr:rowOff>119062</xdr:rowOff>
    </xdr:from>
    <xdr:to>
      <xdr:col>3</xdr:col>
      <xdr:colOff>678656</xdr:colOff>
      <xdr:row>102</xdr:row>
      <xdr:rowOff>130968</xdr:rowOff>
    </xdr:to>
    <xdr:pic>
      <xdr:nvPicPr>
        <xdr:cNvPr id="5" name="Obrázok 4"/>
        <xdr:cNvPicPr/>
      </xdr:nvPicPr>
      <xdr:blipFill>
        <a:blip xmlns:r="http://schemas.openxmlformats.org/officeDocument/2006/relationships" r:embed="rId1"/>
        <a:stretch>
          <a:fillRect/>
        </a:stretch>
      </xdr:blipFill>
      <xdr:spPr>
        <a:xfrm>
          <a:off x="1023938" y="21157406"/>
          <a:ext cx="5774531" cy="3012281"/>
        </a:xfrm>
        <a:prstGeom prst="rect">
          <a:avLst/>
        </a:prstGeom>
      </xdr:spPr>
    </xdr:pic>
    <xdr:clientData/>
  </xdr:twoCellAnchor>
  <xdr:twoCellAnchor editAs="oneCell">
    <xdr:from>
      <xdr:col>0</xdr:col>
      <xdr:colOff>35719</xdr:colOff>
      <xdr:row>108</xdr:row>
      <xdr:rowOff>119061</xdr:rowOff>
    </xdr:from>
    <xdr:to>
      <xdr:col>3</xdr:col>
      <xdr:colOff>583406</xdr:colOff>
      <xdr:row>123</xdr:row>
      <xdr:rowOff>83343</xdr:rowOff>
    </xdr:to>
    <xdr:pic>
      <xdr:nvPicPr>
        <xdr:cNvPr id="6" name="Obrázok 5"/>
        <xdr:cNvPicPr/>
      </xdr:nvPicPr>
      <xdr:blipFill>
        <a:blip xmlns:r="http://schemas.openxmlformats.org/officeDocument/2006/relationships" r:embed="rId2"/>
        <a:stretch>
          <a:fillRect/>
        </a:stretch>
      </xdr:blipFill>
      <xdr:spPr>
        <a:xfrm>
          <a:off x="1059657" y="25443655"/>
          <a:ext cx="5643562" cy="31789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1485900</xdr:colOff>
      <xdr:row>21</xdr:row>
      <xdr:rowOff>0</xdr:rowOff>
    </xdr:to>
    <xdr:graphicFrame macro="">
      <xdr:nvGraphicFramePr>
        <xdr:cNvPr id="4" name="Graf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0.78407</cdr:x>
      <cdr:y>0.32802</cdr:y>
    </cdr:from>
    <cdr:to>
      <cdr:x>0.97664</cdr:x>
      <cdr:y>0.45916</cdr:y>
    </cdr:to>
    <cdr:sp macro="" textlink="">
      <cdr:nvSpPr>
        <cdr:cNvPr id="3" name="BlokTextu 2"/>
        <cdr:cNvSpPr txBox="1"/>
      </cdr:nvSpPr>
      <cdr:spPr>
        <a:xfrm xmlns:a="http://schemas.openxmlformats.org/drawingml/2006/main">
          <a:off x="3978113" y="1156024"/>
          <a:ext cx="977033" cy="4621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Ekonomicky </a:t>
          </a:r>
        </a:p>
        <a:p xmlns:a="http://schemas.openxmlformats.org/drawingml/2006/main">
          <a:pPr algn="ctr"/>
          <a:r>
            <a:rPr lang="sk-SK" sz="1000">
              <a:latin typeface="Arial Narrow" panose="020B0606020202030204" pitchFamily="34" charset="0"/>
              <a:cs typeface="Times New Roman" panose="02020603050405020304" pitchFamily="18" charset="0"/>
            </a:rPr>
            <a:t>aktívne obyvateľstvo </a:t>
          </a:r>
        </a:p>
      </cdr:txBody>
    </cdr:sp>
  </cdr:relSizeAnchor>
  <cdr:relSizeAnchor xmlns:cdr="http://schemas.openxmlformats.org/drawingml/2006/chartDrawing">
    <cdr:from>
      <cdr:x>0.18617</cdr:x>
      <cdr:y>0.30164</cdr:y>
    </cdr:from>
    <cdr:to>
      <cdr:x>0.31643</cdr:x>
      <cdr:y>0.42562</cdr:y>
    </cdr:to>
    <cdr:sp macro="" textlink="">
      <cdr:nvSpPr>
        <cdr:cNvPr id="4" name="BlokTextu 3"/>
        <cdr:cNvSpPr txBox="1"/>
      </cdr:nvSpPr>
      <cdr:spPr>
        <a:xfrm xmlns:a="http://schemas.openxmlformats.org/drawingml/2006/main">
          <a:off x="943820" y="1095374"/>
          <a:ext cx="660377" cy="4502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Osoby mimo trhu práce</a:t>
          </a:r>
        </a:p>
        <a:p xmlns:a="http://schemas.openxmlformats.org/drawingml/2006/main">
          <a:pPr algn="ctr"/>
          <a:r>
            <a:rPr lang="sk-SK" sz="1000">
              <a:latin typeface="Arial Narrow" panose="020B0606020202030204" pitchFamily="34" charset="0"/>
              <a:cs typeface="Times New Roman" panose="02020603050405020304" pitchFamily="18" charset="0"/>
            </a:rPr>
            <a:t> od 15 rokov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16342</xdr:colOff>
      <xdr:row>2</xdr:row>
      <xdr:rowOff>73633</xdr:rowOff>
    </xdr:from>
    <xdr:to>
      <xdr:col>10</xdr:col>
      <xdr:colOff>486903</xdr:colOff>
      <xdr:row>17</xdr:row>
      <xdr:rowOff>37468</xdr:rowOff>
    </xdr:to>
    <xdr:graphicFrame macro="">
      <xdr:nvGraphicFramePr>
        <xdr:cNvPr id="2" name="Graf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30456</xdr:colOff>
      <xdr:row>20</xdr:row>
      <xdr:rowOff>35719</xdr:rowOff>
    </xdr:from>
    <xdr:to>
      <xdr:col>10</xdr:col>
      <xdr:colOff>238125</xdr:colOff>
      <xdr:row>35</xdr:row>
      <xdr:rowOff>156660</xdr:rowOff>
    </xdr:to>
    <xdr:graphicFrame macro="">
      <xdr:nvGraphicFramePr>
        <xdr:cNvPr id="3" name="Graf 2" descr="Počet právnych vzťahov s pravidelným mesačným príjmom evidovaných v Sociálnej poisťovni v rokoch 2022 a 2023">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22428</xdr:colOff>
      <xdr:row>58</xdr:row>
      <xdr:rowOff>33504</xdr:rowOff>
    </xdr:from>
    <xdr:to>
      <xdr:col>11</xdr:col>
      <xdr:colOff>23812</xdr:colOff>
      <xdr:row>75</xdr:row>
      <xdr:rowOff>178594</xdr:rowOff>
    </xdr:to>
    <xdr:graphicFrame macro="">
      <xdr:nvGraphicFramePr>
        <xdr:cNvPr id="4" name="Graf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57041</xdr:colOff>
      <xdr:row>39</xdr:row>
      <xdr:rowOff>16448</xdr:rowOff>
    </xdr:from>
    <xdr:to>
      <xdr:col>11</xdr:col>
      <xdr:colOff>12533</xdr:colOff>
      <xdr:row>54</xdr:row>
      <xdr:rowOff>190500</xdr:rowOff>
    </xdr:to>
    <xdr:graphicFrame macro="">
      <xdr:nvGraphicFramePr>
        <xdr:cNvPr id="5" name="Graf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59531</xdr:colOff>
      <xdr:row>1</xdr:row>
      <xdr:rowOff>166687</xdr:rowOff>
    </xdr:from>
    <xdr:to>
      <xdr:col>7</xdr:col>
      <xdr:colOff>130967</xdr:colOff>
      <xdr:row>23</xdr:row>
      <xdr:rowOff>71436</xdr:rowOff>
    </xdr:to>
    <xdr:graphicFrame macro="">
      <xdr:nvGraphicFramePr>
        <xdr:cNvPr id="4" name="Graf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35718</xdr:colOff>
      <xdr:row>35</xdr:row>
      <xdr:rowOff>16668</xdr:rowOff>
    </xdr:from>
    <xdr:to>
      <xdr:col>9</xdr:col>
      <xdr:colOff>438150</xdr:colOff>
      <xdr:row>50</xdr:row>
      <xdr:rowOff>150018</xdr:rowOff>
    </xdr:to>
    <xdr:graphicFrame macro="">
      <xdr:nvGraphicFramePr>
        <xdr:cNvPr id="2" name="Graf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54</xdr:row>
      <xdr:rowOff>38100</xdr:rowOff>
    </xdr:from>
    <xdr:to>
      <xdr:col>8</xdr:col>
      <xdr:colOff>452439</xdr:colOff>
      <xdr:row>67</xdr:row>
      <xdr:rowOff>27940</xdr:rowOff>
    </xdr:to>
    <xdr:graphicFrame macro="">
      <xdr:nvGraphicFramePr>
        <xdr:cNvPr id="3" name="Graf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16668</xdr:colOff>
      <xdr:row>88</xdr:row>
      <xdr:rowOff>200026</xdr:rowOff>
    </xdr:from>
    <xdr:to>
      <xdr:col>9</xdr:col>
      <xdr:colOff>273843</xdr:colOff>
      <xdr:row>102</xdr:row>
      <xdr:rowOff>138112</xdr:rowOff>
    </xdr:to>
    <xdr:graphicFrame macro="">
      <xdr:nvGraphicFramePr>
        <xdr:cNvPr id="4" name="Graf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xdr:colOff>
      <xdr:row>106</xdr:row>
      <xdr:rowOff>44450</xdr:rowOff>
    </xdr:from>
    <xdr:to>
      <xdr:col>9</xdr:col>
      <xdr:colOff>571499</xdr:colOff>
      <xdr:row>124</xdr:row>
      <xdr:rowOff>0</xdr:rowOff>
    </xdr:to>
    <xdr:graphicFrame macro="">
      <xdr:nvGraphicFramePr>
        <xdr:cNvPr id="6" name="Graf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2</xdr:row>
      <xdr:rowOff>19050</xdr:rowOff>
    </xdr:from>
    <xdr:to>
      <xdr:col>9</xdr:col>
      <xdr:colOff>399415</xdr:colOff>
      <xdr:row>16</xdr:row>
      <xdr:rowOff>-1</xdr:rowOff>
    </xdr:to>
    <xdr:graphicFrame macro="">
      <xdr:nvGraphicFramePr>
        <xdr:cNvPr id="7" name="Graf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100012</xdr:colOff>
      <xdr:row>19</xdr:row>
      <xdr:rowOff>10318</xdr:rowOff>
    </xdr:from>
    <xdr:to>
      <xdr:col>6</xdr:col>
      <xdr:colOff>869156</xdr:colOff>
      <xdr:row>31</xdr:row>
      <xdr:rowOff>168010</xdr:rowOff>
    </xdr:to>
    <xdr:graphicFrame macro="">
      <xdr:nvGraphicFramePr>
        <xdr:cNvPr id="8" name="Graf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23814</xdr:colOff>
      <xdr:row>71</xdr:row>
      <xdr:rowOff>1</xdr:rowOff>
    </xdr:from>
    <xdr:to>
      <xdr:col>8</xdr:col>
      <xdr:colOff>583407</xdr:colOff>
      <xdr:row>86</xdr:row>
      <xdr:rowOff>11906</xdr:rowOff>
    </xdr:to>
    <xdr:graphicFrame macro="">
      <xdr:nvGraphicFramePr>
        <xdr:cNvPr id="9" name="Graf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202407</xdr:rowOff>
    </xdr:from>
    <xdr:to>
      <xdr:col>9</xdr:col>
      <xdr:colOff>597272</xdr:colOff>
      <xdr:row>20</xdr:row>
      <xdr:rowOff>167389</xdr:rowOff>
    </xdr:to>
    <xdr:graphicFrame macro="">
      <xdr:nvGraphicFramePr>
        <xdr:cNvPr id="4" name="Graf 3">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23813</xdr:colOff>
      <xdr:row>37</xdr:row>
      <xdr:rowOff>11906</xdr:rowOff>
    </xdr:from>
    <xdr:to>
      <xdr:col>9</xdr:col>
      <xdr:colOff>511969</xdr:colOff>
      <xdr:row>56</xdr:row>
      <xdr:rowOff>203807</xdr:rowOff>
    </xdr:to>
    <xdr:graphicFrame macro="">
      <xdr:nvGraphicFramePr>
        <xdr:cNvPr id="5" name="Graf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F198"/>
  <sheetViews>
    <sheetView zoomScale="90" zoomScaleNormal="90" workbookViewId="0">
      <pane ySplit="3" topLeftCell="A4" activePane="bottomLeft" state="frozen"/>
      <selection activeCell="B1" sqref="B1"/>
      <selection pane="bottomLeft" activeCell="A38" sqref="A38:XFD40"/>
    </sheetView>
  </sheetViews>
  <sheetFormatPr defaultColWidth="9.140625" defaultRowHeight="16.5" x14ac:dyDescent="0.3"/>
  <cols>
    <col min="1" max="1" width="20" style="1" customWidth="1"/>
    <col min="2" max="2" width="12.85546875" style="1" customWidth="1"/>
    <col min="3" max="3" width="117" style="1" customWidth="1"/>
    <col min="4" max="4" width="9.140625" style="1" customWidth="1"/>
    <col min="5" max="5" width="7.140625" style="1" customWidth="1"/>
    <col min="6" max="6" width="8.140625" style="1" customWidth="1"/>
    <col min="7" max="16384" width="9.140625" style="1"/>
  </cols>
  <sheetData>
    <row r="2" spans="1:6" x14ac:dyDescent="0.3">
      <c r="A2" s="101" t="s">
        <v>1300</v>
      </c>
      <c r="B2" s="211"/>
      <c r="C2" s="211"/>
    </row>
    <row r="3" spans="1:6" s="23" customFormat="1" ht="66" x14ac:dyDescent="0.3">
      <c r="A3" s="182" t="s">
        <v>500</v>
      </c>
      <c r="B3" s="182" t="s">
        <v>880</v>
      </c>
      <c r="C3" s="182" t="s">
        <v>877</v>
      </c>
      <c r="D3" s="182" t="s">
        <v>878</v>
      </c>
      <c r="E3" s="182" t="s">
        <v>879</v>
      </c>
      <c r="F3" s="182" t="s">
        <v>581</v>
      </c>
    </row>
    <row r="4" spans="1:6" x14ac:dyDescent="0.3">
      <c r="A4" s="1" t="s">
        <v>600</v>
      </c>
      <c r="B4" s="447" t="s">
        <v>0</v>
      </c>
      <c r="C4" s="145" t="s">
        <v>1439</v>
      </c>
      <c r="D4" s="1" t="s">
        <v>607</v>
      </c>
      <c r="E4" s="1" t="s">
        <v>723</v>
      </c>
      <c r="F4" s="1" t="s">
        <v>582</v>
      </c>
    </row>
    <row r="5" spans="1:6" x14ac:dyDescent="0.3">
      <c r="A5" s="1" t="s">
        <v>882</v>
      </c>
      <c r="B5" s="447" t="s">
        <v>1</v>
      </c>
      <c r="C5" s="145" t="s">
        <v>1301</v>
      </c>
      <c r="D5" s="1" t="s">
        <v>608</v>
      </c>
      <c r="E5" s="1" t="s">
        <v>723</v>
      </c>
      <c r="F5" s="1" t="s">
        <v>582</v>
      </c>
    </row>
    <row r="6" spans="1:6" x14ac:dyDescent="0.3">
      <c r="A6" s="1" t="s">
        <v>882</v>
      </c>
      <c r="B6" s="447" t="s">
        <v>883</v>
      </c>
      <c r="C6" s="145" t="s">
        <v>1302</v>
      </c>
      <c r="D6" s="1" t="s">
        <v>608</v>
      </c>
      <c r="E6" s="1" t="s">
        <v>723</v>
      </c>
      <c r="F6" s="1" t="s">
        <v>582</v>
      </c>
    </row>
    <row r="7" spans="1:6" x14ac:dyDescent="0.3">
      <c r="A7" s="1" t="s">
        <v>882</v>
      </c>
      <c r="B7" s="447" t="s">
        <v>884</v>
      </c>
      <c r="C7" s="145" t="s">
        <v>1303</v>
      </c>
      <c r="D7" s="1" t="s">
        <v>608</v>
      </c>
      <c r="E7" s="1" t="s">
        <v>723</v>
      </c>
      <c r="F7" s="1" t="s">
        <v>582</v>
      </c>
    </row>
    <row r="8" spans="1:6" x14ac:dyDescent="0.3">
      <c r="A8" s="1" t="s">
        <v>882</v>
      </c>
      <c r="B8" s="447" t="s">
        <v>9</v>
      </c>
      <c r="C8" s="145" t="s">
        <v>1364</v>
      </c>
      <c r="D8" s="1" t="s">
        <v>608</v>
      </c>
      <c r="E8" s="1" t="s">
        <v>723</v>
      </c>
      <c r="F8" s="1" t="s">
        <v>582</v>
      </c>
    </row>
    <row r="9" spans="1:6" x14ac:dyDescent="0.3">
      <c r="A9" s="1" t="s">
        <v>190</v>
      </c>
      <c r="B9" s="447" t="s">
        <v>696</v>
      </c>
      <c r="C9" s="279" t="s">
        <v>697</v>
      </c>
      <c r="D9" s="1" t="s">
        <v>190</v>
      </c>
      <c r="E9" s="1" t="s">
        <v>190</v>
      </c>
      <c r="F9" s="1" t="s">
        <v>582</v>
      </c>
    </row>
    <row r="10" spans="1:6" x14ac:dyDescent="0.3">
      <c r="A10" s="1" t="s">
        <v>190</v>
      </c>
      <c r="B10" s="1" t="s">
        <v>698</v>
      </c>
      <c r="C10" s="279" t="s">
        <v>185</v>
      </c>
      <c r="D10" s="1" t="s">
        <v>190</v>
      </c>
      <c r="E10" s="1" t="s">
        <v>190</v>
      </c>
      <c r="F10" s="73" t="s">
        <v>582</v>
      </c>
    </row>
    <row r="11" spans="1:6" x14ac:dyDescent="0.3">
      <c r="A11" s="1" t="s">
        <v>190</v>
      </c>
      <c r="B11" s="1" t="s">
        <v>699</v>
      </c>
      <c r="C11" s="279" t="s">
        <v>700</v>
      </c>
      <c r="D11" s="1" t="s">
        <v>190</v>
      </c>
      <c r="E11" s="1" t="s">
        <v>190</v>
      </c>
      <c r="F11" s="1" t="s">
        <v>582</v>
      </c>
    </row>
    <row r="12" spans="1:6" x14ac:dyDescent="0.3">
      <c r="A12" s="1" t="s">
        <v>190</v>
      </c>
      <c r="B12" s="1" t="s">
        <v>701</v>
      </c>
      <c r="C12" s="279" t="s">
        <v>188</v>
      </c>
      <c r="D12" s="1" t="s">
        <v>190</v>
      </c>
      <c r="E12" s="1" t="s">
        <v>190</v>
      </c>
      <c r="F12" s="1" t="s">
        <v>582</v>
      </c>
    </row>
    <row r="13" spans="1:6" x14ac:dyDescent="0.3">
      <c r="A13" s="1" t="s">
        <v>190</v>
      </c>
      <c r="B13" s="1" t="s">
        <v>702</v>
      </c>
      <c r="C13" s="279" t="s">
        <v>1438</v>
      </c>
      <c r="D13" s="1" t="s">
        <v>190</v>
      </c>
      <c r="E13" s="1" t="s">
        <v>190</v>
      </c>
      <c r="F13" s="1" t="s">
        <v>582</v>
      </c>
    </row>
    <row r="14" spans="1:6" x14ac:dyDescent="0.3">
      <c r="A14" s="1" t="s">
        <v>190</v>
      </c>
      <c r="B14" s="1" t="s">
        <v>1437</v>
      </c>
      <c r="C14" s="279" t="s">
        <v>1290</v>
      </c>
      <c r="D14" s="1" t="s">
        <v>190</v>
      </c>
      <c r="E14" s="1" t="s">
        <v>190</v>
      </c>
      <c r="F14" s="1" t="s">
        <v>582</v>
      </c>
    </row>
    <row r="15" spans="1:6" x14ac:dyDescent="0.3">
      <c r="A15" s="1" t="s">
        <v>703</v>
      </c>
      <c r="B15" s="1" t="s">
        <v>10</v>
      </c>
      <c r="C15" s="279" t="s">
        <v>1440</v>
      </c>
      <c r="D15" s="1" t="s">
        <v>609</v>
      </c>
      <c r="E15" s="1" t="s">
        <v>724</v>
      </c>
      <c r="F15" s="1" t="s">
        <v>582</v>
      </c>
    </row>
    <row r="16" spans="1:6" x14ac:dyDescent="0.3">
      <c r="A16" s="1" t="s">
        <v>703</v>
      </c>
      <c r="B16" s="1" t="s">
        <v>11</v>
      </c>
      <c r="C16" s="279" t="s">
        <v>1442</v>
      </c>
      <c r="D16" s="1" t="s">
        <v>609</v>
      </c>
      <c r="E16" s="1" t="s">
        <v>724</v>
      </c>
      <c r="F16" s="1" t="s">
        <v>583</v>
      </c>
    </row>
    <row r="17" spans="1:6" x14ac:dyDescent="0.3">
      <c r="A17" s="1" t="s">
        <v>703</v>
      </c>
      <c r="B17" s="1" t="s">
        <v>12</v>
      </c>
      <c r="C17" s="279" t="s">
        <v>1441</v>
      </c>
      <c r="D17" s="1" t="s">
        <v>609</v>
      </c>
      <c r="E17" s="1" t="s">
        <v>724</v>
      </c>
      <c r="F17" s="1" t="s">
        <v>583</v>
      </c>
    </row>
    <row r="18" spans="1:6" x14ac:dyDescent="0.3">
      <c r="A18" s="1" t="s">
        <v>703</v>
      </c>
      <c r="B18" s="1" t="s">
        <v>704</v>
      </c>
      <c r="C18" s="279" t="s">
        <v>1443</v>
      </c>
      <c r="D18" s="1" t="s">
        <v>609</v>
      </c>
      <c r="E18" s="1" t="s">
        <v>724</v>
      </c>
      <c r="F18" s="1" t="s">
        <v>583</v>
      </c>
    </row>
    <row r="19" spans="1:6" x14ac:dyDescent="0.3">
      <c r="A19" s="1" t="s">
        <v>703</v>
      </c>
      <c r="B19" s="1" t="s">
        <v>824</v>
      </c>
      <c r="C19" s="279" t="s">
        <v>1444</v>
      </c>
      <c r="D19" s="1" t="s">
        <v>609</v>
      </c>
      <c r="E19" s="1" t="s">
        <v>724</v>
      </c>
      <c r="F19" s="1" t="s">
        <v>583</v>
      </c>
    </row>
    <row r="20" spans="1:6" x14ac:dyDescent="0.3">
      <c r="A20" s="1" t="s">
        <v>703</v>
      </c>
      <c r="B20" s="1" t="s">
        <v>825</v>
      </c>
      <c r="C20" s="316" t="s">
        <v>1445</v>
      </c>
      <c r="D20" s="1" t="s">
        <v>609</v>
      </c>
      <c r="E20" s="1" t="s">
        <v>724</v>
      </c>
      <c r="F20" s="1" t="s">
        <v>583</v>
      </c>
    </row>
    <row r="21" spans="1:6" x14ac:dyDescent="0.3">
      <c r="A21" s="1" t="s">
        <v>708</v>
      </c>
      <c r="B21" s="1" t="s">
        <v>823</v>
      </c>
      <c r="C21" s="279" t="s">
        <v>1446</v>
      </c>
      <c r="D21" s="1" t="s">
        <v>610</v>
      </c>
      <c r="E21" s="1" t="s">
        <v>724</v>
      </c>
      <c r="F21" s="1" t="s">
        <v>584</v>
      </c>
    </row>
    <row r="22" spans="1:6" x14ac:dyDescent="0.3">
      <c r="A22" s="1" t="s">
        <v>708</v>
      </c>
      <c r="B22" s="1" t="s">
        <v>826</v>
      </c>
      <c r="C22" s="279" t="s">
        <v>1447</v>
      </c>
      <c r="D22" s="1" t="s">
        <v>610</v>
      </c>
      <c r="E22" s="1" t="s">
        <v>724</v>
      </c>
      <c r="F22" s="1" t="s">
        <v>584</v>
      </c>
    </row>
    <row r="23" spans="1:6" x14ac:dyDescent="0.3">
      <c r="A23" s="1" t="s">
        <v>708</v>
      </c>
      <c r="B23" s="1" t="s">
        <v>827</v>
      </c>
      <c r="C23" s="279" t="s">
        <v>1304</v>
      </c>
      <c r="D23" s="1" t="s">
        <v>610</v>
      </c>
      <c r="E23" s="1" t="s">
        <v>724</v>
      </c>
      <c r="F23" s="1" t="s">
        <v>584</v>
      </c>
    </row>
    <row r="24" spans="1:6" x14ac:dyDescent="0.3">
      <c r="A24" s="1" t="s">
        <v>708</v>
      </c>
      <c r="B24" s="1" t="s">
        <v>828</v>
      </c>
      <c r="C24" s="279" t="s">
        <v>1305</v>
      </c>
      <c r="D24" s="1" t="s">
        <v>610</v>
      </c>
      <c r="E24" s="1" t="s">
        <v>724</v>
      </c>
      <c r="F24" s="1" t="s">
        <v>584</v>
      </c>
    </row>
    <row r="25" spans="1:6" x14ac:dyDescent="0.3">
      <c r="A25" s="1" t="s">
        <v>709</v>
      </c>
      <c r="B25" s="1" t="s">
        <v>28</v>
      </c>
      <c r="C25" s="279" t="s">
        <v>1448</v>
      </c>
      <c r="D25" s="1" t="s">
        <v>611</v>
      </c>
      <c r="E25" s="1" t="s">
        <v>724</v>
      </c>
      <c r="F25" s="1" t="s">
        <v>583</v>
      </c>
    </row>
    <row r="26" spans="1:6" x14ac:dyDescent="0.3">
      <c r="A26" s="1" t="s">
        <v>709</v>
      </c>
      <c r="B26" s="1" t="s">
        <v>705</v>
      </c>
      <c r="C26" s="279" t="s">
        <v>1449</v>
      </c>
      <c r="D26" s="1" t="s">
        <v>611</v>
      </c>
      <c r="E26" s="1" t="s">
        <v>724</v>
      </c>
      <c r="F26" s="1" t="s">
        <v>583</v>
      </c>
    </row>
    <row r="27" spans="1:6" x14ac:dyDescent="0.3">
      <c r="A27" s="1" t="s">
        <v>709</v>
      </c>
      <c r="B27" s="1" t="s">
        <v>29</v>
      </c>
      <c r="C27" s="279" t="s">
        <v>1450</v>
      </c>
      <c r="D27" s="1" t="s">
        <v>611</v>
      </c>
      <c r="E27" s="1" t="s">
        <v>724</v>
      </c>
      <c r="F27" s="1" t="s">
        <v>583</v>
      </c>
    </row>
    <row r="28" spans="1:6" x14ac:dyDescent="0.3">
      <c r="A28" s="1" t="s">
        <v>709</v>
      </c>
      <c r="B28" s="1" t="s">
        <v>706</v>
      </c>
      <c r="C28" s="279" t="s">
        <v>1451</v>
      </c>
      <c r="D28" s="1" t="s">
        <v>611</v>
      </c>
      <c r="E28" s="1" t="s">
        <v>724</v>
      </c>
      <c r="F28" s="1" t="s">
        <v>583</v>
      </c>
    </row>
    <row r="29" spans="1:6" x14ac:dyDescent="0.3">
      <c r="A29" s="1" t="s">
        <v>709</v>
      </c>
      <c r="B29" s="1" t="s">
        <v>707</v>
      </c>
      <c r="C29" s="279" t="s">
        <v>1452</v>
      </c>
      <c r="D29" s="1" t="s">
        <v>611</v>
      </c>
      <c r="E29" s="1" t="s">
        <v>724</v>
      </c>
      <c r="F29" s="1" t="s">
        <v>583</v>
      </c>
    </row>
    <row r="30" spans="1:6" x14ac:dyDescent="0.3">
      <c r="A30" s="1" t="s">
        <v>709</v>
      </c>
      <c r="B30" s="1" t="s">
        <v>31</v>
      </c>
      <c r="C30" s="279" t="s">
        <v>30</v>
      </c>
      <c r="D30" s="1" t="s">
        <v>612</v>
      </c>
      <c r="E30" s="1" t="s">
        <v>724</v>
      </c>
      <c r="F30" s="1" t="s">
        <v>582</v>
      </c>
    </row>
    <row r="31" spans="1:6" x14ac:dyDescent="0.3">
      <c r="A31" s="1" t="s">
        <v>711</v>
      </c>
      <c r="B31" s="1" t="s">
        <v>829</v>
      </c>
      <c r="C31" s="279" t="s">
        <v>1453</v>
      </c>
      <c r="D31" s="1" t="s">
        <v>845</v>
      </c>
      <c r="E31" s="1" t="s">
        <v>724</v>
      </c>
      <c r="F31" s="1" t="s">
        <v>582</v>
      </c>
    </row>
    <row r="32" spans="1:6" x14ac:dyDescent="0.3">
      <c r="A32" s="1" t="s">
        <v>711</v>
      </c>
      <c r="B32" s="1" t="s">
        <v>710</v>
      </c>
      <c r="C32" s="279" t="s">
        <v>1454</v>
      </c>
      <c r="D32" s="1" t="s">
        <v>845</v>
      </c>
      <c r="E32" s="1" t="s">
        <v>724</v>
      </c>
      <c r="F32" s="1" t="s">
        <v>582</v>
      </c>
    </row>
    <row r="33" spans="1:6" x14ac:dyDescent="0.3">
      <c r="A33" s="1" t="s">
        <v>601</v>
      </c>
      <c r="B33" s="1" t="s">
        <v>830</v>
      </c>
      <c r="C33" s="279" t="s">
        <v>1306</v>
      </c>
      <c r="D33" s="1" t="s">
        <v>846</v>
      </c>
      <c r="E33" s="1" t="s">
        <v>724</v>
      </c>
      <c r="F33" s="1" t="s">
        <v>585</v>
      </c>
    </row>
    <row r="34" spans="1:6" x14ac:dyDescent="0.3">
      <c r="A34" s="1" t="s">
        <v>712</v>
      </c>
      <c r="B34" s="1" t="s">
        <v>831</v>
      </c>
      <c r="C34" s="279" t="s">
        <v>1307</v>
      </c>
      <c r="D34" s="1" t="s">
        <v>847</v>
      </c>
      <c r="E34" s="1" t="s">
        <v>724</v>
      </c>
      <c r="F34" s="1" t="s">
        <v>586</v>
      </c>
    </row>
    <row r="35" spans="1:6" x14ac:dyDescent="0.3">
      <c r="A35" s="1" t="s">
        <v>712</v>
      </c>
      <c r="B35" s="1" t="s">
        <v>832</v>
      </c>
      <c r="C35" s="279" t="s">
        <v>1308</v>
      </c>
      <c r="D35" s="1" t="s">
        <v>847</v>
      </c>
      <c r="E35" s="1" t="s">
        <v>724</v>
      </c>
      <c r="F35" s="1" t="s">
        <v>586</v>
      </c>
    </row>
    <row r="36" spans="1:6" x14ac:dyDescent="0.3">
      <c r="A36" s="1" t="s">
        <v>712</v>
      </c>
      <c r="B36" s="1" t="s">
        <v>833</v>
      </c>
      <c r="C36" s="279" t="s">
        <v>1309</v>
      </c>
      <c r="D36" s="1" t="s">
        <v>847</v>
      </c>
      <c r="E36" s="1" t="s">
        <v>724</v>
      </c>
      <c r="F36" s="1" t="s">
        <v>586</v>
      </c>
    </row>
    <row r="37" spans="1:6" x14ac:dyDescent="0.3">
      <c r="A37" s="1" t="s">
        <v>712</v>
      </c>
      <c r="B37" s="1" t="s">
        <v>834</v>
      </c>
      <c r="C37" s="279" t="s">
        <v>1455</v>
      </c>
      <c r="D37" s="1" t="s">
        <v>847</v>
      </c>
      <c r="E37" s="1" t="s">
        <v>724</v>
      </c>
      <c r="F37" s="1" t="s">
        <v>586</v>
      </c>
    </row>
    <row r="38" spans="1:6" s="447" customFormat="1" x14ac:dyDescent="0.3">
      <c r="A38" s="447" t="s">
        <v>712</v>
      </c>
      <c r="B38" s="447" t="s">
        <v>835</v>
      </c>
      <c r="C38" s="279" t="s">
        <v>1310</v>
      </c>
      <c r="D38" s="447" t="s">
        <v>847</v>
      </c>
      <c r="E38" s="447" t="s">
        <v>724</v>
      </c>
      <c r="F38" s="447" t="s">
        <v>586</v>
      </c>
    </row>
    <row r="39" spans="1:6" s="447" customFormat="1" x14ac:dyDescent="0.3">
      <c r="A39" s="447" t="s">
        <v>712</v>
      </c>
      <c r="B39" s="447" t="s">
        <v>836</v>
      </c>
      <c r="C39" s="279" t="s">
        <v>1456</v>
      </c>
      <c r="D39" s="447" t="s">
        <v>847</v>
      </c>
      <c r="E39" s="447" t="s">
        <v>724</v>
      </c>
      <c r="F39" s="447" t="s">
        <v>586</v>
      </c>
    </row>
    <row r="40" spans="1:6" s="447" customFormat="1" x14ac:dyDescent="0.3">
      <c r="A40" s="447" t="s">
        <v>712</v>
      </c>
      <c r="B40" s="447" t="s">
        <v>765</v>
      </c>
      <c r="C40" s="279" t="s">
        <v>1457</v>
      </c>
      <c r="D40" s="447" t="s">
        <v>847</v>
      </c>
      <c r="E40" s="447" t="s">
        <v>724</v>
      </c>
      <c r="F40" s="447" t="s">
        <v>586</v>
      </c>
    </row>
    <row r="41" spans="1:6" x14ac:dyDescent="0.3">
      <c r="A41" s="1" t="s">
        <v>712</v>
      </c>
      <c r="B41" s="1" t="s">
        <v>713</v>
      </c>
      <c r="C41" s="279" t="s">
        <v>1458</v>
      </c>
      <c r="D41" s="1" t="s">
        <v>847</v>
      </c>
      <c r="E41" s="1" t="s">
        <v>724</v>
      </c>
      <c r="F41" s="1" t="s">
        <v>586</v>
      </c>
    </row>
    <row r="42" spans="1:6" x14ac:dyDescent="0.3">
      <c r="A42" s="1" t="s">
        <v>602</v>
      </c>
      <c r="B42" s="1" t="s">
        <v>763</v>
      </c>
      <c r="C42" s="279" t="s">
        <v>1365</v>
      </c>
      <c r="D42" s="1" t="s">
        <v>847</v>
      </c>
      <c r="E42" s="1" t="s">
        <v>724</v>
      </c>
      <c r="F42" s="1" t="s">
        <v>586</v>
      </c>
    </row>
    <row r="43" spans="1:6" x14ac:dyDescent="0.3">
      <c r="A43" s="1" t="s">
        <v>602</v>
      </c>
      <c r="B43" s="1" t="s">
        <v>764</v>
      </c>
      <c r="C43" s="279" t="s">
        <v>1366</v>
      </c>
      <c r="D43" s="1" t="s">
        <v>847</v>
      </c>
      <c r="E43" s="1" t="s">
        <v>724</v>
      </c>
      <c r="F43" s="1" t="s">
        <v>586</v>
      </c>
    </row>
    <row r="44" spans="1:6" x14ac:dyDescent="0.3">
      <c r="A44" s="1" t="s">
        <v>603</v>
      </c>
      <c r="B44" s="23" t="s">
        <v>714</v>
      </c>
      <c r="C44" s="279" t="s">
        <v>1459</v>
      </c>
      <c r="D44" s="1" t="s">
        <v>847</v>
      </c>
      <c r="E44" s="1" t="s">
        <v>724</v>
      </c>
      <c r="F44" s="1" t="s">
        <v>586</v>
      </c>
    </row>
    <row r="45" spans="1:6" x14ac:dyDescent="0.3">
      <c r="A45" s="1" t="s">
        <v>603</v>
      </c>
      <c r="B45" s="1" t="s">
        <v>837</v>
      </c>
      <c r="C45" s="279" t="s">
        <v>1311</v>
      </c>
      <c r="D45" s="1" t="s">
        <v>847</v>
      </c>
      <c r="E45" s="1" t="s">
        <v>724</v>
      </c>
      <c r="F45" s="1" t="s">
        <v>586</v>
      </c>
    </row>
    <row r="46" spans="1:6" x14ac:dyDescent="0.3">
      <c r="A46" s="1" t="s">
        <v>603</v>
      </c>
      <c r="B46" s="1" t="s">
        <v>715</v>
      </c>
      <c r="C46" s="279" t="s">
        <v>838</v>
      </c>
      <c r="D46" s="1" t="s">
        <v>847</v>
      </c>
      <c r="E46" s="1" t="s">
        <v>724</v>
      </c>
      <c r="F46" s="1" t="s">
        <v>586</v>
      </c>
    </row>
    <row r="47" spans="1:6" x14ac:dyDescent="0.3">
      <c r="A47" s="1" t="s">
        <v>604</v>
      </c>
      <c r="B47" s="1" t="s">
        <v>716</v>
      </c>
      <c r="C47" s="279" t="s">
        <v>1460</v>
      </c>
      <c r="D47" s="1" t="s">
        <v>848</v>
      </c>
      <c r="E47" s="1" t="s">
        <v>724</v>
      </c>
      <c r="F47" s="1" t="s">
        <v>582</v>
      </c>
    </row>
    <row r="48" spans="1:6" x14ac:dyDescent="0.3">
      <c r="A48" s="1" t="s">
        <v>604</v>
      </c>
      <c r="B48" s="1" t="s">
        <v>839</v>
      </c>
      <c r="C48" s="279" t="s">
        <v>1461</v>
      </c>
      <c r="D48" s="1" t="s">
        <v>848</v>
      </c>
      <c r="E48" s="1" t="s">
        <v>724</v>
      </c>
      <c r="F48" s="1" t="s">
        <v>582</v>
      </c>
    </row>
    <row r="49" spans="1:6" x14ac:dyDescent="0.3">
      <c r="A49" s="1" t="s">
        <v>605</v>
      </c>
      <c r="B49" s="1" t="s">
        <v>840</v>
      </c>
      <c r="C49" s="279" t="s">
        <v>841</v>
      </c>
      <c r="D49" s="1" t="s">
        <v>613</v>
      </c>
      <c r="E49" s="1" t="s">
        <v>724</v>
      </c>
      <c r="F49" s="1" t="s">
        <v>582</v>
      </c>
    </row>
    <row r="50" spans="1:6" x14ac:dyDescent="0.3">
      <c r="A50" s="1" t="s">
        <v>605</v>
      </c>
      <c r="B50" s="1" t="s">
        <v>766</v>
      </c>
      <c r="C50" s="279" t="s">
        <v>32</v>
      </c>
      <c r="D50" s="1" t="s">
        <v>613</v>
      </c>
      <c r="E50" s="1" t="s">
        <v>724</v>
      </c>
      <c r="F50" s="1" t="s">
        <v>582</v>
      </c>
    </row>
    <row r="51" spans="1:6" x14ac:dyDescent="0.3">
      <c r="A51" s="1" t="s">
        <v>605</v>
      </c>
      <c r="B51" s="1" t="s">
        <v>767</v>
      </c>
      <c r="C51" s="279" t="s">
        <v>842</v>
      </c>
      <c r="D51" s="1" t="s">
        <v>613</v>
      </c>
      <c r="E51" s="1" t="s">
        <v>724</v>
      </c>
      <c r="F51" s="1" t="s">
        <v>582</v>
      </c>
    </row>
    <row r="52" spans="1:6" x14ac:dyDescent="0.3">
      <c r="A52" s="1" t="s">
        <v>605</v>
      </c>
      <c r="B52" s="1" t="s">
        <v>768</v>
      </c>
      <c r="C52" s="316" t="s">
        <v>843</v>
      </c>
      <c r="D52" s="1" t="s">
        <v>613</v>
      </c>
      <c r="E52" s="1" t="s">
        <v>724</v>
      </c>
      <c r="F52" s="1" t="s">
        <v>582</v>
      </c>
    </row>
    <row r="53" spans="1:6" x14ac:dyDescent="0.3">
      <c r="A53" s="1" t="s">
        <v>605</v>
      </c>
      <c r="B53" s="1" t="s">
        <v>769</v>
      </c>
      <c r="C53" s="279" t="s">
        <v>33</v>
      </c>
      <c r="D53" s="1" t="s">
        <v>613</v>
      </c>
      <c r="E53" s="1" t="s">
        <v>724</v>
      </c>
      <c r="F53" s="1" t="s">
        <v>582</v>
      </c>
    </row>
    <row r="54" spans="1:6" x14ac:dyDescent="0.3">
      <c r="A54" s="1" t="s">
        <v>606</v>
      </c>
      <c r="B54" s="1" t="s">
        <v>770</v>
      </c>
      <c r="C54" s="279" t="s">
        <v>717</v>
      </c>
      <c r="D54" s="1" t="s">
        <v>614</v>
      </c>
      <c r="E54" s="1" t="s">
        <v>724</v>
      </c>
      <c r="F54" s="1" t="s">
        <v>582</v>
      </c>
    </row>
    <row r="55" spans="1:6" x14ac:dyDescent="0.3">
      <c r="A55" s="1" t="s">
        <v>606</v>
      </c>
      <c r="B55" s="1" t="s">
        <v>771</v>
      </c>
      <c r="C55" s="279" t="s">
        <v>881</v>
      </c>
      <c r="D55" s="1" t="s">
        <v>614</v>
      </c>
      <c r="E55" s="1" t="s">
        <v>724</v>
      </c>
      <c r="F55" s="1" t="s">
        <v>582</v>
      </c>
    </row>
    <row r="56" spans="1:6" x14ac:dyDescent="0.3">
      <c r="A56" s="1" t="s">
        <v>1462</v>
      </c>
      <c r="B56" s="1" t="s">
        <v>771</v>
      </c>
      <c r="C56" s="279" t="s">
        <v>1373</v>
      </c>
      <c r="D56" s="1" t="s">
        <v>1374</v>
      </c>
      <c r="E56" s="1" t="s">
        <v>724</v>
      </c>
      <c r="F56" s="1" t="s">
        <v>785</v>
      </c>
    </row>
    <row r="57" spans="1:6" x14ac:dyDescent="0.3">
      <c r="A57" s="1" t="s">
        <v>719</v>
      </c>
      <c r="B57" s="1" t="s">
        <v>183</v>
      </c>
      <c r="C57" s="279" t="s">
        <v>1463</v>
      </c>
      <c r="D57" s="1" t="s">
        <v>498</v>
      </c>
      <c r="E57" s="1" t="s">
        <v>499</v>
      </c>
      <c r="F57" s="1" t="s">
        <v>583</v>
      </c>
    </row>
    <row r="58" spans="1:6" x14ac:dyDescent="0.3">
      <c r="A58" s="1" t="s">
        <v>719</v>
      </c>
      <c r="B58" s="1" t="s">
        <v>184</v>
      </c>
      <c r="C58" s="316" t="s">
        <v>1469</v>
      </c>
      <c r="D58" s="1" t="s">
        <v>498</v>
      </c>
      <c r="E58" s="1" t="s">
        <v>499</v>
      </c>
      <c r="F58" s="1" t="s">
        <v>583</v>
      </c>
    </row>
    <row r="59" spans="1:6" x14ac:dyDescent="0.3">
      <c r="A59" s="1" t="s">
        <v>719</v>
      </c>
      <c r="B59" s="1" t="s">
        <v>186</v>
      </c>
      <c r="C59" s="279" t="s">
        <v>1464</v>
      </c>
      <c r="D59" s="1" t="s">
        <v>498</v>
      </c>
      <c r="E59" s="1" t="s">
        <v>499</v>
      </c>
      <c r="F59" s="1" t="s">
        <v>583</v>
      </c>
    </row>
    <row r="60" spans="1:6" x14ac:dyDescent="0.3">
      <c r="A60" s="1" t="s">
        <v>719</v>
      </c>
      <c r="B60" s="1" t="s">
        <v>187</v>
      </c>
      <c r="C60" s="279" t="s">
        <v>1465</v>
      </c>
      <c r="D60" s="1" t="s">
        <v>498</v>
      </c>
      <c r="E60" s="1" t="s">
        <v>499</v>
      </c>
      <c r="F60" s="1" t="s">
        <v>582</v>
      </c>
    </row>
    <row r="61" spans="1:6" x14ac:dyDescent="0.3">
      <c r="A61" s="1" t="s">
        <v>719</v>
      </c>
      <c r="B61" s="1" t="s">
        <v>439</v>
      </c>
      <c r="C61" s="279" t="s">
        <v>1466</v>
      </c>
      <c r="D61" s="1" t="s">
        <v>783</v>
      </c>
      <c r="E61" s="1" t="s">
        <v>784</v>
      </c>
      <c r="F61" s="1" t="s">
        <v>582</v>
      </c>
    </row>
    <row r="62" spans="1:6" x14ac:dyDescent="0.3">
      <c r="A62" s="1" t="s">
        <v>719</v>
      </c>
      <c r="B62" s="1" t="s">
        <v>440</v>
      </c>
      <c r="C62" s="279" t="s">
        <v>1467</v>
      </c>
      <c r="D62" s="1" t="s">
        <v>498</v>
      </c>
      <c r="E62" s="1" t="s">
        <v>499</v>
      </c>
      <c r="F62" s="1" t="s">
        <v>583</v>
      </c>
    </row>
    <row r="63" spans="1:6" x14ac:dyDescent="0.3">
      <c r="A63" s="1" t="s">
        <v>719</v>
      </c>
      <c r="B63" s="1" t="s">
        <v>189</v>
      </c>
      <c r="C63" s="279" t="s">
        <v>1470</v>
      </c>
      <c r="D63" s="1" t="s">
        <v>498</v>
      </c>
      <c r="E63" s="1" t="s">
        <v>499</v>
      </c>
    </row>
    <row r="64" spans="1:6" x14ac:dyDescent="0.3">
      <c r="A64" s="1" t="s">
        <v>719</v>
      </c>
      <c r="B64" s="1" t="s">
        <v>441</v>
      </c>
      <c r="C64" s="279" t="s">
        <v>1486</v>
      </c>
      <c r="D64" s="1" t="s">
        <v>498</v>
      </c>
      <c r="E64" s="1" t="s">
        <v>499</v>
      </c>
    </row>
    <row r="65" spans="1:6" x14ac:dyDescent="0.3">
      <c r="A65" s="1" t="s">
        <v>719</v>
      </c>
      <c r="B65" s="1" t="s">
        <v>442</v>
      </c>
      <c r="C65" s="279" t="s">
        <v>718</v>
      </c>
      <c r="D65" s="1" t="s">
        <v>498</v>
      </c>
      <c r="E65" s="1" t="s">
        <v>499</v>
      </c>
    </row>
    <row r="66" spans="1:6" x14ac:dyDescent="0.3">
      <c r="A66" s="1" t="s">
        <v>719</v>
      </c>
      <c r="B66" s="1" t="s">
        <v>443</v>
      </c>
      <c r="C66" s="279" t="s">
        <v>1487</v>
      </c>
      <c r="D66" s="1" t="s">
        <v>498</v>
      </c>
      <c r="E66" s="1" t="s">
        <v>499</v>
      </c>
    </row>
    <row r="67" spans="1:6" x14ac:dyDescent="0.3">
      <c r="A67" s="1" t="s">
        <v>780</v>
      </c>
      <c r="B67" s="1" t="s">
        <v>444</v>
      </c>
      <c r="C67" s="279" t="s">
        <v>1488</v>
      </c>
      <c r="D67" s="1" t="s">
        <v>498</v>
      </c>
      <c r="E67" s="1" t="s">
        <v>499</v>
      </c>
      <c r="F67" s="1" t="s">
        <v>688</v>
      </c>
    </row>
    <row r="68" spans="1:6" x14ac:dyDescent="0.3">
      <c r="A68" s="1" t="s">
        <v>780</v>
      </c>
      <c r="B68" s="1" t="s">
        <v>445</v>
      </c>
      <c r="C68" s="279" t="s">
        <v>1468</v>
      </c>
      <c r="D68" s="1" t="s">
        <v>498</v>
      </c>
      <c r="E68" s="1" t="s">
        <v>499</v>
      </c>
      <c r="F68" s="1" t="s">
        <v>688</v>
      </c>
    </row>
    <row r="69" spans="1:6" x14ac:dyDescent="0.3">
      <c r="A69" s="1" t="s">
        <v>780</v>
      </c>
      <c r="B69" s="1" t="s">
        <v>446</v>
      </c>
      <c r="C69" s="279" t="s">
        <v>1489</v>
      </c>
      <c r="D69" s="1" t="s">
        <v>498</v>
      </c>
      <c r="E69" s="1" t="s">
        <v>499</v>
      </c>
      <c r="F69" s="1" t="s">
        <v>688</v>
      </c>
    </row>
    <row r="70" spans="1:6" x14ac:dyDescent="0.3">
      <c r="A70" s="1" t="s">
        <v>1484</v>
      </c>
      <c r="B70" s="1" t="s">
        <v>1471</v>
      </c>
      <c r="C70" s="279" t="s">
        <v>1490</v>
      </c>
      <c r="D70" s="1" t="s">
        <v>498</v>
      </c>
      <c r="E70" s="1" t="s">
        <v>499</v>
      </c>
    </row>
    <row r="71" spans="1:6" x14ac:dyDescent="0.3">
      <c r="A71" s="1" t="s">
        <v>1484</v>
      </c>
      <c r="B71" s="1" t="s">
        <v>1472</v>
      </c>
      <c r="C71" s="279" t="s">
        <v>1491</v>
      </c>
      <c r="D71" s="1" t="s">
        <v>498</v>
      </c>
      <c r="E71" s="1" t="s">
        <v>499</v>
      </c>
    </row>
    <row r="72" spans="1:6" x14ac:dyDescent="0.3">
      <c r="A72" s="1" t="s">
        <v>1484</v>
      </c>
      <c r="B72" s="1" t="s">
        <v>1473</v>
      </c>
      <c r="C72" s="279" t="s">
        <v>1492</v>
      </c>
      <c r="D72" s="1" t="s">
        <v>498</v>
      </c>
      <c r="E72" s="1" t="s">
        <v>499</v>
      </c>
    </row>
    <row r="73" spans="1:6" x14ac:dyDescent="0.3">
      <c r="A73" s="1" t="s">
        <v>1484</v>
      </c>
      <c r="B73" s="1" t="s">
        <v>1474</v>
      </c>
      <c r="C73" s="279" t="s">
        <v>1493</v>
      </c>
      <c r="D73" s="1" t="s">
        <v>498</v>
      </c>
      <c r="E73" s="1" t="s">
        <v>499</v>
      </c>
    </row>
    <row r="74" spans="1:6" x14ac:dyDescent="0.3">
      <c r="A74" s="1" t="s">
        <v>1484</v>
      </c>
      <c r="B74" s="1" t="s">
        <v>1475</v>
      </c>
      <c r="C74" s="279" t="s">
        <v>1494</v>
      </c>
      <c r="D74" s="1" t="s">
        <v>498</v>
      </c>
      <c r="E74" s="1" t="s">
        <v>499</v>
      </c>
    </row>
    <row r="75" spans="1:6" x14ac:dyDescent="0.3">
      <c r="A75" s="1" t="s">
        <v>1484</v>
      </c>
      <c r="B75" s="1" t="s">
        <v>1476</v>
      </c>
      <c r="C75" s="279" t="s">
        <v>1495</v>
      </c>
      <c r="D75" s="1" t="s">
        <v>498</v>
      </c>
      <c r="E75" s="1" t="s">
        <v>499</v>
      </c>
    </row>
    <row r="76" spans="1:6" x14ac:dyDescent="0.3">
      <c r="A76" s="1" t="s">
        <v>1484</v>
      </c>
      <c r="B76" s="1" t="s">
        <v>1477</v>
      </c>
      <c r="C76" s="279" t="s">
        <v>1496</v>
      </c>
      <c r="D76" s="1" t="s">
        <v>498</v>
      </c>
      <c r="E76" s="1" t="s">
        <v>499</v>
      </c>
    </row>
    <row r="77" spans="1:6" x14ac:dyDescent="0.3">
      <c r="A77" s="1" t="s">
        <v>1484</v>
      </c>
      <c r="B77" s="1" t="s">
        <v>1478</v>
      </c>
      <c r="C77" s="279" t="s">
        <v>1497</v>
      </c>
      <c r="D77" s="1" t="s">
        <v>498</v>
      </c>
      <c r="E77" s="1" t="s">
        <v>499</v>
      </c>
      <c r="F77" s="1" t="s">
        <v>586</v>
      </c>
    </row>
    <row r="78" spans="1:6" x14ac:dyDescent="0.3">
      <c r="A78" s="1" t="s">
        <v>1484</v>
      </c>
      <c r="B78" s="1" t="s">
        <v>1479</v>
      </c>
      <c r="C78" s="145" t="s">
        <v>1498</v>
      </c>
      <c r="D78" s="1" t="s">
        <v>498</v>
      </c>
      <c r="E78" s="1" t="s">
        <v>499</v>
      </c>
      <c r="F78" s="1" t="s">
        <v>586</v>
      </c>
    </row>
    <row r="79" spans="1:6" x14ac:dyDescent="0.3">
      <c r="A79" s="1" t="s">
        <v>1484</v>
      </c>
      <c r="B79" s="1" t="s">
        <v>1480</v>
      </c>
      <c r="C79" s="145" t="s">
        <v>1499</v>
      </c>
      <c r="D79" s="1" t="s">
        <v>498</v>
      </c>
      <c r="E79" s="1" t="s">
        <v>499</v>
      </c>
      <c r="F79" s="1" t="s">
        <v>586</v>
      </c>
    </row>
    <row r="80" spans="1:6" x14ac:dyDescent="0.3">
      <c r="A80" s="1" t="s">
        <v>1484</v>
      </c>
      <c r="B80" s="1" t="s">
        <v>1481</v>
      </c>
      <c r="C80" s="145" t="s">
        <v>1485</v>
      </c>
      <c r="D80" s="1" t="s">
        <v>498</v>
      </c>
      <c r="E80" s="1" t="s">
        <v>499</v>
      </c>
      <c r="F80" s="1" t="s">
        <v>582</v>
      </c>
    </row>
    <row r="81" spans="1:6" x14ac:dyDescent="0.3">
      <c r="A81" s="1" t="s">
        <v>1484</v>
      </c>
      <c r="B81" s="1" t="s">
        <v>1482</v>
      </c>
      <c r="C81" s="145" t="s">
        <v>1500</v>
      </c>
      <c r="D81" s="1" t="s">
        <v>498</v>
      </c>
      <c r="E81" s="1" t="s">
        <v>499</v>
      </c>
      <c r="F81" s="1" t="s">
        <v>688</v>
      </c>
    </row>
    <row r="82" spans="1:6" x14ac:dyDescent="0.3">
      <c r="A82" s="1" t="s">
        <v>1484</v>
      </c>
      <c r="B82" s="1" t="s">
        <v>1483</v>
      </c>
      <c r="C82" s="145" t="s">
        <v>1501</v>
      </c>
      <c r="D82" s="1" t="s">
        <v>498</v>
      </c>
      <c r="E82" s="1" t="s">
        <v>499</v>
      </c>
      <c r="F82" s="1" t="s">
        <v>688</v>
      </c>
    </row>
    <row r="83" spans="1:6" x14ac:dyDescent="0.3">
      <c r="C83" s="145"/>
    </row>
    <row r="85" spans="1:6" x14ac:dyDescent="0.3">
      <c r="A85" s="146" t="s">
        <v>519</v>
      </c>
    </row>
    <row r="86" spans="1:6" x14ac:dyDescent="0.3">
      <c r="A86" s="148" t="s">
        <v>1312</v>
      </c>
    </row>
    <row r="87" spans="1:6" x14ac:dyDescent="0.3">
      <c r="A87" s="3" t="s">
        <v>1313</v>
      </c>
    </row>
    <row r="88" spans="1:6" x14ac:dyDescent="0.3">
      <c r="A88" s="3" t="s">
        <v>520</v>
      </c>
    </row>
    <row r="89" spans="1:6" x14ac:dyDescent="0.3">
      <c r="A89" s="3" t="s">
        <v>1314</v>
      </c>
    </row>
    <row r="90" spans="1:6" x14ac:dyDescent="0.3">
      <c r="A90" s="3" t="s">
        <v>521</v>
      </c>
    </row>
    <row r="91" spans="1:6" x14ac:dyDescent="0.3">
      <c r="A91" s="3" t="s">
        <v>522</v>
      </c>
    </row>
    <row r="92" spans="1:6" x14ac:dyDescent="0.3">
      <c r="A92" s="3" t="s">
        <v>1315</v>
      </c>
    </row>
    <row r="93" spans="1:6" x14ac:dyDescent="0.3">
      <c r="A93" s="3" t="s">
        <v>1316</v>
      </c>
    </row>
    <row r="94" spans="1:6" x14ac:dyDescent="0.3">
      <c r="A94" s="3" t="s">
        <v>1317</v>
      </c>
    </row>
    <row r="95" spans="1:6" x14ac:dyDescent="0.3">
      <c r="A95" s="3" t="s">
        <v>523</v>
      </c>
    </row>
    <row r="96" spans="1:6" x14ac:dyDescent="0.3">
      <c r="A96" s="3" t="s">
        <v>1318</v>
      </c>
    </row>
    <row r="97" spans="1:1" x14ac:dyDescent="0.3">
      <c r="A97" s="3" t="s">
        <v>524</v>
      </c>
    </row>
    <row r="98" spans="1:1" x14ac:dyDescent="0.3">
      <c r="A98" s="3" t="s">
        <v>720</v>
      </c>
    </row>
    <row r="99" spans="1:1" x14ac:dyDescent="0.3">
      <c r="A99" s="3" t="s">
        <v>525</v>
      </c>
    </row>
    <row r="100" spans="1:1" x14ac:dyDescent="0.3">
      <c r="A100" s="3" t="s">
        <v>526</v>
      </c>
    </row>
    <row r="101" spans="1:1" x14ac:dyDescent="0.3">
      <c r="A101" s="3" t="s">
        <v>527</v>
      </c>
    </row>
    <row r="102" spans="1:1" x14ac:dyDescent="0.3">
      <c r="A102" s="3" t="s">
        <v>1319</v>
      </c>
    </row>
    <row r="103" spans="1:1" x14ac:dyDescent="0.3">
      <c r="A103" s="3" t="s">
        <v>1320</v>
      </c>
    </row>
    <row r="104" spans="1:1" x14ac:dyDescent="0.3">
      <c r="A104" s="3" t="s">
        <v>528</v>
      </c>
    </row>
    <row r="105" spans="1:1" x14ac:dyDescent="0.3">
      <c r="A105" s="3" t="s">
        <v>1321</v>
      </c>
    </row>
    <row r="106" spans="1:1" x14ac:dyDescent="0.3">
      <c r="A106" s="3" t="s">
        <v>529</v>
      </c>
    </row>
    <row r="107" spans="1:1" x14ac:dyDescent="0.3">
      <c r="A107" s="3" t="s">
        <v>1322</v>
      </c>
    </row>
    <row r="108" spans="1:1" x14ac:dyDescent="0.3">
      <c r="A108" s="3" t="s">
        <v>530</v>
      </c>
    </row>
    <row r="109" spans="1:1" x14ac:dyDescent="0.3">
      <c r="A109" s="3" t="s">
        <v>1323</v>
      </c>
    </row>
    <row r="110" spans="1:1" x14ac:dyDescent="0.3">
      <c r="A110" s="3" t="s">
        <v>1324</v>
      </c>
    </row>
    <row r="111" spans="1:1" x14ac:dyDescent="0.3">
      <c r="A111" s="3" t="s">
        <v>531</v>
      </c>
    </row>
    <row r="112" spans="1:1" x14ac:dyDescent="0.3">
      <c r="A112" s="3" t="s">
        <v>532</v>
      </c>
    </row>
    <row r="113" spans="1:1" x14ac:dyDescent="0.3">
      <c r="A113" s="3" t="s">
        <v>1325</v>
      </c>
    </row>
    <row r="114" spans="1:1" x14ac:dyDescent="0.3">
      <c r="A114" s="3" t="s">
        <v>533</v>
      </c>
    </row>
    <row r="115" spans="1:1" x14ac:dyDescent="0.3">
      <c r="A115" s="3" t="s">
        <v>1326</v>
      </c>
    </row>
    <row r="116" spans="1:1" x14ac:dyDescent="0.3">
      <c r="A116" s="3" t="s">
        <v>534</v>
      </c>
    </row>
    <row r="117" spans="1:1" x14ac:dyDescent="0.3">
      <c r="A117" s="3" t="s">
        <v>535</v>
      </c>
    </row>
    <row r="118" spans="1:1" x14ac:dyDescent="0.3">
      <c r="A118" s="3" t="s">
        <v>1327</v>
      </c>
    </row>
    <row r="119" spans="1:1" x14ac:dyDescent="0.3">
      <c r="A119" s="3" t="s">
        <v>536</v>
      </c>
    </row>
    <row r="120" spans="1:1" x14ac:dyDescent="0.3">
      <c r="A120" s="3" t="s">
        <v>537</v>
      </c>
    </row>
    <row r="121" spans="1:1" x14ac:dyDescent="0.3">
      <c r="A121" s="3" t="s">
        <v>538</v>
      </c>
    </row>
    <row r="122" spans="1:1" x14ac:dyDescent="0.3">
      <c r="A122" s="3" t="s">
        <v>1328</v>
      </c>
    </row>
    <row r="123" spans="1:1" x14ac:dyDescent="0.3">
      <c r="A123" s="3" t="s">
        <v>1329</v>
      </c>
    </row>
    <row r="124" spans="1:1" x14ac:dyDescent="0.3">
      <c r="A124" s="3" t="s">
        <v>1330</v>
      </c>
    </row>
    <row r="125" spans="1:1" x14ac:dyDescent="0.3">
      <c r="A125" s="3" t="s">
        <v>1331</v>
      </c>
    </row>
    <row r="126" spans="1:1" x14ac:dyDescent="0.3">
      <c r="A126" s="3" t="s">
        <v>1332</v>
      </c>
    </row>
    <row r="127" spans="1:1" x14ac:dyDescent="0.3">
      <c r="A127" s="3" t="s">
        <v>772</v>
      </c>
    </row>
    <row r="128" spans="1:1" x14ac:dyDescent="0.3">
      <c r="A128" s="3" t="s">
        <v>539</v>
      </c>
    </row>
    <row r="129" spans="1:1" x14ac:dyDescent="0.3">
      <c r="A129" s="3" t="s">
        <v>1333</v>
      </c>
    </row>
    <row r="130" spans="1:1" x14ac:dyDescent="0.3">
      <c r="A130" s="3" t="s">
        <v>1334</v>
      </c>
    </row>
    <row r="131" spans="1:1" x14ac:dyDescent="0.3">
      <c r="A131" s="3" t="s">
        <v>540</v>
      </c>
    </row>
    <row r="132" spans="1:1" x14ac:dyDescent="0.3">
      <c r="A132" s="3" t="s">
        <v>541</v>
      </c>
    </row>
    <row r="133" spans="1:1" x14ac:dyDescent="0.3">
      <c r="A133" s="3" t="s">
        <v>542</v>
      </c>
    </row>
    <row r="134" spans="1:1" x14ac:dyDescent="0.3">
      <c r="A134" s="3" t="s">
        <v>543</v>
      </c>
    </row>
    <row r="135" spans="1:1" x14ac:dyDescent="0.3">
      <c r="A135" s="3" t="s">
        <v>1335</v>
      </c>
    </row>
    <row r="136" spans="1:1" x14ac:dyDescent="0.3">
      <c r="A136" s="3" t="s">
        <v>544</v>
      </c>
    </row>
    <row r="137" spans="1:1" x14ac:dyDescent="0.3">
      <c r="A137" s="3" t="s">
        <v>545</v>
      </c>
    </row>
    <row r="138" spans="1:1" x14ac:dyDescent="0.3">
      <c r="A138" s="3" t="s">
        <v>546</v>
      </c>
    </row>
    <row r="139" spans="1:1" x14ac:dyDescent="0.3">
      <c r="A139" s="3" t="s">
        <v>1336</v>
      </c>
    </row>
    <row r="140" spans="1:1" x14ac:dyDescent="0.3">
      <c r="A140" s="3" t="s">
        <v>1337</v>
      </c>
    </row>
    <row r="141" spans="1:1" x14ac:dyDescent="0.3">
      <c r="A141" s="3" t="s">
        <v>547</v>
      </c>
    </row>
    <row r="142" spans="1:1" x14ac:dyDescent="0.3">
      <c r="A142" s="3" t="s">
        <v>548</v>
      </c>
    </row>
    <row r="143" spans="1:1" x14ac:dyDescent="0.3">
      <c r="A143" s="3" t="s">
        <v>1338</v>
      </c>
    </row>
    <row r="144" spans="1:1" x14ac:dyDescent="0.3">
      <c r="A144" s="3" t="s">
        <v>549</v>
      </c>
    </row>
    <row r="145" spans="1:1" x14ac:dyDescent="0.3">
      <c r="A145" s="3" t="s">
        <v>1339</v>
      </c>
    </row>
    <row r="146" spans="1:1" x14ac:dyDescent="0.3">
      <c r="A146" s="3" t="s">
        <v>550</v>
      </c>
    </row>
    <row r="147" spans="1:1" x14ac:dyDescent="0.3">
      <c r="A147" s="3" t="s">
        <v>551</v>
      </c>
    </row>
    <row r="148" spans="1:1" x14ac:dyDescent="0.3">
      <c r="A148" s="3" t="s">
        <v>552</v>
      </c>
    </row>
    <row r="149" spans="1:1" x14ac:dyDescent="0.3">
      <c r="A149" s="3" t="s">
        <v>553</v>
      </c>
    </row>
    <row r="150" spans="1:1" x14ac:dyDescent="0.3">
      <c r="A150" s="3" t="s">
        <v>554</v>
      </c>
    </row>
    <row r="151" spans="1:1" x14ac:dyDescent="0.3">
      <c r="A151" s="3" t="s">
        <v>1340</v>
      </c>
    </row>
    <row r="152" spans="1:1" x14ac:dyDescent="0.3">
      <c r="A152" s="3" t="s">
        <v>1341</v>
      </c>
    </row>
    <row r="153" spans="1:1" x14ac:dyDescent="0.3">
      <c r="A153" s="3" t="s">
        <v>555</v>
      </c>
    </row>
    <row r="154" spans="1:1" x14ac:dyDescent="0.3">
      <c r="A154" s="3" t="s">
        <v>1342</v>
      </c>
    </row>
    <row r="155" spans="1:1" x14ac:dyDescent="0.3">
      <c r="A155" s="3" t="s">
        <v>556</v>
      </c>
    </row>
    <row r="156" spans="1:1" x14ac:dyDescent="0.3">
      <c r="A156" s="3" t="s">
        <v>1343</v>
      </c>
    </row>
    <row r="157" spans="1:1" x14ac:dyDescent="0.3">
      <c r="A157" s="3" t="s">
        <v>1344</v>
      </c>
    </row>
    <row r="158" spans="1:1" x14ac:dyDescent="0.3">
      <c r="A158" s="3" t="s">
        <v>1345</v>
      </c>
    </row>
    <row r="159" spans="1:1" x14ac:dyDescent="0.3">
      <c r="A159" s="3" t="s">
        <v>1346</v>
      </c>
    </row>
    <row r="160" spans="1:1" x14ac:dyDescent="0.3">
      <c r="A160" s="3" t="s">
        <v>557</v>
      </c>
    </row>
    <row r="161" spans="1:1" x14ac:dyDescent="0.3">
      <c r="A161" s="3" t="s">
        <v>558</v>
      </c>
    </row>
    <row r="162" spans="1:1" x14ac:dyDescent="0.3">
      <c r="A162" s="3" t="s">
        <v>1347</v>
      </c>
    </row>
    <row r="163" spans="1:1" x14ac:dyDescent="0.3">
      <c r="A163" s="3" t="s">
        <v>1348</v>
      </c>
    </row>
    <row r="164" spans="1:1" x14ac:dyDescent="0.3">
      <c r="A164" s="3" t="s">
        <v>1349</v>
      </c>
    </row>
    <row r="165" spans="1:1" x14ac:dyDescent="0.3">
      <c r="A165" s="3" t="s">
        <v>1350</v>
      </c>
    </row>
    <row r="166" spans="1:1" x14ac:dyDescent="0.3">
      <c r="A166" s="3" t="s">
        <v>1351</v>
      </c>
    </row>
    <row r="167" spans="1:1" x14ac:dyDescent="0.3">
      <c r="A167" s="3" t="s">
        <v>773</v>
      </c>
    </row>
    <row r="168" spans="1:1" x14ac:dyDescent="0.3">
      <c r="A168" s="3" t="s">
        <v>559</v>
      </c>
    </row>
    <row r="169" spans="1:1" x14ac:dyDescent="0.3">
      <c r="A169" s="3" t="s">
        <v>1352</v>
      </c>
    </row>
    <row r="170" spans="1:1" x14ac:dyDescent="0.3">
      <c r="A170" s="3" t="s">
        <v>1353</v>
      </c>
    </row>
    <row r="171" spans="1:1" x14ac:dyDescent="0.3">
      <c r="A171" s="3" t="s">
        <v>1354</v>
      </c>
    </row>
    <row r="172" spans="1:1" x14ac:dyDescent="0.3">
      <c r="A172" s="3" t="s">
        <v>1355</v>
      </c>
    </row>
    <row r="173" spans="1:1" x14ac:dyDescent="0.3">
      <c r="A173" s="3" t="s">
        <v>560</v>
      </c>
    </row>
    <row r="174" spans="1:1" x14ac:dyDescent="0.3">
      <c r="A174" s="3" t="s">
        <v>561</v>
      </c>
    </row>
    <row r="175" spans="1:1" x14ac:dyDescent="0.3">
      <c r="A175" s="3" t="s">
        <v>721</v>
      </c>
    </row>
    <row r="176" spans="1:1" x14ac:dyDescent="0.3">
      <c r="A176" s="3" t="s">
        <v>562</v>
      </c>
    </row>
    <row r="177" spans="1:1" x14ac:dyDescent="0.3">
      <c r="A177" s="3" t="s">
        <v>563</v>
      </c>
    </row>
    <row r="178" spans="1:1" x14ac:dyDescent="0.3">
      <c r="A178" s="3" t="s">
        <v>564</v>
      </c>
    </row>
    <row r="179" spans="1:1" x14ac:dyDescent="0.3">
      <c r="A179" s="3" t="s">
        <v>565</v>
      </c>
    </row>
    <row r="180" spans="1:1" x14ac:dyDescent="0.3">
      <c r="A180" s="3" t="s">
        <v>566</v>
      </c>
    </row>
    <row r="181" spans="1:1" x14ac:dyDescent="0.3">
      <c r="A181" s="1" t="s">
        <v>567</v>
      </c>
    </row>
    <row r="182" spans="1:1" x14ac:dyDescent="0.3">
      <c r="A182" s="1" t="s">
        <v>568</v>
      </c>
    </row>
    <row r="183" spans="1:1" x14ac:dyDescent="0.3">
      <c r="A183" s="1" t="s">
        <v>1356</v>
      </c>
    </row>
    <row r="184" spans="1:1" x14ac:dyDescent="0.3">
      <c r="A184" s="1" t="s">
        <v>1357</v>
      </c>
    </row>
    <row r="185" spans="1:1" x14ac:dyDescent="0.3">
      <c r="A185" s="1" t="s">
        <v>1358</v>
      </c>
    </row>
    <row r="186" spans="1:1" x14ac:dyDescent="0.3">
      <c r="A186" s="1" t="s">
        <v>569</v>
      </c>
    </row>
    <row r="187" spans="1:1" x14ac:dyDescent="0.3">
      <c r="A187" s="1" t="s">
        <v>1359</v>
      </c>
    </row>
    <row r="188" spans="1:1" x14ac:dyDescent="0.3">
      <c r="A188" s="1" t="s">
        <v>1360</v>
      </c>
    </row>
    <row r="189" spans="1:1" x14ac:dyDescent="0.3">
      <c r="A189" s="1" t="s">
        <v>570</v>
      </c>
    </row>
    <row r="190" spans="1:1" x14ac:dyDescent="0.3">
      <c r="A190" s="1" t="s">
        <v>571</v>
      </c>
    </row>
    <row r="191" spans="1:1" x14ac:dyDescent="0.3">
      <c r="A191" s="1" t="s">
        <v>1361</v>
      </c>
    </row>
    <row r="192" spans="1:1" x14ac:dyDescent="0.3">
      <c r="A192" s="1" t="s">
        <v>1362</v>
      </c>
    </row>
    <row r="193" spans="1:1" x14ac:dyDescent="0.3">
      <c r="A193" s="1" t="s">
        <v>572</v>
      </c>
    </row>
    <row r="194" spans="1:1" x14ac:dyDescent="0.3">
      <c r="A194" s="1" t="s">
        <v>573</v>
      </c>
    </row>
    <row r="195" spans="1:1" x14ac:dyDescent="0.3">
      <c r="A195" s="1" t="s">
        <v>574</v>
      </c>
    </row>
    <row r="196" spans="1:1" x14ac:dyDescent="0.3">
      <c r="A196" s="1" t="s">
        <v>575</v>
      </c>
    </row>
    <row r="197" spans="1:1" x14ac:dyDescent="0.3">
      <c r="A197" s="1" t="s">
        <v>722</v>
      </c>
    </row>
    <row r="198" spans="1:1" x14ac:dyDescent="0.3">
      <c r="A198" s="1" t="s">
        <v>1363</v>
      </c>
    </row>
  </sheetData>
  <hyperlinks>
    <hyperlink ref="C4" location="'K1.1 Vývoj HDP'!A1" display="Vývoj hrubého domáceho produktu v bežných a stálych cenách"/>
    <hyperlink ref="C5:C8" location="'K1.2 Demografické ukazovatele'!A1" display="Prírastky obyvateľstva SR v rokoch 2017 a 2018"/>
    <hyperlink ref="C9:C14" location="'Príloha ku kapitole 1'!A1" display="Základné ukazovatele ekonomického vývoja SR*"/>
    <hyperlink ref="C15:C19" location="'K2.1.1 Ekon.aktiv.obyvateľstva'!A1" display="Bilancia obyvateľov SR vo veku 15 a viac rokov v roku 2018"/>
    <hyperlink ref="C21:C24" location="'K2.1.2.1 Zamestnanosť podľa SP'!A1" display="Počet zamestnávateľov evidovaných v Sociálnej poisťovni v rokoch 2017 a 2018"/>
    <hyperlink ref="C26:C30" location="'K2.1.2.2 Zamestnanosť - ŠÚSR'!A1" display="Pracujúci podľa veku v roku 2018 (priemer za rok)"/>
    <hyperlink ref="C31:C32" location="'K2.1.2.4 Voľné prac. miesta'!A1" display="Počet voľných pracovných miest a miera voľných pracovných miest v roku 2018"/>
    <hyperlink ref="C34:C41" location="'K2.1.3.1 Nezamestnanosť ÚPSVR'!A1" display="Vývoj počtu uchádzačov o zamestnanie v jednotlivých mesiacoch v rokoch 2017 a 2018"/>
    <hyperlink ref="C42:C43" location="'K2.1.3.1 VPM podľa ÚPSVR'!A1" display="Podiel voľných pracovných miest v roku 2018 podľa požiadaviek na vzdelanie"/>
    <hyperlink ref="C45:C46" location="'K2.1.3.1 Dlhodobo nezamestnaní'!A1" display="Vývoj počtov UoZ dlhodobo nezamestnaných občanov v roku 2017 a 2018 a ich podiel na celkovom počte UoZ"/>
    <hyperlink ref="C47:C48" location="'K2.1.3.2 Nezamestnanosť VZPS'!A1" display="Nezamestnanosť podľa veku v roku 2018 (priemer za rok)"/>
    <hyperlink ref="C50:C53" location="'K2.2.1 Mzdy'!A1" display="Vývoj priemernej mesačnej mzdy od roku 2008 (v %)"/>
    <hyperlink ref="C54:C55" location="'K2.2.2 Úplné náklady práce'!A1" display="Dynamika ročných nákladov práce v SR na zamestnanca (v eurách)"/>
    <hyperlink ref="C81:C83" location="'Príloha ku kapitole 2 - časť 2.'!A1" display="Vyhlásené vyzvania pre národné projekty  a dopytovo-orientovené výzvy za rok 2018"/>
    <hyperlink ref="C20" location="'K2.1.1 Ekon.aktiv.obyvateľstva'!A1" display="Bilancia obyvateľov SR vo veku 15 a viac rokov v roku 2018"/>
    <hyperlink ref="C6" location="'K1.2 Demografické ukazovatele'!A1" display="Prírastky obyvateľstva SR v rokoch 2017 a 2018"/>
    <hyperlink ref="C7" location="'K1.2 Demografické ukazovatele'!A1" display="Prírastky obyvateľstva SR v rokoch 2017 a 2018"/>
    <hyperlink ref="C56" location="'K2.2.4 BOZP'!A1" display="Rozdelenie ostatných registrovaných pracovných úrazov podľa zdroja úrazu"/>
    <hyperlink ref="C33" location="'K2.1.3.1 Nezamestnanosť ÚPSVR'!A1" display="Graf 2.7 Vývoj počtu uchádzačov o zamestnanie v jednotlivých mesiacoch v rokoch 2022 a 2023"/>
    <hyperlink ref="C67" location="'Príloha ku kapitole 2 - časť 2.'!A1" display="Tabuľka 10 Vyhlásené vyzvania pre národné projekty a dopytovo-orientované výzvy za rok 2023"/>
    <hyperlink ref="C68" location="'Príloha ku kapitole 2 - časť 2.'!A1" display="Tabuľka 11 Počet zariadení sociálnych podnikov podľa typu v roku 2023"/>
    <hyperlink ref="C69" location="'Príloha ku kapitole 2 - časť 2.'!A1" display="Tabuľka 12 Počet registrovaných sociálnych podnikov v najmenej rozvinutých okresoch v roku 2023"/>
    <hyperlink ref="C66" location="'Príloha ku kapitole 2 - 1. časť'!A1" display="Tabuľka 9 Mesačné náklady práce na zamestnanca v SR za rok 2022 podľa ekonomickej činnosti v eur/zam./mes."/>
    <hyperlink ref="C57" location="'Príloha ku kapitole 2 - 1. časť'!A1" display="Ekonomicky aktívne obyvateľstvo podľa veku, vzdelania a pohlavia v roku 2023 (priemer za rok v tis.)"/>
    <hyperlink ref="C70" location="'Príloha ku kapitole 2 - časť 3.'!A1" display="Tabuľka 13 Priemerná hrubá mesačná mzda v podnikateľskej a nepodnikateľskej sfére podľa dosiahnutého stupňa vzdelania – rok 2023 v €"/>
    <hyperlink ref="C71" location="'Príloha ku kapitole 2 - časť 3.'!A1" display="Tabuľka 14 Priemerná hrubá mesačná mzda v podnikateľskej a nepodnikateľskej sfére podľa hlavnej triedy SK ISCO-08 – rok 2023 v €"/>
    <hyperlink ref="C82" location="'Príloha ku kapitole 2 - časť 3.'!A1" display="Tabuľka 25 Priemerný hodinový zárobok podľa rodového členenia v podnikateľskej sfére – 4. štvrťrok 2023"/>
    <hyperlink ref="C81" location="'Príloha ku kapitole 2 - časť 3.'!A1" display="Tabuľka 24 Priemerný hodinový zárobok podľa veku v podnikateľskej sfére (€/hod)"/>
    <hyperlink ref="C80" location="'Príloha ku kapitole 2 - časť 3.'!A1" display="Tabuľka 23 Priemerný hodinový zárobok podľa veľkosti organizácie v podnikateľskej sfére (€/ho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93AA"/>
  </sheetPr>
  <dimension ref="A2:AB69"/>
  <sheetViews>
    <sheetView zoomScale="80" zoomScaleNormal="80" workbookViewId="0">
      <selection activeCell="A2" sqref="A2"/>
    </sheetView>
  </sheetViews>
  <sheetFormatPr defaultColWidth="9.140625" defaultRowHeight="16.5" x14ac:dyDescent="0.3"/>
  <cols>
    <col min="1" max="11" width="9.140625" style="1"/>
    <col min="12" max="12" width="17.7109375" style="1" customWidth="1"/>
    <col min="13" max="13" width="17.140625" style="1" customWidth="1"/>
    <col min="14" max="14" width="12.85546875" style="1" customWidth="1"/>
    <col min="15" max="15" width="9.28515625" style="1" bestFit="1" customWidth="1"/>
    <col min="16" max="19" width="9.42578125" style="1" bestFit="1" customWidth="1"/>
    <col min="20" max="20" width="9.28515625" style="1" bestFit="1" customWidth="1"/>
    <col min="21" max="22" width="10.42578125" style="1" bestFit="1" customWidth="1"/>
    <col min="23" max="23" width="9.42578125" style="1" bestFit="1" customWidth="1"/>
    <col min="24" max="24" width="9.28515625" style="1" bestFit="1" customWidth="1"/>
    <col min="25" max="25" width="12.140625" style="1" customWidth="1"/>
    <col min="26" max="27" width="9.140625" style="1"/>
    <col min="28" max="28" width="15" style="1" customWidth="1"/>
    <col min="29" max="29" width="11" style="1" bestFit="1" customWidth="1"/>
    <col min="30" max="41" width="9.5703125" style="1" customWidth="1"/>
    <col min="42" max="16384" width="9.140625" style="1"/>
  </cols>
  <sheetData>
    <row r="2" spans="1:28" x14ac:dyDescent="0.3">
      <c r="A2" s="101" t="s">
        <v>964</v>
      </c>
    </row>
    <row r="3" spans="1:28" x14ac:dyDescent="0.3">
      <c r="A3" s="102"/>
      <c r="M3" s="243"/>
      <c r="N3" s="244"/>
      <c r="O3" s="244"/>
      <c r="P3" s="244"/>
      <c r="Q3" s="244"/>
      <c r="R3" s="244"/>
      <c r="S3" s="244"/>
      <c r="T3" s="244"/>
      <c r="U3" s="244"/>
      <c r="V3" s="244"/>
      <c r="W3" s="244"/>
      <c r="X3" s="244"/>
      <c r="Y3" s="244"/>
    </row>
    <row r="4" spans="1:28" x14ac:dyDescent="0.3">
      <c r="N4" s="245"/>
      <c r="O4" s="245"/>
      <c r="P4" s="245"/>
      <c r="Q4" s="245"/>
      <c r="R4" s="245"/>
      <c r="S4" s="245"/>
      <c r="T4" s="245"/>
      <c r="U4" s="245"/>
      <c r="V4" s="245"/>
      <c r="W4" s="245"/>
      <c r="X4" s="245"/>
      <c r="Y4" s="245"/>
      <c r="AA4" s="103"/>
      <c r="AB4" s="103"/>
    </row>
    <row r="5" spans="1:28" x14ac:dyDescent="0.3">
      <c r="M5" s="12" t="s">
        <v>787</v>
      </c>
      <c r="N5" s="73"/>
      <c r="O5" s="284"/>
      <c r="P5" s="284"/>
      <c r="R5" s="284"/>
      <c r="S5" s="284"/>
      <c r="T5" s="284"/>
      <c r="U5" s="284"/>
      <c r="V5" s="284"/>
      <c r="W5" s="284"/>
      <c r="X5" s="73"/>
      <c r="Y5" s="73"/>
      <c r="AA5" s="103"/>
      <c r="AB5" s="103"/>
    </row>
    <row r="6" spans="1:28" x14ac:dyDescent="0.3">
      <c r="M6" s="285" t="s">
        <v>786</v>
      </c>
      <c r="N6" s="427" t="s">
        <v>291</v>
      </c>
      <c r="O6" s="427" t="s">
        <v>292</v>
      </c>
      <c r="P6" s="427" t="s">
        <v>293</v>
      </c>
      <c r="Q6" s="427" t="s">
        <v>294</v>
      </c>
      <c r="R6" s="427" t="s">
        <v>271</v>
      </c>
      <c r="S6" s="427" t="s">
        <v>268</v>
      </c>
      <c r="T6" s="427" t="s">
        <v>295</v>
      </c>
      <c r="U6" s="427" t="s">
        <v>296</v>
      </c>
      <c r="V6" s="427" t="s">
        <v>297</v>
      </c>
      <c r="W6" s="427" t="s">
        <v>298</v>
      </c>
      <c r="X6" s="427" t="s">
        <v>299</v>
      </c>
      <c r="Z6" s="103"/>
      <c r="AA6" s="103"/>
    </row>
    <row r="7" spans="1:28" x14ac:dyDescent="0.3">
      <c r="M7" s="285" t="s">
        <v>265</v>
      </c>
      <c r="N7" s="286">
        <v>3.87</v>
      </c>
      <c r="O7" s="286">
        <v>39.28</v>
      </c>
      <c r="P7" s="286">
        <v>26.42</v>
      </c>
      <c r="Q7" s="286">
        <v>18.78</v>
      </c>
      <c r="R7" s="286">
        <v>6.59</v>
      </c>
      <c r="S7" s="286">
        <v>1.07</v>
      </c>
      <c r="T7" s="286">
        <v>0.48</v>
      </c>
      <c r="U7" s="286">
        <v>1.18</v>
      </c>
      <c r="V7" s="286">
        <v>2.23</v>
      </c>
      <c r="W7" s="286">
        <v>0.04</v>
      </c>
      <c r="X7" s="286">
        <v>7.0000000000000007E-2</v>
      </c>
      <c r="Z7" s="103"/>
      <c r="AA7" s="103"/>
    </row>
    <row r="8" spans="1:28" x14ac:dyDescent="0.3">
      <c r="L8" s="447"/>
      <c r="M8" s="732"/>
      <c r="N8" s="733"/>
      <c r="O8" s="733"/>
      <c r="P8" s="733"/>
      <c r="Q8" s="733"/>
      <c r="R8" s="733"/>
      <c r="S8" s="733"/>
      <c r="T8" s="733"/>
      <c r="U8" s="733"/>
      <c r="V8" s="245"/>
      <c r="W8" s="245"/>
      <c r="X8" s="245"/>
      <c r="Y8" s="245"/>
      <c r="AA8" s="103"/>
      <c r="AB8" s="103"/>
    </row>
    <row r="9" spans="1:28" x14ac:dyDescent="0.3">
      <c r="L9" s="447"/>
      <c r="M9" s="732"/>
      <c r="N9" s="733"/>
      <c r="O9" s="733"/>
      <c r="P9" s="733"/>
      <c r="Q9" s="733"/>
      <c r="R9" s="733"/>
      <c r="S9" s="733"/>
      <c r="T9" s="733"/>
      <c r="U9" s="733"/>
      <c r="V9" s="245"/>
      <c r="W9" s="245"/>
      <c r="X9" s="245"/>
      <c r="Y9" s="245"/>
      <c r="AA9" s="103"/>
      <c r="AB9" s="103"/>
    </row>
    <row r="10" spans="1:28" x14ac:dyDescent="0.3">
      <c r="L10" s="447"/>
      <c r="M10" s="732"/>
      <c r="N10" s="287"/>
      <c r="O10" s="287"/>
      <c r="P10" s="287"/>
      <c r="Q10" s="287"/>
      <c r="R10" s="287"/>
      <c r="S10" s="287"/>
      <c r="T10" s="287"/>
      <c r="U10" s="287"/>
      <c r="V10" s="287"/>
      <c r="W10" s="287"/>
      <c r="X10" s="287"/>
      <c r="Y10" s="287"/>
      <c r="AA10" s="103"/>
      <c r="AB10" s="103"/>
    </row>
    <row r="11" spans="1:28" x14ac:dyDescent="0.3">
      <c r="L11" s="447"/>
      <c r="M11" s="732"/>
      <c r="N11" s="287"/>
      <c r="O11" s="287"/>
      <c r="P11" s="287"/>
      <c r="Q11" s="287"/>
      <c r="R11" s="287"/>
      <c r="S11" s="287"/>
      <c r="T11" s="287"/>
      <c r="U11" s="287"/>
      <c r="V11" s="287"/>
      <c r="W11" s="287"/>
      <c r="X11" s="287"/>
      <c r="Y11" s="287"/>
      <c r="AA11" s="103"/>
      <c r="AB11" s="103"/>
    </row>
    <row r="12" spans="1:28" x14ac:dyDescent="0.3">
      <c r="L12" s="447"/>
      <c r="M12" s="732"/>
      <c r="N12" s="287"/>
      <c r="O12" s="287"/>
      <c r="P12" s="287"/>
      <c r="Q12" s="287"/>
      <c r="R12" s="287"/>
      <c r="S12" s="287"/>
      <c r="T12" s="287"/>
      <c r="U12" s="287"/>
      <c r="V12" s="287"/>
      <c r="W12" s="287"/>
      <c r="X12" s="287"/>
      <c r="Y12" s="287"/>
      <c r="AA12" s="103"/>
      <c r="AB12" s="103"/>
    </row>
    <row r="13" spans="1:28" x14ac:dyDescent="0.3">
      <c r="L13" s="447"/>
      <c r="M13" s="447"/>
      <c r="N13" s="734"/>
      <c r="O13" s="734"/>
      <c r="P13" s="734"/>
      <c r="Q13" s="734"/>
      <c r="R13" s="734"/>
      <c r="S13" s="734"/>
      <c r="T13" s="734"/>
      <c r="U13" s="734"/>
      <c r="V13" s="73"/>
      <c r="W13" s="73"/>
      <c r="X13" s="73"/>
      <c r="Y13" s="73"/>
      <c r="AA13" s="103"/>
      <c r="AB13" s="103"/>
    </row>
    <row r="14" spans="1:28" x14ac:dyDescent="0.3">
      <c r="L14" s="447"/>
      <c r="M14" s="447"/>
      <c r="N14" s="734"/>
      <c r="O14" s="734"/>
      <c r="P14" s="734"/>
      <c r="Q14" s="734"/>
      <c r="R14" s="734"/>
      <c r="S14" s="734"/>
      <c r="T14" s="734"/>
      <c r="U14" s="734"/>
      <c r="V14" s="73"/>
      <c r="W14" s="73"/>
      <c r="X14" s="73"/>
      <c r="Y14" s="73"/>
    </row>
    <row r="15" spans="1:28" x14ac:dyDescent="0.3">
      <c r="L15" s="447"/>
      <c r="M15" s="447"/>
      <c r="N15" s="734"/>
      <c r="O15" s="734"/>
      <c r="P15" s="734"/>
      <c r="Q15" s="734"/>
      <c r="R15" s="734"/>
      <c r="S15" s="734"/>
      <c r="T15" s="734"/>
      <c r="U15" s="734"/>
      <c r="V15" s="73"/>
      <c r="W15" s="73"/>
      <c r="X15" s="73"/>
      <c r="Y15" s="73"/>
    </row>
    <row r="16" spans="1:28" x14ac:dyDescent="0.3">
      <c r="N16" s="73"/>
      <c r="O16" s="73"/>
      <c r="P16" s="73"/>
      <c r="Q16" s="73"/>
      <c r="R16" s="73"/>
      <c r="S16" s="73"/>
      <c r="T16" s="73"/>
      <c r="U16" s="73"/>
      <c r="V16" s="73"/>
      <c r="W16" s="73"/>
      <c r="X16" s="73"/>
      <c r="Y16" s="73"/>
    </row>
    <row r="17" spans="1:25" x14ac:dyDescent="0.3">
      <c r="M17" s="165"/>
      <c r="N17" s="241"/>
      <c r="O17" s="241"/>
      <c r="P17" s="241"/>
      <c r="Q17" s="241"/>
      <c r="R17" s="241"/>
      <c r="S17" s="241"/>
      <c r="T17" s="241"/>
      <c r="U17" s="241"/>
      <c r="V17" s="241"/>
      <c r="W17" s="241"/>
      <c r="X17" s="241"/>
      <c r="Y17" s="242"/>
    </row>
    <row r="18" spans="1:25" x14ac:dyDescent="0.3">
      <c r="M18" s="165"/>
      <c r="N18" s="241"/>
      <c r="O18" s="241"/>
      <c r="P18" s="241"/>
      <c r="Q18" s="241"/>
      <c r="R18" s="241"/>
      <c r="S18" s="241"/>
      <c r="T18" s="241"/>
      <c r="U18" s="241"/>
      <c r="V18" s="241"/>
      <c r="W18" s="241"/>
      <c r="X18" s="241"/>
      <c r="Y18" s="242"/>
    </row>
    <row r="19" spans="1:25" x14ac:dyDescent="0.3">
      <c r="M19" s="165"/>
      <c r="N19" s="241"/>
      <c r="O19" s="241"/>
      <c r="P19" s="241"/>
      <c r="Q19" s="241"/>
      <c r="R19" s="241"/>
      <c r="S19" s="241"/>
      <c r="T19" s="241"/>
      <c r="U19" s="241"/>
      <c r="V19" s="241"/>
      <c r="W19" s="241"/>
      <c r="X19" s="241"/>
      <c r="Y19" s="242"/>
    </row>
    <row r="20" spans="1:25" x14ac:dyDescent="0.3">
      <c r="M20" s="165"/>
      <c r="N20" s="241"/>
      <c r="O20" s="241"/>
      <c r="P20" s="241"/>
      <c r="Q20" s="241"/>
      <c r="R20" s="241"/>
      <c r="S20" s="241"/>
      <c r="T20" s="241"/>
      <c r="U20" s="241"/>
      <c r="V20" s="241"/>
      <c r="W20" s="241"/>
      <c r="X20" s="241"/>
      <c r="Y20" s="242"/>
    </row>
    <row r="21" spans="1:25" x14ac:dyDescent="0.3">
      <c r="M21" s="165"/>
      <c r="N21" s="241"/>
      <c r="O21" s="241"/>
      <c r="P21" s="241"/>
      <c r="Q21" s="241"/>
      <c r="R21" s="241"/>
      <c r="S21" s="241"/>
      <c r="T21" s="241"/>
      <c r="U21" s="241"/>
      <c r="V21" s="241"/>
      <c r="W21" s="241"/>
      <c r="X21" s="241"/>
      <c r="Y21" s="242"/>
    </row>
    <row r="22" spans="1:25" x14ac:dyDescent="0.3">
      <c r="A22" s="3" t="s">
        <v>263</v>
      </c>
      <c r="M22" s="165"/>
      <c r="N22" s="241"/>
      <c r="O22" s="241"/>
      <c r="P22" s="241"/>
      <c r="Q22" s="241"/>
      <c r="R22" s="241"/>
      <c r="S22" s="241"/>
      <c r="T22" s="241"/>
      <c r="U22" s="241"/>
      <c r="V22" s="241"/>
      <c r="W22" s="241"/>
      <c r="X22" s="241"/>
      <c r="Y22" s="242"/>
    </row>
    <row r="23" spans="1:25" x14ac:dyDescent="0.3">
      <c r="A23" s="3" t="s">
        <v>640</v>
      </c>
      <c r="M23" s="165"/>
      <c r="N23" s="241"/>
      <c r="O23" s="241"/>
      <c r="P23" s="241"/>
      <c r="Q23" s="241"/>
      <c r="R23" s="241"/>
      <c r="S23" s="241"/>
      <c r="T23" s="241"/>
      <c r="U23" s="241"/>
      <c r="V23" s="241"/>
      <c r="W23" s="241"/>
      <c r="X23" s="241"/>
      <c r="Y23" s="242"/>
    </row>
    <row r="24" spans="1:25" x14ac:dyDescent="0.3">
      <c r="A24" s="3" t="s">
        <v>447</v>
      </c>
      <c r="B24" s="3"/>
      <c r="M24" s="165"/>
      <c r="N24" s="241"/>
      <c r="O24" s="241"/>
      <c r="P24" s="241"/>
      <c r="Q24" s="241"/>
      <c r="R24" s="241"/>
      <c r="S24" s="241"/>
      <c r="T24" s="241"/>
      <c r="U24" s="241"/>
      <c r="V24" s="241"/>
      <c r="W24" s="241"/>
      <c r="X24" s="241"/>
      <c r="Y24" s="242"/>
    </row>
    <row r="25" spans="1:25" x14ac:dyDescent="0.3">
      <c r="A25" s="3" t="s">
        <v>310</v>
      </c>
    </row>
    <row r="26" spans="1:25" x14ac:dyDescent="0.3">
      <c r="A26" s="3" t="s">
        <v>311</v>
      </c>
      <c r="O26" s="104"/>
      <c r="P26" s="104"/>
      <c r="Q26" s="104"/>
      <c r="R26" s="104"/>
      <c r="S26" s="104"/>
      <c r="T26" s="104"/>
      <c r="U26" s="104"/>
      <c r="V26" s="104"/>
      <c r="W26" s="104"/>
      <c r="X26" s="104"/>
      <c r="Y26" s="104"/>
    </row>
    <row r="27" spans="1:25" x14ac:dyDescent="0.3">
      <c r="A27" s="3" t="s">
        <v>312</v>
      </c>
      <c r="O27" s="104"/>
      <c r="P27" s="104"/>
      <c r="Q27" s="104"/>
      <c r="R27" s="104"/>
      <c r="S27" s="104"/>
      <c r="T27" s="104"/>
      <c r="U27" s="104"/>
      <c r="V27" s="104"/>
      <c r="W27" s="104"/>
      <c r="X27" s="104"/>
      <c r="Y27" s="104"/>
    </row>
    <row r="28" spans="1:25" x14ac:dyDescent="0.3">
      <c r="A28" s="3" t="s">
        <v>313</v>
      </c>
      <c r="M28" s="179"/>
      <c r="N28" s="104"/>
      <c r="O28" s="104"/>
      <c r="P28" s="104"/>
      <c r="Q28" s="104"/>
      <c r="R28" s="104"/>
      <c r="S28" s="104"/>
      <c r="T28" s="104"/>
      <c r="U28" s="104"/>
      <c r="V28" s="104"/>
      <c r="W28" s="104"/>
      <c r="X28" s="104"/>
      <c r="Y28" s="104"/>
    </row>
    <row r="29" spans="1:25" x14ac:dyDescent="0.3">
      <c r="A29" s="3" t="s">
        <v>314</v>
      </c>
      <c r="M29" s="179"/>
      <c r="N29" s="104"/>
      <c r="O29" s="104"/>
      <c r="P29" s="104"/>
      <c r="Q29" s="104"/>
      <c r="R29" s="104"/>
      <c r="S29" s="104"/>
      <c r="T29" s="104"/>
      <c r="U29" s="104"/>
      <c r="V29" s="104"/>
      <c r="W29" s="104"/>
      <c r="X29" s="104"/>
    </row>
    <row r="30" spans="1:25" x14ac:dyDescent="0.3">
      <c r="A30" s="3" t="s">
        <v>315</v>
      </c>
    </row>
    <row r="31" spans="1:25" x14ac:dyDescent="0.3">
      <c r="A31" s="3" t="s">
        <v>316</v>
      </c>
      <c r="O31" s="8"/>
      <c r="P31" s="8"/>
      <c r="Q31" s="8"/>
      <c r="R31" s="8"/>
      <c r="S31" s="8"/>
      <c r="T31" s="8"/>
      <c r="U31" s="8"/>
      <c r="V31" s="8"/>
      <c r="W31" s="8"/>
      <c r="X31" s="8"/>
      <c r="Y31" s="8"/>
    </row>
    <row r="32" spans="1:25" x14ac:dyDescent="0.3">
      <c r="A32" s="3" t="s">
        <v>317</v>
      </c>
    </row>
    <row r="33" spans="1:25" x14ac:dyDescent="0.3">
      <c r="A33" s="3" t="s">
        <v>318</v>
      </c>
      <c r="U33" s="93"/>
    </row>
    <row r="34" spans="1:25" x14ac:dyDescent="0.3">
      <c r="A34" s="3" t="s">
        <v>319</v>
      </c>
      <c r="U34" s="93"/>
    </row>
    <row r="35" spans="1:25" x14ac:dyDescent="0.3">
      <c r="A35" s="3" t="s">
        <v>690</v>
      </c>
      <c r="B35" s="3"/>
      <c r="U35" s="93"/>
    </row>
    <row r="37" spans="1:25" x14ac:dyDescent="0.3">
      <c r="A37" s="101" t="s">
        <v>965</v>
      </c>
      <c r="H37" s="181"/>
    </row>
    <row r="39" spans="1:25" x14ac:dyDescent="0.3">
      <c r="L39" s="12" t="s">
        <v>966</v>
      </c>
    </row>
    <row r="40" spans="1:25" x14ac:dyDescent="0.3">
      <c r="L40" s="71" t="s">
        <v>788</v>
      </c>
      <c r="M40" s="290" t="s">
        <v>300</v>
      </c>
      <c r="N40" s="290" t="s">
        <v>301</v>
      </c>
      <c r="O40" s="290" t="s">
        <v>302</v>
      </c>
      <c r="P40" s="290" t="s">
        <v>303</v>
      </c>
      <c r="Q40" s="290" t="s">
        <v>304</v>
      </c>
      <c r="R40" s="290" t="s">
        <v>305</v>
      </c>
      <c r="S40" s="290" t="s">
        <v>306</v>
      </c>
      <c r="T40" s="290" t="s">
        <v>307</v>
      </c>
      <c r="U40" s="290" t="s">
        <v>308</v>
      </c>
      <c r="V40" s="162" t="s">
        <v>309</v>
      </c>
      <c r="W40" s="238"/>
      <c r="X40" s="239"/>
    </row>
    <row r="41" spans="1:25" x14ac:dyDescent="0.3">
      <c r="L41" s="71" t="s">
        <v>265</v>
      </c>
      <c r="M41" s="286">
        <v>1.8350082881207681E-3</v>
      </c>
      <c r="N41" s="286">
        <v>0.54</v>
      </c>
      <c r="O41" s="286">
        <v>4.58</v>
      </c>
      <c r="P41" s="286">
        <v>2.5099999999999998</v>
      </c>
      <c r="Q41" s="286">
        <v>3.14</v>
      </c>
      <c r="R41" s="286">
        <v>6.44</v>
      </c>
      <c r="S41" s="286">
        <v>0.41</v>
      </c>
      <c r="T41" s="286">
        <v>19.48</v>
      </c>
      <c r="U41" s="291">
        <v>51.13</v>
      </c>
      <c r="V41" s="286">
        <v>11.77</v>
      </c>
      <c r="W41" s="288"/>
      <c r="X41" s="239"/>
    </row>
    <row r="42" spans="1:25" x14ac:dyDescent="0.3">
      <c r="N42" s="73"/>
      <c r="O42" s="73"/>
      <c r="P42" s="73"/>
      <c r="Q42" s="73"/>
      <c r="R42" s="73"/>
      <c r="S42" s="73"/>
      <c r="T42" s="73"/>
      <c r="U42" s="73"/>
      <c r="V42" s="73"/>
      <c r="W42" s="73"/>
      <c r="X42" s="288"/>
      <c r="Y42" s="239"/>
    </row>
    <row r="43" spans="1:25" x14ac:dyDescent="0.3">
      <c r="M43" s="12"/>
      <c r="N43" s="289"/>
      <c r="O43" s="288"/>
      <c r="P43" s="288"/>
      <c r="Q43" s="288"/>
      <c r="R43" s="288"/>
      <c r="S43" s="288"/>
      <c r="T43" s="288"/>
      <c r="U43" s="288"/>
      <c r="V43" s="288"/>
      <c r="W43" s="288"/>
      <c r="X43" s="288"/>
      <c r="Y43" s="239"/>
    </row>
    <row r="44" spans="1:25" x14ac:dyDescent="0.3">
      <c r="M44" s="12"/>
      <c r="N44" s="289"/>
      <c r="O44" s="288"/>
      <c r="P44" s="288"/>
      <c r="Q44" s="288"/>
      <c r="R44" s="288"/>
      <c r="S44" s="288"/>
      <c r="T44" s="288"/>
      <c r="U44" s="288"/>
      <c r="V44" s="288"/>
      <c r="W44" s="288"/>
      <c r="X44" s="288"/>
      <c r="Y44" s="239"/>
    </row>
    <row r="45" spans="1:25" x14ac:dyDescent="0.3">
      <c r="M45" s="12"/>
      <c r="N45" s="289"/>
      <c r="O45" s="288"/>
      <c r="P45" s="288"/>
      <c r="Q45" s="288"/>
      <c r="R45" s="288"/>
      <c r="S45" s="288"/>
      <c r="T45" s="288"/>
      <c r="U45" s="288"/>
      <c r="V45" s="288"/>
      <c r="W45" s="288"/>
      <c r="X45" s="288"/>
      <c r="Y45" s="239"/>
    </row>
    <row r="46" spans="1:25" x14ac:dyDescent="0.3">
      <c r="M46" s="12"/>
      <c r="N46" s="289"/>
      <c r="O46" s="288"/>
      <c r="P46" s="288"/>
      <c r="Q46" s="288"/>
      <c r="R46" s="288"/>
      <c r="S46" s="288"/>
      <c r="T46" s="288"/>
      <c r="U46" s="288"/>
      <c r="V46" s="288"/>
      <c r="W46" s="288"/>
      <c r="X46" s="288"/>
      <c r="Y46" s="239"/>
    </row>
    <row r="47" spans="1:25" x14ac:dyDescent="0.3">
      <c r="M47" s="12"/>
      <c r="N47" s="289"/>
      <c r="O47" s="288"/>
      <c r="P47" s="288"/>
      <c r="Q47" s="288"/>
      <c r="R47" s="288"/>
      <c r="S47" s="288"/>
      <c r="T47" s="288"/>
      <c r="U47" s="288"/>
      <c r="V47" s="288"/>
      <c r="W47" s="288"/>
      <c r="X47" s="288"/>
      <c r="Y47" s="239"/>
    </row>
    <row r="48" spans="1:25" x14ac:dyDescent="0.3">
      <c r="M48" s="12"/>
      <c r="N48" s="289"/>
      <c r="O48" s="288"/>
      <c r="P48" s="288"/>
      <c r="Q48" s="288"/>
      <c r="R48" s="288"/>
      <c r="S48" s="288"/>
      <c r="T48" s="288"/>
      <c r="U48" s="288"/>
      <c r="V48" s="288"/>
      <c r="W48" s="288"/>
      <c r="X48" s="288"/>
      <c r="Y48" s="239"/>
    </row>
    <row r="50" spans="1:25" x14ac:dyDescent="0.3">
      <c r="Y50" s="12"/>
    </row>
    <row r="51" spans="1:25" x14ac:dyDescent="0.3">
      <c r="Y51" s="12"/>
    </row>
    <row r="52" spans="1:25" x14ac:dyDescent="0.3">
      <c r="Y52" s="240"/>
    </row>
    <row r="58" spans="1:25" x14ac:dyDescent="0.3">
      <c r="A58" s="3" t="s">
        <v>263</v>
      </c>
    </row>
    <row r="59" spans="1:25" x14ac:dyDescent="0.3">
      <c r="A59" s="3" t="s">
        <v>580</v>
      </c>
      <c r="B59" s="3"/>
    </row>
    <row r="60" spans="1:25" x14ac:dyDescent="0.3">
      <c r="A60" s="3">
        <v>0</v>
      </c>
      <c r="B60" s="3" t="s">
        <v>331</v>
      </c>
    </row>
    <row r="61" spans="1:25" x14ac:dyDescent="0.3">
      <c r="A61" s="3">
        <v>1</v>
      </c>
      <c r="B61" s="3" t="s">
        <v>322</v>
      </c>
    </row>
    <row r="62" spans="1:25" x14ac:dyDescent="0.3">
      <c r="A62" s="3">
        <v>2</v>
      </c>
      <c r="B62" s="3" t="s">
        <v>323</v>
      </c>
    </row>
    <row r="63" spans="1:25" x14ac:dyDescent="0.3">
      <c r="A63" s="3">
        <v>3</v>
      </c>
      <c r="B63" s="3" t="s">
        <v>324</v>
      </c>
    </row>
    <row r="64" spans="1:25" x14ac:dyDescent="0.3">
      <c r="A64" s="3">
        <v>4</v>
      </c>
      <c r="B64" s="3" t="s">
        <v>325</v>
      </c>
    </row>
    <row r="65" spans="1:2" x14ac:dyDescent="0.3">
      <c r="A65" s="3">
        <v>5</v>
      </c>
      <c r="B65" s="3" t="s">
        <v>326</v>
      </c>
    </row>
    <row r="66" spans="1:2" x14ac:dyDescent="0.3">
      <c r="A66" s="3">
        <v>6</v>
      </c>
      <c r="B66" s="3" t="s">
        <v>327</v>
      </c>
    </row>
    <row r="67" spans="1:2" x14ac:dyDescent="0.3">
      <c r="A67" s="3">
        <v>7</v>
      </c>
      <c r="B67" s="3" t="s">
        <v>328</v>
      </c>
    </row>
    <row r="68" spans="1:2" x14ac:dyDescent="0.3">
      <c r="A68" s="3">
        <v>8</v>
      </c>
      <c r="B68" s="3" t="s">
        <v>329</v>
      </c>
    </row>
    <row r="69" spans="1:2" x14ac:dyDescent="0.3">
      <c r="A69" s="3">
        <v>9</v>
      </c>
      <c r="B69" s="3" t="s">
        <v>330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93AA"/>
  </sheetPr>
  <dimension ref="A1:AL48"/>
  <sheetViews>
    <sheetView zoomScale="90" zoomScaleNormal="90" workbookViewId="0">
      <selection activeCell="K27" sqref="K27"/>
    </sheetView>
  </sheetViews>
  <sheetFormatPr defaultColWidth="8.7109375" defaultRowHeight="16.5" x14ac:dyDescent="0.3"/>
  <cols>
    <col min="1" max="1" width="30.5703125" style="1" customWidth="1"/>
    <col min="2" max="2" width="11" style="1" bestFit="1" customWidth="1"/>
    <col min="3" max="3" width="12" style="1" bestFit="1" customWidth="1"/>
    <col min="4" max="4" width="12.85546875" style="1" customWidth="1"/>
    <col min="5" max="5" width="12.5703125" style="1" bestFit="1" customWidth="1"/>
    <col min="6" max="6" width="12" style="1" bestFit="1" customWidth="1"/>
    <col min="7" max="7" width="9.140625" style="1" bestFit="1" customWidth="1"/>
    <col min="8" max="8" width="10" style="1" bestFit="1" customWidth="1"/>
    <col min="9" max="9" width="11" style="1" bestFit="1" customWidth="1"/>
    <col min="10" max="10" width="8.7109375" style="1"/>
    <col min="11" max="11" width="25.28515625" style="1" customWidth="1"/>
    <col min="12" max="14" width="8.7109375" style="1"/>
    <col min="15" max="15" width="7.85546875" style="1" bestFit="1" customWidth="1"/>
    <col min="16" max="17" width="23.7109375" style="1" customWidth="1"/>
    <col min="18" max="18" width="18.7109375" style="1" customWidth="1"/>
    <col min="19" max="19" width="24" style="1" customWidth="1"/>
    <col min="20" max="20" width="22.5703125" style="1" customWidth="1"/>
    <col min="21" max="21" width="10.140625" style="1" bestFit="1" customWidth="1"/>
    <col min="22" max="23" width="8.7109375" style="1"/>
    <col min="24" max="24" width="11.28515625" style="1" customWidth="1"/>
    <col min="25" max="16384" width="8.7109375" style="1"/>
  </cols>
  <sheetData>
    <row r="1" spans="1:31" ht="17.25" thickBot="1" x14ac:dyDescent="0.35">
      <c r="A1" s="7" t="s">
        <v>967</v>
      </c>
      <c r="Z1" s="172"/>
      <c r="AA1"/>
      <c r="AD1" s="172"/>
      <c r="AE1"/>
    </row>
    <row r="2" spans="1:31" ht="17.25" thickBot="1" x14ac:dyDescent="0.35">
      <c r="A2" s="105"/>
      <c r="B2" s="643" t="s">
        <v>691</v>
      </c>
      <c r="C2" s="644"/>
      <c r="D2" s="644"/>
      <c r="E2" s="644"/>
      <c r="F2" s="644"/>
      <c r="G2" s="644"/>
      <c r="H2" s="644"/>
      <c r="I2" s="645"/>
      <c r="L2" s="3" t="s">
        <v>640</v>
      </c>
      <c r="Z2" s="172"/>
      <c r="AA2"/>
      <c r="AD2" s="172"/>
      <c r="AE2"/>
    </row>
    <row r="3" spans="1:31" ht="17.25" thickBot="1" x14ac:dyDescent="0.35">
      <c r="A3" s="339" t="s">
        <v>273</v>
      </c>
      <c r="B3" s="75" t="s">
        <v>344</v>
      </c>
      <c r="C3" s="75" t="s">
        <v>345</v>
      </c>
      <c r="D3" s="75" t="s">
        <v>346</v>
      </c>
      <c r="E3" s="75" t="s">
        <v>347</v>
      </c>
      <c r="F3" s="75" t="s">
        <v>348</v>
      </c>
      <c r="G3" s="75" t="s">
        <v>349</v>
      </c>
      <c r="H3" s="75" t="s">
        <v>350</v>
      </c>
      <c r="I3" s="75" t="s">
        <v>351</v>
      </c>
      <c r="J3" s="75" t="s">
        <v>969</v>
      </c>
      <c r="L3" s="3" t="s">
        <v>692</v>
      </c>
    </row>
    <row r="4" spans="1:31" ht="17.25" thickBot="1" x14ac:dyDescent="0.35">
      <c r="A4" s="223" t="s">
        <v>73</v>
      </c>
      <c r="B4" s="295">
        <v>578.58333333333337</v>
      </c>
      <c r="C4" s="295">
        <v>3084.9166666666665</v>
      </c>
      <c r="D4" s="295">
        <v>2894.75</v>
      </c>
      <c r="E4" s="295">
        <v>1250.5</v>
      </c>
      <c r="F4" s="295">
        <v>5148.166666666667</v>
      </c>
      <c r="G4" s="428">
        <v>0</v>
      </c>
      <c r="H4" s="295">
        <v>49.25</v>
      </c>
      <c r="I4" s="295">
        <v>262.33333333333331</v>
      </c>
      <c r="J4" s="295">
        <v>65.166666666666671</v>
      </c>
      <c r="L4" s="3" t="s">
        <v>587</v>
      </c>
    </row>
    <row r="5" spans="1:31" ht="17.25" thickBot="1" x14ac:dyDescent="0.35">
      <c r="A5" s="223" t="s">
        <v>74</v>
      </c>
      <c r="B5" s="295">
        <v>634.75</v>
      </c>
      <c r="C5" s="295">
        <v>3191.5833333333335</v>
      </c>
      <c r="D5" s="295">
        <v>2561.0833333333335</v>
      </c>
      <c r="E5" s="295">
        <v>2202.75</v>
      </c>
      <c r="F5" s="295">
        <v>5061.416666666667</v>
      </c>
      <c r="G5" s="428">
        <v>1</v>
      </c>
      <c r="H5" s="295">
        <v>51.666666666666664</v>
      </c>
      <c r="I5" s="295">
        <v>452.16666666666669</v>
      </c>
      <c r="J5" s="295">
        <v>95.5</v>
      </c>
      <c r="L5" s="3" t="s">
        <v>588</v>
      </c>
    </row>
    <row r="6" spans="1:31" ht="17.25" thickBot="1" x14ac:dyDescent="0.35">
      <c r="A6" s="223" t="s">
        <v>75</v>
      </c>
      <c r="B6" s="295">
        <v>604.41666666666663</v>
      </c>
      <c r="C6" s="295">
        <v>3732.3333333333335</v>
      </c>
      <c r="D6" s="295">
        <v>2981.0833333333335</v>
      </c>
      <c r="E6" s="295">
        <v>1406.1666666666667</v>
      </c>
      <c r="F6" s="295">
        <v>5027.75</v>
      </c>
      <c r="G6" s="428">
        <v>2</v>
      </c>
      <c r="H6" s="295">
        <v>146.5</v>
      </c>
      <c r="I6" s="295">
        <v>579.66666666666663</v>
      </c>
      <c r="J6" s="295">
        <v>278.41666666666669</v>
      </c>
      <c r="L6" s="3" t="s">
        <v>589</v>
      </c>
    </row>
    <row r="7" spans="1:31" ht="17.25" thickBot="1" x14ac:dyDescent="0.35">
      <c r="A7" s="223" t="s">
        <v>76</v>
      </c>
      <c r="B7" s="295">
        <v>791.41666666666663</v>
      </c>
      <c r="C7" s="295">
        <v>4944</v>
      </c>
      <c r="D7" s="295">
        <v>4196.333333333333</v>
      </c>
      <c r="E7" s="295">
        <v>2841</v>
      </c>
      <c r="F7" s="295">
        <v>7355.666666666667</v>
      </c>
      <c r="G7" s="428">
        <v>0.16666666666666666</v>
      </c>
      <c r="H7" s="295">
        <v>209.91666666666666</v>
      </c>
      <c r="I7" s="295">
        <v>447.5</v>
      </c>
      <c r="J7" s="295">
        <v>259.58333333333331</v>
      </c>
      <c r="L7" s="3" t="s">
        <v>590</v>
      </c>
    </row>
    <row r="8" spans="1:31" ht="17.25" thickBot="1" x14ac:dyDescent="0.35">
      <c r="A8" s="223" t="s">
        <v>77</v>
      </c>
      <c r="B8" s="295">
        <v>1093.5</v>
      </c>
      <c r="C8" s="295">
        <v>5344.25</v>
      </c>
      <c r="D8" s="295">
        <v>5562.916666666667</v>
      </c>
      <c r="E8" s="295">
        <v>2390.1666666666665</v>
      </c>
      <c r="F8" s="295">
        <v>8582.75</v>
      </c>
      <c r="G8" s="428">
        <v>0</v>
      </c>
      <c r="H8" s="295">
        <v>58.25</v>
      </c>
      <c r="I8" s="295">
        <v>801.83333333333337</v>
      </c>
      <c r="J8" s="295">
        <v>63.833333333333336</v>
      </c>
      <c r="L8" s="1" t="s">
        <v>591</v>
      </c>
    </row>
    <row r="9" spans="1:31" ht="17.25" thickBot="1" x14ac:dyDescent="0.35">
      <c r="A9" s="223" t="s">
        <v>789</v>
      </c>
      <c r="B9" s="295">
        <v>1011.75</v>
      </c>
      <c r="C9" s="295">
        <v>9232.4166666666661</v>
      </c>
      <c r="D9" s="295">
        <v>14712.666666666666</v>
      </c>
      <c r="E9" s="295">
        <v>11732</v>
      </c>
      <c r="F9" s="295">
        <v>17658.083333333332</v>
      </c>
      <c r="G9" s="428">
        <v>0.25</v>
      </c>
      <c r="H9" s="295">
        <v>269.5</v>
      </c>
      <c r="I9" s="295">
        <v>935.25</v>
      </c>
      <c r="J9" s="295">
        <v>734.41666666666663</v>
      </c>
      <c r="L9" s="1" t="s">
        <v>592</v>
      </c>
    </row>
    <row r="10" spans="1:31" ht="17.25" thickBot="1" x14ac:dyDescent="0.35">
      <c r="A10" s="223" t="s">
        <v>79</v>
      </c>
      <c r="B10" s="295">
        <v>1723.6666666666667</v>
      </c>
      <c r="C10" s="295">
        <v>11077.083333333334</v>
      </c>
      <c r="D10" s="295">
        <v>21224.25</v>
      </c>
      <c r="E10" s="295">
        <v>19465.083333333332</v>
      </c>
      <c r="F10" s="295">
        <v>27030.416666666668</v>
      </c>
      <c r="G10" s="428">
        <v>0</v>
      </c>
      <c r="H10" s="295">
        <v>176.5</v>
      </c>
      <c r="I10" s="295">
        <v>1422.9166666666667</v>
      </c>
      <c r="J10" s="295">
        <v>634</v>
      </c>
      <c r="L10" s="1" t="s">
        <v>593</v>
      </c>
    </row>
    <row r="11" spans="1:31" ht="17.25" thickBot="1" x14ac:dyDescent="0.35">
      <c r="A11" s="223" t="s">
        <v>80</v>
      </c>
      <c r="B11" s="295">
        <v>1383</v>
      </c>
      <c r="C11" s="295">
        <v>10268.333333333334</v>
      </c>
      <c r="D11" s="295">
        <v>17736.083333333332</v>
      </c>
      <c r="E11" s="295">
        <v>14754.083333333334</v>
      </c>
      <c r="F11" s="295">
        <v>22676.583333333332</v>
      </c>
      <c r="G11" s="428">
        <v>0</v>
      </c>
      <c r="H11" s="295">
        <v>256.33333333333331</v>
      </c>
      <c r="I11" s="295">
        <v>891.66666666666663</v>
      </c>
      <c r="J11" s="295">
        <v>785.33333333333337</v>
      </c>
      <c r="L11" s="1" t="s">
        <v>594</v>
      </c>
    </row>
    <row r="12" spans="1:31" ht="17.25" thickBot="1" x14ac:dyDescent="0.35">
      <c r="A12" s="246" t="s">
        <v>265</v>
      </c>
      <c r="B12" s="247">
        <v>7821.083333333333</v>
      </c>
      <c r="C12" s="247">
        <v>50874.916666666664</v>
      </c>
      <c r="D12" s="247">
        <v>71869.166666666672</v>
      </c>
      <c r="E12" s="247">
        <v>56041.75</v>
      </c>
      <c r="F12" s="247">
        <v>98540.833333333328</v>
      </c>
      <c r="G12" s="247">
        <v>3.4166666666666665</v>
      </c>
      <c r="H12" s="247">
        <v>1217.9166666666667</v>
      </c>
      <c r="I12" s="247">
        <v>5793.333333333333</v>
      </c>
      <c r="J12" s="247">
        <v>2916.25</v>
      </c>
      <c r="L12" s="1" t="s">
        <v>595</v>
      </c>
    </row>
    <row r="13" spans="1:31" x14ac:dyDescent="0.3">
      <c r="A13" s="248" t="s">
        <v>263</v>
      </c>
      <c r="B13" s="73"/>
      <c r="C13" s="73"/>
      <c r="D13" s="73"/>
      <c r="E13" s="73"/>
      <c r="F13" s="73"/>
      <c r="G13" s="73"/>
      <c r="H13" s="73"/>
      <c r="I13" s="73"/>
      <c r="L13" s="429" t="s">
        <v>970</v>
      </c>
    </row>
    <row r="16" spans="1:31" x14ac:dyDescent="0.3">
      <c r="A16" s="70" t="s">
        <v>968</v>
      </c>
      <c r="K16" s="22"/>
      <c r="L16" s="22"/>
      <c r="M16" s="22"/>
      <c r="N16" s="22"/>
      <c r="O16" s="22"/>
      <c r="P16" s="22"/>
      <c r="Q16" s="22"/>
      <c r="R16" s="22"/>
      <c r="S16" s="22"/>
      <c r="T16" s="22"/>
      <c r="U16" s="22"/>
      <c r="V16" s="22"/>
    </row>
    <row r="18" spans="12:38" s="23" customFormat="1" ht="56.25" customHeight="1" x14ac:dyDescent="0.3">
      <c r="O18" s="152" t="s">
        <v>576</v>
      </c>
      <c r="P18" s="152" t="s">
        <v>928</v>
      </c>
      <c r="Q18" s="152" t="s">
        <v>929</v>
      </c>
      <c r="R18" s="152" t="s">
        <v>930</v>
      </c>
      <c r="S18" s="152" t="s">
        <v>971</v>
      </c>
      <c r="T18" s="152" t="s">
        <v>972</v>
      </c>
      <c r="U18" s="152" t="s">
        <v>973</v>
      </c>
      <c r="W18"/>
      <c r="X18" s="180"/>
      <c r="Y18" s="180"/>
      <c r="Z18" s="180"/>
      <c r="AA18" s="180"/>
      <c r="AB18" s="180"/>
      <c r="AC18" s="180"/>
      <c r="AD18" s="180"/>
      <c r="AE18" s="180"/>
      <c r="AF18" s="180"/>
      <c r="AG18" s="180"/>
      <c r="AH18" s="180"/>
      <c r="AI18" s="180"/>
      <c r="AJ18"/>
      <c r="AK18"/>
      <c r="AL18"/>
    </row>
    <row r="19" spans="12:38" x14ac:dyDescent="0.3">
      <c r="L19" s="22"/>
      <c r="O19" s="4" t="s">
        <v>332</v>
      </c>
      <c r="P19" s="161">
        <v>93485</v>
      </c>
      <c r="Q19" s="166">
        <v>0.456414011961431</v>
      </c>
      <c r="R19" s="161">
        <v>204825</v>
      </c>
      <c r="S19" s="26">
        <v>75033</v>
      </c>
      <c r="T19" s="430">
        <v>0.4148</v>
      </c>
      <c r="U19" s="431">
        <v>180901</v>
      </c>
      <c r="W19"/>
      <c r="X19" s="172"/>
      <c r="Y19" s="172"/>
      <c r="Z19" s="172"/>
      <c r="AA19" s="172"/>
      <c r="AB19" s="172"/>
      <c r="AC19" s="172"/>
      <c r="AD19" s="172"/>
      <c r="AE19" s="172"/>
      <c r="AF19" s="172"/>
      <c r="AG19" s="172"/>
      <c r="AH19" s="172"/>
      <c r="AI19" s="172"/>
      <c r="AJ19" s="172"/>
      <c r="AK19" s="173"/>
      <c r="AL19"/>
    </row>
    <row r="20" spans="12:38" x14ac:dyDescent="0.3">
      <c r="L20" s="22"/>
      <c r="O20" s="4" t="s">
        <v>333</v>
      </c>
      <c r="P20" s="161">
        <v>92664</v>
      </c>
      <c r="Q20" s="166">
        <v>0.45862142351607799</v>
      </c>
      <c r="R20" s="161">
        <v>202049</v>
      </c>
      <c r="S20" s="26">
        <v>74633</v>
      </c>
      <c r="T20" s="430">
        <v>0.41699999999999998</v>
      </c>
      <c r="U20" s="431">
        <v>178973</v>
      </c>
      <c r="W20"/>
      <c r="X20" s="172"/>
      <c r="Y20" s="172"/>
      <c r="Z20" s="172"/>
      <c r="AA20" s="172"/>
      <c r="AB20" s="172"/>
      <c r="AC20" s="172"/>
      <c r="AD20" s="172"/>
      <c r="AE20" s="172"/>
      <c r="AF20" s="172"/>
      <c r="AG20" s="172"/>
      <c r="AH20" s="172"/>
      <c r="AI20" s="172"/>
      <c r="AJ20" s="172"/>
      <c r="AK20" s="173"/>
      <c r="AL20"/>
    </row>
    <row r="21" spans="12:38" x14ac:dyDescent="0.3">
      <c r="L21" s="22"/>
      <c r="O21" s="4" t="s">
        <v>334</v>
      </c>
      <c r="P21" s="161">
        <v>91007</v>
      </c>
      <c r="Q21" s="166">
        <v>0.46182381000710399</v>
      </c>
      <c r="R21" s="161">
        <v>197060</v>
      </c>
      <c r="S21" s="26">
        <v>73972</v>
      </c>
      <c r="T21" s="430">
        <v>0.42120000000000002</v>
      </c>
      <c r="U21" s="431">
        <v>175605</v>
      </c>
      <c r="W21"/>
      <c r="X21" s="173"/>
      <c r="Y21" s="173"/>
      <c r="Z21" s="173"/>
      <c r="AA21" s="173"/>
      <c r="AB21" s="173"/>
      <c r="AC21" s="173"/>
      <c r="AD21" s="173"/>
      <c r="AE21" s="173"/>
      <c r="AF21" s="173"/>
      <c r="AG21" s="173"/>
      <c r="AH21" s="173"/>
      <c r="AI21" s="173"/>
      <c r="AJ21" s="173"/>
      <c r="AK21"/>
      <c r="AL21"/>
    </row>
    <row r="22" spans="12:38" x14ac:dyDescent="0.3">
      <c r="L22" s="22"/>
      <c r="O22" s="4" t="s">
        <v>335</v>
      </c>
      <c r="P22" s="161">
        <v>88939</v>
      </c>
      <c r="Q22" s="166">
        <v>0.45984933482930002</v>
      </c>
      <c r="R22" s="161">
        <v>193409</v>
      </c>
      <c r="S22" s="26">
        <v>72981</v>
      </c>
      <c r="T22" s="430">
        <v>0.41980000000000001</v>
      </c>
      <c r="U22" s="431">
        <v>173862</v>
      </c>
      <c r="W22"/>
      <c r="X22" s="173"/>
      <c r="Y22" s="173"/>
      <c r="Z22" s="173"/>
      <c r="AA22" s="173"/>
      <c r="AB22" s="173"/>
      <c r="AC22" s="173"/>
      <c r="AD22" s="173"/>
      <c r="AE22" s="173"/>
      <c r="AF22" s="173"/>
      <c r="AG22" s="173"/>
      <c r="AH22" s="173"/>
      <c r="AI22" s="173"/>
      <c r="AJ22" s="173"/>
      <c r="AK22"/>
      <c r="AL22"/>
    </row>
    <row r="23" spans="12:38" x14ac:dyDescent="0.3">
      <c r="L23" s="22"/>
      <c r="O23" s="4" t="s">
        <v>336</v>
      </c>
      <c r="P23" s="161">
        <v>86634</v>
      </c>
      <c r="Q23" s="166">
        <v>0.45865760299863401</v>
      </c>
      <c r="R23" s="161">
        <v>188886</v>
      </c>
      <c r="S23" s="26">
        <v>72305</v>
      </c>
      <c r="T23" s="430">
        <v>0.42109999999999997</v>
      </c>
      <c r="U23" s="431">
        <v>171724</v>
      </c>
      <c r="W23"/>
      <c r="X23"/>
      <c r="Y23"/>
      <c r="Z23"/>
      <c r="AA23"/>
      <c r="AB23"/>
      <c r="AC23"/>
      <c r="AD23"/>
      <c r="AE23"/>
      <c r="AF23"/>
      <c r="AG23"/>
      <c r="AH23"/>
      <c r="AI23"/>
      <c r="AJ23" s="172"/>
      <c r="AK23"/>
      <c r="AL23"/>
    </row>
    <row r="24" spans="12:38" x14ac:dyDescent="0.3">
      <c r="L24" s="22"/>
      <c r="O24" s="4" t="s">
        <v>337</v>
      </c>
      <c r="P24" s="161">
        <v>84226</v>
      </c>
      <c r="Q24" s="166">
        <v>0.450112760658822</v>
      </c>
      <c r="R24" s="161">
        <v>187122</v>
      </c>
      <c r="S24" s="26">
        <v>71464</v>
      </c>
      <c r="T24" s="430">
        <v>0.41489999999999999</v>
      </c>
      <c r="U24" s="431">
        <v>172233</v>
      </c>
      <c r="W24"/>
      <c r="X24"/>
      <c r="Y24"/>
      <c r="Z24"/>
      <c r="AA24"/>
      <c r="AB24"/>
      <c r="AC24"/>
      <c r="AD24"/>
      <c r="AE24"/>
      <c r="AF24"/>
      <c r="AG24"/>
      <c r="AH24"/>
      <c r="AI24"/>
      <c r="AJ24" s="172"/>
      <c r="AK24"/>
    </row>
    <row r="25" spans="12:38" x14ac:dyDescent="0.3">
      <c r="L25" s="22"/>
      <c r="O25" s="4" t="s">
        <v>338</v>
      </c>
      <c r="P25" s="161">
        <v>81801</v>
      </c>
      <c r="Q25" s="166">
        <v>0.43948315693332601</v>
      </c>
      <c r="R25" s="161">
        <v>186130</v>
      </c>
      <c r="S25" s="26">
        <v>70674</v>
      </c>
      <c r="T25" s="430">
        <v>0.40560000000000002</v>
      </c>
      <c r="U25" s="432">
        <v>174225</v>
      </c>
      <c r="W25"/>
      <c r="X25"/>
      <c r="Y25"/>
      <c r="Z25"/>
      <c r="AA25"/>
      <c r="AB25"/>
      <c r="AC25"/>
      <c r="AD25"/>
      <c r="AE25"/>
      <c r="AF25"/>
      <c r="AG25"/>
      <c r="AH25"/>
      <c r="AI25"/>
      <c r="AJ25" s="172"/>
      <c r="AK25"/>
    </row>
    <row r="26" spans="12:38" x14ac:dyDescent="0.3">
      <c r="L26" s="22"/>
      <c r="O26" s="4" t="s">
        <v>339</v>
      </c>
      <c r="P26" s="161">
        <v>81399</v>
      </c>
      <c r="Q26" s="166">
        <v>0.44318794339756201</v>
      </c>
      <c r="R26" s="161">
        <v>183667</v>
      </c>
      <c r="S26" s="26">
        <v>71497</v>
      </c>
      <c r="T26" s="430">
        <v>0.41070000000000001</v>
      </c>
      <c r="U26" s="432">
        <v>174098</v>
      </c>
    </row>
    <row r="27" spans="12:38" x14ac:dyDescent="0.3">
      <c r="L27" s="22"/>
      <c r="O27" s="4" t="s">
        <v>340</v>
      </c>
      <c r="P27" s="161">
        <v>79003</v>
      </c>
      <c r="Q27" s="166">
        <v>0.434118196554661</v>
      </c>
      <c r="R27" s="161">
        <v>181985</v>
      </c>
      <c r="S27" s="26">
        <v>70665</v>
      </c>
      <c r="T27" s="430">
        <v>0.41020000000000001</v>
      </c>
      <c r="U27" s="432">
        <v>172283</v>
      </c>
      <c r="Z27" s="172"/>
      <c r="AA27"/>
      <c r="AD27" s="172"/>
      <c r="AE27"/>
    </row>
    <row r="28" spans="12:38" x14ac:dyDescent="0.3">
      <c r="L28" s="22"/>
      <c r="O28" s="4" t="s">
        <v>341</v>
      </c>
      <c r="P28" s="161">
        <v>76740</v>
      </c>
      <c r="Q28" s="166">
        <v>0.43048270832749003</v>
      </c>
      <c r="R28" s="161">
        <v>178265</v>
      </c>
      <c r="S28" s="26">
        <v>69801</v>
      </c>
      <c r="T28" s="430">
        <v>0.4113</v>
      </c>
      <c r="U28" s="432">
        <v>169726</v>
      </c>
      <c r="Z28" s="172"/>
      <c r="AA28"/>
      <c r="AD28" s="172"/>
      <c r="AE28"/>
    </row>
    <row r="29" spans="12:38" x14ac:dyDescent="0.3">
      <c r="L29" s="22"/>
      <c r="O29" s="4" t="s">
        <v>342</v>
      </c>
      <c r="P29" s="161">
        <v>74989</v>
      </c>
      <c r="Q29" s="166">
        <v>0.42388219998869497</v>
      </c>
      <c r="R29" s="161">
        <v>176910</v>
      </c>
      <c r="S29" s="26">
        <v>69452</v>
      </c>
      <c r="T29" s="430">
        <v>0.41310000000000002</v>
      </c>
      <c r="U29" s="432">
        <v>168107</v>
      </c>
      <c r="Z29" s="172"/>
      <c r="AA29"/>
      <c r="AD29" s="172"/>
      <c r="AE29"/>
    </row>
    <row r="30" spans="12:38" x14ac:dyDescent="0.3">
      <c r="L30" s="22"/>
      <c r="O30" s="4" t="s">
        <v>343</v>
      </c>
      <c r="P30" s="161">
        <v>75023</v>
      </c>
      <c r="Q30" s="166">
        <v>0.42113919716183101</v>
      </c>
      <c r="R30" s="161">
        <v>178143</v>
      </c>
      <c r="S30" s="26">
        <v>69953</v>
      </c>
      <c r="T30" s="430">
        <v>0.41170000000000001</v>
      </c>
      <c r="U30" s="432">
        <v>169933</v>
      </c>
      <c r="Z30" s="172"/>
      <c r="AA30"/>
      <c r="AD30" s="172"/>
      <c r="AE30"/>
    </row>
    <row r="31" spans="12:38" x14ac:dyDescent="0.3">
      <c r="U31" s="8">
        <f>AVERAGE(U19:U30)</f>
        <v>173472.5</v>
      </c>
      <c r="Z31" s="172"/>
      <c r="AA31"/>
      <c r="AD31" s="172"/>
      <c r="AE31"/>
    </row>
    <row r="32" spans="12:38" x14ac:dyDescent="0.3">
      <c r="Z32" s="172"/>
      <c r="AA32"/>
      <c r="AD32" s="172"/>
      <c r="AE32"/>
    </row>
    <row r="33" spans="1:31" x14ac:dyDescent="0.3">
      <c r="O33"/>
      <c r="P33" s="294"/>
      <c r="Q33" s="294"/>
      <c r="R33" s="294"/>
      <c r="S33" s="294"/>
      <c r="T33" s="294"/>
      <c r="U33" s="294"/>
      <c r="Z33" s="172"/>
      <c r="AA33"/>
      <c r="AD33" s="172"/>
      <c r="AE33"/>
    </row>
    <row r="34" spans="1:31" x14ac:dyDescent="0.3">
      <c r="O34" s="180"/>
      <c r="P34" s="172"/>
      <c r="Q34" s="173"/>
      <c r="R34"/>
      <c r="S34" s="172"/>
      <c r="T34" s="173"/>
      <c r="U34"/>
      <c r="Z34" s="172"/>
      <c r="AA34"/>
      <c r="AD34" s="172"/>
      <c r="AE34"/>
    </row>
    <row r="35" spans="1:31" x14ac:dyDescent="0.3">
      <c r="A35" s="3" t="s">
        <v>263</v>
      </c>
      <c r="O35" s="180"/>
      <c r="P35" s="172"/>
      <c r="Q35" s="173"/>
      <c r="R35"/>
      <c r="S35" s="172"/>
      <c r="T35" s="173"/>
      <c r="U35"/>
      <c r="Z35" s="172"/>
      <c r="AA35"/>
      <c r="AD35" s="172"/>
      <c r="AE35"/>
    </row>
    <row r="36" spans="1:31" x14ac:dyDescent="0.3">
      <c r="O36" s="180"/>
      <c r="P36" s="172"/>
      <c r="Q36" s="173"/>
      <c r="R36"/>
      <c r="S36" s="172"/>
      <c r="T36" s="173"/>
      <c r="U36"/>
      <c r="Z36" s="172"/>
      <c r="AA36"/>
      <c r="AD36" s="172"/>
      <c r="AE36"/>
    </row>
    <row r="37" spans="1:31" x14ac:dyDescent="0.3">
      <c r="O37" s="180"/>
      <c r="P37" s="172"/>
      <c r="Q37" s="173"/>
      <c r="R37"/>
      <c r="S37" s="172"/>
      <c r="T37" s="173"/>
      <c r="U37"/>
    </row>
    <row r="38" spans="1:31" ht="17.25" thickBot="1" x14ac:dyDescent="0.35">
      <c r="A38" s="7" t="s">
        <v>1367</v>
      </c>
      <c r="O38" s="180"/>
      <c r="P38" s="172"/>
      <c r="Q38" s="173"/>
      <c r="R38"/>
      <c r="S38" s="172"/>
      <c r="T38" s="173"/>
      <c r="U38"/>
    </row>
    <row r="39" spans="1:31" ht="21" customHeight="1" x14ac:dyDescent="0.3">
      <c r="A39" s="592" t="s">
        <v>352</v>
      </c>
      <c r="B39" s="592">
        <v>2022</v>
      </c>
      <c r="C39" s="592">
        <v>2023</v>
      </c>
      <c r="D39" s="592" t="s">
        <v>353</v>
      </c>
      <c r="E39" s="69"/>
      <c r="O39" s="180"/>
      <c r="P39" s="172"/>
      <c r="Q39" s="173"/>
      <c r="R39"/>
      <c r="S39" s="172"/>
      <c r="T39" s="173"/>
      <c r="U39"/>
    </row>
    <row r="40" spans="1:31" ht="28.5" customHeight="1" thickBot="1" x14ac:dyDescent="0.35">
      <c r="A40" s="593"/>
      <c r="B40" s="593"/>
      <c r="C40" s="593"/>
      <c r="D40" s="593"/>
      <c r="E40" s="69"/>
      <c r="O40" s="180"/>
      <c r="P40" s="172"/>
      <c r="Q40" s="173"/>
      <c r="R40"/>
      <c r="S40" s="172"/>
      <c r="T40" s="173"/>
      <c r="U40"/>
    </row>
    <row r="41" spans="1:31" ht="17.25" thickBot="1" x14ac:dyDescent="0.35">
      <c r="A41" s="110" t="s">
        <v>354</v>
      </c>
      <c r="B41" s="434">
        <v>4.47</v>
      </c>
      <c r="C41" s="434">
        <v>4.5085436212271874</v>
      </c>
      <c r="D41" s="433">
        <v>3.8543621227187685E-2</v>
      </c>
      <c r="E41" s="69"/>
      <c r="O41" s="180"/>
      <c r="P41" s="172"/>
      <c r="S41" s="172"/>
      <c r="T41" s="173"/>
      <c r="U41"/>
    </row>
    <row r="42" spans="1:31" ht="17.25" thickBot="1" x14ac:dyDescent="0.35">
      <c r="A42" s="249" t="s">
        <v>355</v>
      </c>
      <c r="B42" s="434">
        <v>29.29</v>
      </c>
      <c r="C42" s="434">
        <v>29.327366969788677</v>
      </c>
      <c r="D42" s="433">
        <v>3.7366969788678261E-2</v>
      </c>
      <c r="E42" s="69"/>
      <c r="O42" s="180"/>
      <c r="P42" s="172"/>
      <c r="Q42" s="74"/>
      <c r="S42" s="172"/>
      <c r="T42" s="385"/>
      <c r="U42" s="385"/>
    </row>
    <row r="43" spans="1:31" ht="17.25" thickBot="1" x14ac:dyDescent="0.35">
      <c r="A43" s="249" t="s">
        <v>356</v>
      </c>
      <c r="B43" s="434">
        <v>44.54</v>
      </c>
      <c r="C43" s="434">
        <v>41.429717486441177</v>
      </c>
      <c r="D43" s="433">
        <v>-3.1102825135588219</v>
      </c>
      <c r="E43" s="69"/>
      <c r="O43" s="180"/>
      <c r="P43" s="172"/>
      <c r="Q43" s="74"/>
      <c r="S43" s="172"/>
      <c r="T43" s="385"/>
      <c r="U43" s="385"/>
    </row>
    <row r="44" spans="1:31" ht="33.75" thickBot="1" x14ac:dyDescent="0.35">
      <c r="A44" s="249" t="s">
        <v>730</v>
      </c>
      <c r="B44" s="434">
        <v>31.94</v>
      </c>
      <c r="C44" s="434">
        <v>32.305840983441179</v>
      </c>
      <c r="D44" s="433">
        <v>0.36584098344117777</v>
      </c>
      <c r="E44" s="69"/>
      <c r="O44" s="180"/>
      <c r="P44" s="172"/>
      <c r="Q44" s="74"/>
      <c r="S44" s="172"/>
      <c r="T44" s="385"/>
      <c r="U44" s="385"/>
    </row>
    <row r="45" spans="1:31" ht="34.5" customHeight="1" thickBot="1" x14ac:dyDescent="0.35">
      <c r="A45" s="249" t="s">
        <v>357</v>
      </c>
      <c r="B45" s="434">
        <v>60.52</v>
      </c>
      <c r="C45" s="434">
        <v>56.804873010611665</v>
      </c>
      <c r="D45" s="433">
        <v>-3.7151269893883381</v>
      </c>
      <c r="E45" s="69"/>
      <c r="K45"/>
      <c r="L45" s="180"/>
      <c r="M45" s="180"/>
      <c r="O45" s="180"/>
      <c r="P45" s="172"/>
      <c r="Q45" s="383"/>
      <c r="R45" s="180"/>
      <c r="S45" s="172"/>
      <c r="T45" s="385"/>
      <c r="U45" s="385"/>
      <c r="W45" s="180"/>
      <c r="X45" s="180"/>
    </row>
    <row r="46" spans="1:31" ht="17.25" thickBot="1" x14ac:dyDescent="0.35">
      <c r="A46" s="110" t="s">
        <v>358</v>
      </c>
      <c r="B46" s="434">
        <v>3.64</v>
      </c>
      <c r="C46" s="434">
        <v>3.3396263576839744</v>
      </c>
      <c r="D46" s="433">
        <v>-0.3003736423160257</v>
      </c>
      <c r="E46" s="69"/>
      <c r="K46" s="294"/>
      <c r="L46" s="172"/>
      <c r="M46" s="172"/>
      <c r="Q46" s="384"/>
      <c r="R46" s="172"/>
      <c r="T46" s="385"/>
      <c r="U46" s="385"/>
      <c r="W46" s="172"/>
      <c r="X46" s="172"/>
    </row>
    <row r="47" spans="1:31" x14ac:dyDescent="0.3">
      <c r="A47" s="9" t="s">
        <v>359</v>
      </c>
      <c r="K47" s="294"/>
      <c r="L47" s="173"/>
      <c r="M47" s="173"/>
      <c r="Q47" s="384"/>
      <c r="R47" s="173"/>
      <c r="T47" s="385"/>
      <c r="U47" s="385"/>
      <c r="W47" s="173"/>
      <c r="X47" s="173"/>
    </row>
    <row r="48" spans="1:31" x14ac:dyDescent="0.3">
      <c r="D48" s="22"/>
      <c r="K48" s="294"/>
      <c r="L48"/>
      <c r="M48"/>
      <c r="Q48" s="384"/>
      <c r="R48"/>
      <c r="T48" s="385"/>
      <c r="U48" s="385"/>
      <c r="W48"/>
      <c r="X48"/>
    </row>
  </sheetData>
  <mergeCells count="5">
    <mergeCell ref="B2:I2"/>
    <mergeCell ref="A39:A40"/>
    <mergeCell ref="B39:B40"/>
    <mergeCell ref="C39:C40"/>
    <mergeCell ref="D39:D4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93AA"/>
  </sheetPr>
  <dimension ref="A2:J32"/>
  <sheetViews>
    <sheetView zoomScale="80" zoomScaleNormal="80" workbookViewId="0">
      <selection sqref="A1:A1048576"/>
    </sheetView>
  </sheetViews>
  <sheetFormatPr defaultColWidth="9.140625" defaultRowHeight="16.5" x14ac:dyDescent="0.3"/>
  <cols>
    <col min="1" max="1" width="20.85546875" style="1" customWidth="1"/>
    <col min="2" max="2" width="18" style="1" customWidth="1"/>
    <col min="3" max="3" width="24.42578125" style="1" customWidth="1"/>
    <col min="4" max="4" width="10.7109375" style="1" bestFit="1" customWidth="1"/>
    <col min="5" max="5" width="10.140625" style="1" customWidth="1"/>
    <col min="6" max="6" width="15.140625" style="1" customWidth="1"/>
    <col min="7" max="8" width="9.140625" style="1"/>
    <col min="9" max="9" width="30.42578125" style="1" customWidth="1"/>
    <col min="10" max="10" width="14.5703125" style="1" customWidth="1"/>
    <col min="11" max="16384" width="9.140625" style="1"/>
  </cols>
  <sheetData>
    <row r="2" spans="1:10" ht="17.25" thickBot="1" x14ac:dyDescent="0.35">
      <c r="A2" s="12" t="s">
        <v>998</v>
      </c>
      <c r="I2" s="73"/>
      <c r="J2" s="229"/>
    </row>
    <row r="3" spans="1:10" ht="17.25" thickBot="1" x14ac:dyDescent="0.35">
      <c r="A3" s="636" t="s">
        <v>207</v>
      </c>
      <c r="B3" s="594" t="s">
        <v>360</v>
      </c>
      <c r="C3" s="647"/>
      <c r="D3" s="595"/>
      <c r="E3" s="594" t="s">
        <v>361</v>
      </c>
      <c r="F3" s="595"/>
    </row>
    <row r="4" spans="1:10" x14ac:dyDescent="0.3">
      <c r="A4" s="646"/>
      <c r="B4" s="636" t="s">
        <v>362</v>
      </c>
      <c r="C4" s="112" t="s">
        <v>363</v>
      </c>
      <c r="D4" s="112" t="s">
        <v>237</v>
      </c>
      <c r="E4" s="636" t="s">
        <v>365</v>
      </c>
      <c r="F4" s="112" t="s">
        <v>366</v>
      </c>
    </row>
    <row r="5" spans="1:10" ht="17.25" thickBot="1" x14ac:dyDescent="0.35">
      <c r="A5" s="637"/>
      <c r="B5" s="637"/>
      <c r="C5" s="28" t="s">
        <v>364</v>
      </c>
      <c r="D5" s="202" t="s">
        <v>985</v>
      </c>
      <c r="E5" s="637"/>
      <c r="F5" s="28" t="s">
        <v>1000</v>
      </c>
    </row>
    <row r="6" spans="1:10" ht="17.25" thickBot="1" x14ac:dyDescent="0.35">
      <c r="A6" s="19" t="s">
        <v>213</v>
      </c>
      <c r="B6" s="120">
        <v>161.9</v>
      </c>
      <c r="C6" s="120">
        <v>100</v>
      </c>
      <c r="D6" s="120">
        <v>95</v>
      </c>
      <c r="E6" s="120">
        <v>5.8</v>
      </c>
      <c r="F6" s="120">
        <v>-0.3</v>
      </c>
    </row>
    <row r="7" spans="1:10" ht="17.25" customHeight="1" thickBot="1" x14ac:dyDescent="0.35">
      <c r="A7" s="16" t="s">
        <v>248</v>
      </c>
      <c r="B7" s="21"/>
      <c r="C7" s="21"/>
      <c r="D7" s="120"/>
      <c r="E7" s="21"/>
      <c r="F7" s="21"/>
    </row>
    <row r="8" spans="1:10" ht="17.25" thickBot="1" x14ac:dyDescent="0.35">
      <c r="A8" s="16" t="s">
        <v>214</v>
      </c>
      <c r="B8" s="21">
        <v>9.1999999999999993</v>
      </c>
      <c r="C8" s="32">
        <v>5.6825200741198261</v>
      </c>
      <c r="D8" s="21">
        <v>104.2</v>
      </c>
      <c r="E8" s="21">
        <v>2.2999999999999998</v>
      </c>
      <c r="F8" s="21">
        <v>0</v>
      </c>
    </row>
    <row r="9" spans="1:10" ht="17.25" thickBot="1" x14ac:dyDescent="0.35">
      <c r="A9" s="16" t="s">
        <v>215</v>
      </c>
      <c r="B9" s="21">
        <v>11.6</v>
      </c>
      <c r="C9" s="32">
        <v>7.1649166151945636</v>
      </c>
      <c r="D9" s="21">
        <v>89.8</v>
      </c>
      <c r="E9" s="21">
        <v>4</v>
      </c>
      <c r="F9" s="21">
        <v>-0.3</v>
      </c>
    </row>
    <row r="10" spans="1:10" ht="17.25" thickBot="1" x14ac:dyDescent="0.35">
      <c r="A10" s="16" t="s">
        <v>216</v>
      </c>
      <c r="B10" s="21">
        <v>9.3000000000000007</v>
      </c>
      <c r="C10" s="32">
        <v>5.7442865966646082</v>
      </c>
      <c r="D10" s="21">
        <v>92.4</v>
      </c>
      <c r="E10" s="21">
        <v>3.2</v>
      </c>
      <c r="F10" s="21">
        <v>-0.2</v>
      </c>
    </row>
    <row r="11" spans="1:10" ht="17.25" thickBot="1" x14ac:dyDescent="0.35">
      <c r="A11" s="16" t="s">
        <v>217</v>
      </c>
      <c r="B11" s="21">
        <v>12.2</v>
      </c>
      <c r="C11" s="32">
        <v>7.5355157504632482</v>
      </c>
      <c r="D11" s="21">
        <v>82.3</v>
      </c>
      <c r="E11" s="21">
        <v>3.5</v>
      </c>
      <c r="F11" s="21">
        <v>-0.8</v>
      </c>
    </row>
    <row r="12" spans="1:10" ht="17.25" thickBot="1" x14ac:dyDescent="0.35">
      <c r="A12" s="16" t="s">
        <v>218</v>
      </c>
      <c r="B12" s="21">
        <v>11.9</v>
      </c>
      <c r="C12" s="32">
        <v>7.3502161828289072</v>
      </c>
      <c r="D12" s="21">
        <v>86.1</v>
      </c>
      <c r="E12" s="21">
        <v>3.3</v>
      </c>
      <c r="F12" s="21">
        <v>-0.6</v>
      </c>
    </row>
    <row r="13" spans="1:10" ht="17.25" thickBot="1" x14ac:dyDescent="0.35">
      <c r="A13" s="16" t="s">
        <v>219</v>
      </c>
      <c r="B13" s="21">
        <v>27.9</v>
      </c>
      <c r="C13" s="32">
        <v>17.232859789993821</v>
      </c>
      <c r="D13" s="21">
        <v>90.5</v>
      </c>
      <c r="E13" s="21">
        <v>8.8000000000000007</v>
      </c>
      <c r="F13" s="21">
        <v>-0.9</v>
      </c>
    </row>
    <row r="14" spans="1:10" ht="17.25" thickBot="1" x14ac:dyDescent="0.35">
      <c r="A14" s="16" t="s">
        <v>220</v>
      </c>
      <c r="B14" s="21">
        <v>42.7</v>
      </c>
      <c r="C14" s="32">
        <v>26.374305126621373</v>
      </c>
      <c r="D14" s="21">
        <v>97.6</v>
      </c>
      <c r="E14" s="21">
        <v>10.8</v>
      </c>
      <c r="F14" s="21">
        <v>-0.3</v>
      </c>
    </row>
    <row r="15" spans="1:10" ht="17.25" thickBot="1" x14ac:dyDescent="0.35">
      <c r="A15" s="16" t="s">
        <v>221</v>
      </c>
      <c r="B15" s="21">
        <v>37</v>
      </c>
      <c r="C15" s="32">
        <v>22.853613341568867</v>
      </c>
      <c r="D15" s="21">
        <v>104.8</v>
      </c>
      <c r="E15" s="21">
        <v>9.9</v>
      </c>
      <c r="F15" s="21">
        <v>0.6</v>
      </c>
    </row>
    <row r="16" spans="1:10" x14ac:dyDescent="0.3">
      <c r="A16" s="3" t="s">
        <v>999</v>
      </c>
    </row>
    <row r="18" spans="1:4" x14ac:dyDescent="0.3">
      <c r="A18" s="12" t="s">
        <v>1001</v>
      </c>
    </row>
    <row r="19" spans="1:4" ht="50.25" thickBot="1" x14ac:dyDescent="0.35">
      <c r="A19" s="436" t="s">
        <v>367</v>
      </c>
      <c r="B19" s="75" t="s">
        <v>1002</v>
      </c>
      <c r="C19" s="75" t="s">
        <v>368</v>
      </c>
      <c r="D19" s="75" t="s">
        <v>990</v>
      </c>
    </row>
    <row r="20" spans="1:4" ht="17.25" thickBot="1" x14ac:dyDescent="0.35">
      <c r="A20" s="367" t="s">
        <v>14</v>
      </c>
      <c r="B20" s="20">
        <v>161.9</v>
      </c>
      <c r="C20" s="20">
        <v>100</v>
      </c>
      <c r="D20" s="20">
        <v>95</v>
      </c>
    </row>
    <row r="21" spans="1:4" ht="17.25" thickBot="1" x14ac:dyDescent="0.35">
      <c r="A21" s="630" t="s">
        <v>248</v>
      </c>
      <c r="B21" s="631"/>
      <c r="C21" s="631"/>
      <c r="D21" s="632"/>
    </row>
    <row r="22" spans="1:4" ht="33.75" thickBot="1" x14ac:dyDescent="0.35">
      <c r="A22" s="367" t="s">
        <v>931</v>
      </c>
      <c r="B22" s="449">
        <v>56.3</v>
      </c>
      <c r="C22" s="449">
        <v>34.774552192711553</v>
      </c>
      <c r="D22" s="449">
        <v>98.8</v>
      </c>
    </row>
    <row r="23" spans="1:4" ht="17.25" thickBot="1" x14ac:dyDescent="0.35">
      <c r="A23" s="386" t="s">
        <v>797</v>
      </c>
      <c r="B23" s="450">
        <v>5.4</v>
      </c>
      <c r="C23" s="450">
        <v>3.3353922174181596</v>
      </c>
      <c r="D23" s="450">
        <v>92.9</v>
      </c>
    </row>
    <row r="24" spans="1:4" ht="17.25" thickBot="1" x14ac:dyDescent="0.35">
      <c r="A24" s="386" t="s">
        <v>798</v>
      </c>
      <c r="B24" s="450">
        <v>8.8000000000000007</v>
      </c>
      <c r="C24" s="450">
        <v>5.4354539839407048</v>
      </c>
      <c r="D24" s="450">
        <v>90</v>
      </c>
    </row>
    <row r="25" spans="1:4" ht="17.25" thickBot="1" x14ac:dyDescent="0.35">
      <c r="A25" s="386" t="s">
        <v>799</v>
      </c>
      <c r="B25" s="450">
        <v>16.8</v>
      </c>
      <c r="C25" s="450">
        <v>10.376775787523162</v>
      </c>
      <c r="D25" s="450">
        <v>105.6</v>
      </c>
    </row>
    <row r="26" spans="1:4" ht="17.25" thickBot="1" x14ac:dyDescent="0.35">
      <c r="A26" s="386" t="s">
        <v>800</v>
      </c>
      <c r="B26" s="450">
        <v>25.3</v>
      </c>
      <c r="C26" s="450">
        <v>15.626930203829525</v>
      </c>
      <c r="D26" s="450">
        <v>99.3</v>
      </c>
    </row>
    <row r="27" spans="1:4" ht="33.75" thickBot="1" x14ac:dyDescent="0.35">
      <c r="A27" s="367" t="s">
        <v>932</v>
      </c>
      <c r="B27" s="449">
        <v>105.3</v>
      </c>
      <c r="C27" s="449">
        <v>65.040148239654101</v>
      </c>
      <c r="D27" s="449">
        <v>93</v>
      </c>
    </row>
    <row r="28" spans="1:4" ht="17.25" thickBot="1" x14ac:dyDescent="0.35">
      <c r="A28" s="386" t="s">
        <v>801</v>
      </c>
      <c r="B28" s="450">
        <v>19.5</v>
      </c>
      <c r="C28" s="450">
        <v>12.044471896232242</v>
      </c>
      <c r="D28" s="450">
        <v>93.8</v>
      </c>
    </row>
    <row r="29" spans="1:4" ht="17.25" thickBot="1" x14ac:dyDescent="0.35">
      <c r="A29" s="386" t="s">
        <v>802</v>
      </c>
      <c r="B29" s="450">
        <v>10.6</v>
      </c>
      <c r="C29" s="450">
        <v>6.5472513897467568</v>
      </c>
      <c r="D29" s="450">
        <v>76</v>
      </c>
    </row>
    <row r="30" spans="1:4" ht="17.25" thickBot="1" x14ac:dyDescent="0.35">
      <c r="A30" s="386" t="s">
        <v>803</v>
      </c>
      <c r="B30" s="450">
        <v>23.2</v>
      </c>
      <c r="C30" s="450">
        <v>14.329833230389127</v>
      </c>
      <c r="D30" s="450">
        <v>83.8</v>
      </c>
    </row>
    <row r="31" spans="1:4" ht="17.25" thickBot="1" x14ac:dyDescent="0.35">
      <c r="A31" s="386" t="s">
        <v>804</v>
      </c>
      <c r="B31" s="450">
        <v>52</v>
      </c>
      <c r="C31" s="450">
        <v>32.118591723285981</v>
      </c>
      <c r="D31" s="450">
        <v>102.3</v>
      </c>
    </row>
    <row r="32" spans="1:4" x14ac:dyDescent="0.3">
      <c r="A32" s="3" t="s">
        <v>999</v>
      </c>
    </row>
  </sheetData>
  <mergeCells count="6">
    <mergeCell ref="A21:D21"/>
    <mergeCell ref="B4:B5"/>
    <mergeCell ref="E4:E5"/>
    <mergeCell ref="A3:A5"/>
    <mergeCell ref="B3:D3"/>
    <mergeCell ref="E3:F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AA97"/>
  <sheetViews>
    <sheetView topLeftCell="A70" zoomScale="80" zoomScaleNormal="80" workbookViewId="0">
      <selection sqref="A1:A1048576"/>
    </sheetView>
  </sheetViews>
  <sheetFormatPr defaultColWidth="9.140625" defaultRowHeight="16.5" x14ac:dyDescent="0.3"/>
  <cols>
    <col min="1" max="1" width="50.5703125" style="114" customWidth="1"/>
    <col min="2" max="2" width="9.140625" style="114"/>
    <col min="3" max="3" width="11.7109375" style="114" customWidth="1"/>
    <col min="4" max="4" width="9.140625" style="114"/>
    <col min="5" max="5" width="11.5703125" style="114" customWidth="1"/>
    <col min="6" max="8" width="9.140625" style="114"/>
    <col min="9" max="9" width="36.7109375" style="114" customWidth="1"/>
    <col min="10" max="10" width="9.140625" style="114"/>
    <col min="11" max="11" width="23.42578125" style="114" customWidth="1"/>
    <col min="12" max="16" width="7.42578125" style="114" bestFit="1" customWidth="1"/>
    <col min="17" max="18" width="8.42578125" style="114" bestFit="1" customWidth="1"/>
    <col min="19" max="23" width="6" style="114" bestFit="1" customWidth="1"/>
    <col min="24" max="16384" width="9.140625" style="114"/>
  </cols>
  <sheetData>
    <row r="2" spans="1:19" x14ac:dyDescent="0.3">
      <c r="A2" s="115" t="s">
        <v>933</v>
      </c>
    </row>
    <row r="3" spans="1:19" x14ac:dyDescent="0.3">
      <c r="G3" s="114" t="s">
        <v>615</v>
      </c>
    </row>
    <row r="4" spans="1:19" x14ac:dyDescent="0.3">
      <c r="G4" s="195"/>
      <c r="H4" s="195">
        <v>2012</v>
      </c>
      <c r="I4" s="195">
        <v>2013</v>
      </c>
      <c r="J4" s="195">
        <v>2014</v>
      </c>
      <c r="K4" s="195">
        <v>2015</v>
      </c>
      <c r="L4" s="195">
        <v>2016</v>
      </c>
      <c r="M4" s="195">
        <v>2017</v>
      </c>
      <c r="N4" s="195">
        <v>2018</v>
      </c>
      <c r="O4" s="195">
        <v>2019</v>
      </c>
      <c r="P4" s="195">
        <v>2020</v>
      </c>
      <c r="Q4" s="387">
        <v>2021</v>
      </c>
      <c r="R4" s="387">
        <v>2022</v>
      </c>
      <c r="S4" s="387">
        <v>2023</v>
      </c>
    </row>
    <row r="5" spans="1:19" x14ac:dyDescent="0.3">
      <c r="G5" s="192" t="s">
        <v>736</v>
      </c>
      <c r="H5" s="220">
        <v>805</v>
      </c>
      <c r="I5" s="220">
        <v>824</v>
      </c>
      <c r="J5" s="220">
        <v>858</v>
      </c>
      <c r="K5" s="220">
        <v>883</v>
      </c>
      <c r="L5" s="220">
        <v>912</v>
      </c>
      <c r="M5" s="220">
        <v>954</v>
      </c>
      <c r="N5" s="220">
        <v>1013</v>
      </c>
      <c r="O5" s="220">
        <v>1092</v>
      </c>
      <c r="P5" s="220">
        <v>1133</v>
      </c>
      <c r="Q5" s="387">
        <v>1211</v>
      </c>
      <c r="R5" s="387">
        <v>1304</v>
      </c>
      <c r="S5" s="387">
        <v>1430</v>
      </c>
    </row>
    <row r="8" spans="1:19" x14ac:dyDescent="0.3">
      <c r="A8" s="113"/>
    </row>
    <row r="16" spans="1:19" x14ac:dyDescent="0.3">
      <c r="A16" s="77" t="s">
        <v>735</v>
      </c>
    </row>
    <row r="21" spans="1:27" x14ac:dyDescent="0.3">
      <c r="A21" s="113"/>
    </row>
    <row r="22" spans="1:27" x14ac:dyDescent="0.3">
      <c r="A22" s="115" t="s">
        <v>934</v>
      </c>
      <c r="K22" s="196"/>
      <c r="L22" s="196"/>
      <c r="M22" s="196"/>
      <c r="N22" s="196"/>
      <c r="O22" s="196"/>
      <c r="P22" s="196"/>
      <c r="Q22" s="196"/>
      <c r="R22" s="196"/>
      <c r="S22" s="196"/>
    </row>
    <row r="23" spans="1:27" x14ac:dyDescent="0.3">
      <c r="K23" s="196"/>
      <c r="L23" s="197"/>
      <c r="M23" s="197"/>
      <c r="N23" s="197"/>
      <c r="O23" s="197"/>
      <c r="P23" s="197"/>
      <c r="Q23" s="197"/>
      <c r="R23" s="197"/>
      <c r="S23" s="197"/>
    </row>
    <row r="24" spans="1:27" x14ac:dyDescent="0.3">
      <c r="K24" s="196"/>
      <c r="L24" s="197"/>
      <c r="M24" s="197"/>
      <c r="N24" s="197"/>
      <c r="O24" s="197"/>
      <c r="P24" s="197"/>
      <c r="Q24" s="197"/>
      <c r="R24" s="197"/>
      <c r="S24" s="197"/>
    </row>
    <row r="25" spans="1:27" x14ac:dyDescent="0.3">
      <c r="K25" s="115" t="s">
        <v>579</v>
      </c>
      <c r="L25" s="115"/>
      <c r="M25" s="115"/>
      <c r="N25" s="115"/>
      <c r="O25" s="115"/>
      <c r="P25" s="115"/>
      <c r="Q25" s="115"/>
      <c r="R25" s="115"/>
      <c r="S25" s="115"/>
      <c r="T25" s="115"/>
    </row>
    <row r="26" spans="1:27" x14ac:dyDescent="0.3">
      <c r="K26" s="116"/>
      <c r="L26" s="167" t="s">
        <v>369</v>
      </c>
      <c r="M26" s="167" t="s">
        <v>370</v>
      </c>
      <c r="N26" s="167" t="s">
        <v>371</v>
      </c>
      <c r="O26" s="167" t="s">
        <v>372</v>
      </c>
      <c r="P26" s="167" t="s">
        <v>373</v>
      </c>
      <c r="Q26" s="167" t="s">
        <v>374</v>
      </c>
      <c r="R26" s="167" t="s">
        <v>375</v>
      </c>
      <c r="S26" s="167" t="s">
        <v>376</v>
      </c>
      <c r="T26" s="167" t="s">
        <v>377</v>
      </c>
      <c r="U26" s="167">
        <v>2017</v>
      </c>
      <c r="V26" s="167">
        <v>2018</v>
      </c>
      <c r="W26" s="167">
        <v>2019</v>
      </c>
      <c r="X26" s="304">
        <v>2020</v>
      </c>
      <c r="Y26" s="304">
        <v>2021</v>
      </c>
      <c r="Z26" s="304">
        <v>2022</v>
      </c>
      <c r="AA26" s="167">
        <v>2023</v>
      </c>
    </row>
    <row r="27" spans="1:27" x14ac:dyDescent="0.3">
      <c r="K27" s="116" t="s">
        <v>577</v>
      </c>
      <c r="L27" s="168">
        <v>108.1</v>
      </c>
      <c r="M27" s="168">
        <v>103</v>
      </c>
      <c r="N27" s="168">
        <v>103.2</v>
      </c>
      <c r="O27" s="168">
        <v>102.2</v>
      </c>
      <c r="P27" s="168">
        <v>102.4</v>
      </c>
      <c r="Q27" s="168">
        <v>102.4</v>
      </c>
      <c r="R27" s="168">
        <v>104.1</v>
      </c>
      <c r="S27" s="168">
        <v>102.9</v>
      </c>
      <c r="T27" s="168">
        <v>103.3</v>
      </c>
      <c r="U27" s="168">
        <v>104.6</v>
      </c>
      <c r="V27" s="168">
        <v>106.2</v>
      </c>
      <c r="W27" s="168">
        <v>107.8</v>
      </c>
      <c r="X27" s="305">
        <v>103.8</v>
      </c>
      <c r="Y27" s="305">
        <v>106.9</v>
      </c>
      <c r="Z27" s="305">
        <v>107.7</v>
      </c>
      <c r="AA27" s="456">
        <v>109.7</v>
      </c>
    </row>
    <row r="28" spans="1:27" x14ac:dyDescent="0.3">
      <c r="K28" s="116" t="s">
        <v>578</v>
      </c>
      <c r="L28" s="168">
        <v>103.3</v>
      </c>
      <c r="M28" s="168">
        <v>101.4</v>
      </c>
      <c r="N28" s="168">
        <v>102.2</v>
      </c>
      <c r="O28" s="168">
        <v>98.4</v>
      </c>
      <c r="P28" s="168">
        <v>98.8</v>
      </c>
      <c r="Q28" s="168">
        <v>101</v>
      </c>
      <c r="R28" s="168">
        <v>104.2</v>
      </c>
      <c r="S28" s="168">
        <v>103.2</v>
      </c>
      <c r="T28" s="168">
        <v>103.8</v>
      </c>
      <c r="U28" s="168">
        <v>103.3</v>
      </c>
      <c r="V28" s="168">
        <v>103.6</v>
      </c>
      <c r="W28" s="168">
        <v>105</v>
      </c>
      <c r="X28" s="305">
        <v>101.9</v>
      </c>
      <c r="Y28" s="305">
        <v>103.6</v>
      </c>
      <c r="Z28" s="305">
        <v>95.5</v>
      </c>
      <c r="AA28" s="456">
        <v>99.3</v>
      </c>
    </row>
    <row r="30" spans="1:27" x14ac:dyDescent="0.3">
      <c r="K30" s="117" t="s">
        <v>725</v>
      </c>
    </row>
    <row r="31" spans="1:27" x14ac:dyDescent="0.3">
      <c r="K31" s="117" t="s">
        <v>378</v>
      </c>
    </row>
    <row r="39" spans="1:6" x14ac:dyDescent="0.3">
      <c r="A39" s="117" t="s">
        <v>735</v>
      </c>
    </row>
    <row r="40" spans="1:6" x14ac:dyDescent="0.3">
      <c r="A40" s="117"/>
    </row>
    <row r="41" spans="1:6" x14ac:dyDescent="0.3">
      <c r="A41" s="117"/>
    </row>
    <row r="42" spans="1:6" x14ac:dyDescent="0.3">
      <c r="A42" s="117"/>
    </row>
    <row r="43" spans="1:6" ht="17.25" thickBot="1" x14ac:dyDescent="0.35">
      <c r="A43" s="226" t="s">
        <v>936</v>
      </c>
    </row>
    <row r="44" spans="1:6" ht="17.25" thickBot="1" x14ac:dyDescent="0.35">
      <c r="A44" s="592" t="s">
        <v>207</v>
      </c>
      <c r="B44" s="331">
        <v>2023</v>
      </c>
      <c r="C44" s="331" t="s">
        <v>237</v>
      </c>
      <c r="D44" s="331" t="s">
        <v>935</v>
      </c>
      <c r="E44" s="594" t="s">
        <v>751</v>
      </c>
      <c r="F44" s="595"/>
    </row>
    <row r="45" spans="1:6" ht="17.25" thickBot="1" x14ac:dyDescent="0.35">
      <c r="A45" s="593"/>
      <c r="B45" s="75" t="s">
        <v>408</v>
      </c>
      <c r="C45" s="75" t="s">
        <v>985</v>
      </c>
      <c r="D45" s="75" t="s">
        <v>408</v>
      </c>
      <c r="E45" s="75" t="s">
        <v>408</v>
      </c>
      <c r="F45" s="75" t="s">
        <v>239</v>
      </c>
    </row>
    <row r="46" spans="1:6" ht="17.25" thickBot="1" x14ac:dyDescent="0.35">
      <c r="A46" s="108" t="s">
        <v>213</v>
      </c>
      <c r="B46" s="457">
        <v>1430</v>
      </c>
      <c r="C46" s="458">
        <v>109.7</v>
      </c>
      <c r="D46" s="458">
        <v>126</v>
      </c>
      <c r="E46" s="457">
        <f>B46-B46</f>
        <v>0</v>
      </c>
      <c r="F46" s="459">
        <f>B46/B46*100</f>
        <v>100</v>
      </c>
    </row>
    <row r="47" spans="1:6" ht="17.25" thickBot="1" x14ac:dyDescent="0.35">
      <c r="A47" s="638" t="s">
        <v>248</v>
      </c>
      <c r="B47" s="639"/>
      <c r="C47" s="639"/>
      <c r="D47" s="639"/>
      <c r="E47" s="639"/>
      <c r="F47" s="640"/>
    </row>
    <row r="48" spans="1:6" ht="17.25" thickBot="1" x14ac:dyDescent="0.35">
      <c r="A48" s="106" t="s">
        <v>73</v>
      </c>
      <c r="B48" s="119">
        <v>1751</v>
      </c>
      <c r="C48" s="21">
        <v>109.5</v>
      </c>
      <c r="D48" s="21">
        <v>152</v>
      </c>
      <c r="E48" s="21">
        <v>321</v>
      </c>
      <c r="F48" s="32">
        <f>B48/$B$46*100</f>
        <v>122.44755244755245</v>
      </c>
    </row>
    <row r="49" spans="1:8" ht="17.25" thickBot="1" x14ac:dyDescent="0.35">
      <c r="A49" s="106" t="s">
        <v>74</v>
      </c>
      <c r="B49" s="119">
        <v>1328</v>
      </c>
      <c r="C49" s="21">
        <v>108.4</v>
      </c>
      <c r="D49" s="21">
        <v>103</v>
      </c>
      <c r="E49" s="21">
        <v>-102</v>
      </c>
      <c r="F49" s="32">
        <f t="shared" ref="F49:F55" si="0">B49/$B$46*100</f>
        <v>92.867132867132867</v>
      </c>
    </row>
    <row r="50" spans="1:8" ht="17.25" thickBot="1" x14ac:dyDescent="0.35">
      <c r="A50" s="106" t="s">
        <v>75</v>
      </c>
      <c r="B50" s="119">
        <v>1324</v>
      </c>
      <c r="C50" s="21">
        <v>110.1</v>
      </c>
      <c r="D50" s="21">
        <v>121</v>
      </c>
      <c r="E50" s="21">
        <v>-106</v>
      </c>
      <c r="F50" s="32">
        <f t="shared" si="0"/>
        <v>92.587412587412587</v>
      </c>
    </row>
    <row r="51" spans="1:8" ht="17.25" thickBot="1" x14ac:dyDescent="0.35">
      <c r="A51" s="106" t="s">
        <v>76</v>
      </c>
      <c r="B51" s="119">
        <v>1220</v>
      </c>
      <c r="C51" s="21">
        <v>110.5</v>
      </c>
      <c r="D51" s="21">
        <v>116</v>
      </c>
      <c r="E51" s="21">
        <v>-210</v>
      </c>
      <c r="F51" s="32">
        <f t="shared" si="0"/>
        <v>85.314685314685306</v>
      </c>
    </row>
    <row r="52" spans="1:8" ht="17.25" thickBot="1" x14ac:dyDescent="0.35">
      <c r="A52" s="106" t="s">
        <v>77</v>
      </c>
      <c r="B52" s="119">
        <v>1289</v>
      </c>
      <c r="C52" s="21">
        <v>110.2</v>
      </c>
      <c r="D52" s="21">
        <v>119</v>
      </c>
      <c r="E52" s="21">
        <v>-141</v>
      </c>
      <c r="F52" s="32">
        <f t="shared" si="0"/>
        <v>90.139860139860133</v>
      </c>
    </row>
    <row r="53" spans="1:8" ht="17.25" thickBot="1" x14ac:dyDescent="0.35">
      <c r="A53" s="106" t="s">
        <v>78</v>
      </c>
      <c r="B53" s="119">
        <v>1252</v>
      </c>
      <c r="C53" s="21">
        <v>109</v>
      </c>
      <c r="D53" s="21">
        <v>103</v>
      </c>
      <c r="E53" s="21">
        <v>-178</v>
      </c>
      <c r="F53" s="32">
        <f t="shared" si="0"/>
        <v>87.55244755244756</v>
      </c>
    </row>
    <row r="54" spans="1:8" ht="17.25" thickBot="1" x14ac:dyDescent="0.35">
      <c r="A54" s="106" t="s">
        <v>79</v>
      </c>
      <c r="B54" s="119">
        <v>1111</v>
      </c>
      <c r="C54" s="21">
        <v>109.9</v>
      </c>
      <c r="D54" s="21">
        <v>100</v>
      </c>
      <c r="E54" s="21">
        <v>-319</v>
      </c>
      <c r="F54" s="32">
        <f t="shared" si="0"/>
        <v>77.692307692307693</v>
      </c>
    </row>
    <row r="55" spans="1:8" ht="17.25" thickBot="1" x14ac:dyDescent="0.35">
      <c r="A55" s="106" t="s">
        <v>80</v>
      </c>
      <c r="B55" s="119">
        <v>1314</v>
      </c>
      <c r="C55" s="21">
        <v>107.6</v>
      </c>
      <c r="D55" s="21">
        <v>93</v>
      </c>
      <c r="E55" s="21">
        <v>-116</v>
      </c>
      <c r="F55" s="32">
        <f t="shared" si="0"/>
        <v>91.888111888111894</v>
      </c>
    </row>
    <row r="56" spans="1:8" x14ac:dyDescent="0.3">
      <c r="A56" s="3" t="s">
        <v>1003</v>
      </c>
    </row>
    <row r="57" spans="1:8" x14ac:dyDescent="0.3">
      <c r="A57" s="117"/>
    </row>
    <row r="59" spans="1:8" s="1" customFormat="1" ht="17.25" thickBot="1" x14ac:dyDescent="0.35">
      <c r="A59" s="342" t="s">
        <v>937</v>
      </c>
      <c r="H59" s="7"/>
    </row>
    <row r="60" spans="1:8" s="1" customFormat="1" ht="17.25" customHeight="1" thickBot="1" x14ac:dyDescent="0.35">
      <c r="A60" s="592" t="s">
        <v>676</v>
      </c>
      <c r="B60" s="594">
        <v>2022</v>
      </c>
      <c r="C60" s="595"/>
      <c r="D60" s="594">
        <v>2023</v>
      </c>
      <c r="E60" s="595"/>
    </row>
    <row r="61" spans="1:8" s="1" customFormat="1" ht="50.25" thickBot="1" x14ac:dyDescent="0.35">
      <c r="A61" s="593"/>
      <c r="B61" s="75" t="s">
        <v>805</v>
      </c>
      <c r="C61" s="75" t="s">
        <v>871</v>
      </c>
      <c r="D61" s="75" t="s">
        <v>805</v>
      </c>
      <c r="E61" s="75" t="s">
        <v>990</v>
      </c>
    </row>
    <row r="62" spans="1:8" s="1" customFormat="1" ht="17.25" thickBot="1" x14ac:dyDescent="0.35">
      <c r="A62" s="106" t="s">
        <v>645</v>
      </c>
      <c r="B62" s="21">
        <v>1009</v>
      </c>
      <c r="C62" s="21">
        <v>108.1</v>
      </c>
      <c r="D62" s="119">
        <v>1115</v>
      </c>
      <c r="E62" s="21">
        <v>110.5</v>
      </c>
    </row>
    <row r="63" spans="1:8" s="1" customFormat="1" ht="17.25" thickBot="1" x14ac:dyDescent="0.35">
      <c r="A63" s="106" t="s">
        <v>662</v>
      </c>
      <c r="B63" s="119">
        <v>1372</v>
      </c>
      <c r="C63" s="21">
        <v>108</v>
      </c>
      <c r="D63" s="119">
        <v>1511</v>
      </c>
      <c r="E63" s="21">
        <v>110.1</v>
      </c>
    </row>
    <row r="64" spans="1:8" s="1" customFormat="1" ht="17.25" thickBot="1" x14ac:dyDescent="0.35">
      <c r="A64" s="106" t="s">
        <v>938</v>
      </c>
      <c r="B64" s="119">
        <v>1319</v>
      </c>
      <c r="C64" s="21">
        <v>106</v>
      </c>
      <c r="D64" s="21">
        <v>1487</v>
      </c>
      <c r="E64" s="21">
        <v>112.7</v>
      </c>
    </row>
    <row r="65" spans="1:5" s="1" customFormat="1" ht="17.25" thickBot="1" x14ac:dyDescent="0.35">
      <c r="A65" s="106" t="s">
        <v>939</v>
      </c>
      <c r="B65" s="119">
        <v>1352</v>
      </c>
      <c r="C65" s="21">
        <v>108.2</v>
      </c>
      <c r="D65" s="119">
        <v>1486</v>
      </c>
      <c r="E65" s="21">
        <v>109.9</v>
      </c>
    </row>
    <row r="66" spans="1:5" s="1" customFormat="1" ht="17.25" thickBot="1" x14ac:dyDescent="0.35">
      <c r="A66" s="110" t="s">
        <v>1004</v>
      </c>
      <c r="B66" s="119">
        <v>2106</v>
      </c>
      <c r="C66" s="21">
        <v>105.9</v>
      </c>
      <c r="D66" s="119">
        <v>2346</v>
      </c>
      <c r="E66" s="21">
        <v>111.4</v>
      </c>
    </row>
    <row r="67" spans="1:5" s="1" customFormat="1" ht="17.25" thickBot="1" x14ac:dyDescent="0.35">
      <c r="A67" s="110" t="s">
        <v>1005</v>
      </c>
      <c r="B67" s="119">
        <v>1225</v>
      </c>
      <c r="C67" s="21">
        <v>105.8</v>
      </c>
      <c r="D67" s="21">
        <v>1384</v>
      </c>
      <c r="E67" s="21">
        <v>113</v>
      </c>
    </row>
    <row r="68" spans="1:5" s="1" customFormat="1" ht="17.25" thickBot="1" x14ac:dyDescent="0.35">
      <c r="A68" s="106" t="s">
        <v>663</v>
      </c>
      <c r="B68" s="21">
        <v>914</v>
      </c>
      <c r="C68" s="21">
        <v>111.7</v>
      </c>
      <c r="D68" s="21">
        <v>1025</v>
      </c>
      <c r="E68" s="21">
        <v>112.2</v>
      </c>
    </row>
    <row r="69" spans="1:5" s="1" customFormat="1" ht="33.75" thickBot="1" x14ac:dyDescent="0.35">
      <c r="A69" s="110" t="s">
        <v>664</v>
      </c>
      <c r="B69" s="119">
        <v>1233</v>
      </c>
      <c r="C69" s="21">
        <v>110.2</v>
      </c>
      <c r="D69" s="119">
        <v>1358</v>
      </c>
      <c r="E69" s="21">
        <v>110.1</v>
      </c>
    </row>
    <row r="70" spans="1:5" s="1" customFormat="1" ht="17.25" thickBot="1" x14ac:dyDescent="0.35">
      <c r="A70" s="106" t="s">
        <v>666</v>
      </c>
      <c r="B70" s="119">
        <v>1254</v>
      </c>
      <c r="C70" s="21">
        <v>110.7</v>
      </c>
      <c r="D70" s="119">
        <v>1378</v>
      </c>
      <c r="E70" s="21">
        <v>109.9</v>
      </c>
    </row>
    <row r="71" spans="1:5" s="1" customFormat="1" ht="17.25" thickBot="1" x14ac:dyDescent="0.35">
      <c r="A71" s="106" t="s">
        <v>665</v>
      </c>
      <c r="B71" s="21">
        <v>764</v>
      </c>
      <c r="C71" s="21">
        <v>111</v>
      </c>
      <c r="D71" s="21">
        <v>835</v>
      </c>
      <c r="E71" s="21">
        <v>109.3</v>
      </c>
    </row>
    <row r="72" spans="1:5" s="1" customFormat="1" ht="17.25" thickBot="1" x14ac:dyDescent="0.35">
      <c r="A72" s="106" t="s">
        <v>667</v>
      </c>
      <c r="B72" s="119">
        <v>2254</v>
      </c>
      <c r="C72" s="21">
        <v>106</v>
      </c>
      <c r="D72" s="119">
        <v>2405</v>
      </c>
      <c r="E72" s="21">
        <v>106.7</v>
      </c>
    </row>
    <row r="73" spans="1:5" s="1" customFormat="1" ht="17.25" thickBot="1" x14ac:dyDescent="0.35">
      <c r="A73" s="106" t="s">
        <v>668</v>
      </c>
      <c r="B73" s="119">
        <v>2247</v>
      </c>
      <c r="C73" s="21">
        <v>108.8</v>
      </c>
      <c r="D73" s="119">
        <v>2428</v>
      </c>
      <c r="E73" s="21">
        <v>108.1</v>
      </c>
    </row>
    <row r="74" spans="1:5" s="1" customFormat="1" ht="17.25" thickBot="1" x14ac:dyDescent="0.35">
      <c r="A74" s="106" t="s">
        <v>669</v>
      </c>
      <c r="B74" s="119">
        <v>1198</v>
      </c>
      <c r="C74" s="21">
        <v>106.4</v>
      </c>
      <c r="D74" s="119">
        <v>1366</v>
      </c>
      <c r="E74" s="21">
        <v>114</v>
      </c>
    </row>
    <row r="75" spans="1:5" s="1" customFormat="1" ht="17.25" thickBot="1" x14ac:dyDescent="0.35">
      <c r="A75" s="106" t="s">
        <v>670</v>
      </c>
      <c r="B75" s="119">
        <v>1484</v>
      </c>
      <c r="C75" s="21">
        <v>111.1</v>
      </c>
      <c r="D75" s="119">
        <v>1650</v>
      </c>
      <c r="E75" s="21">
        <v>111.2</v>
      </c>
    </row>
    <row r="76" spans="1:5" s="1" customFormat="1" ht="17.25" thickBot="1" x14ac:dyDescent="0.35">
      <c r="A76" s="106" t="s">
        <v>671</v>
      </c>
      <c r="B76" s="21">
        <v>1052</v>
      </c>
      <c r="C76" s="21">
        <v>108.9</v>
      </c>
      <c r="D76" s="119">
        <v>1146</v>
      </c>
      <c r="E76" s="21">
        <v>108.9</v>
      </c>
    </row>
    <row r="77" spans="1:5" s="1" customFormat="1" ht="17.25" thickBot="1" x14ac:dyDescent="0.35">
      <c r="A77" s="110" t="s">
        <v>672</v>
      </c>
      <c r="B77" s="119">
        <v>1800</v>
      </c>
      <c r="C77" s="21">
        <v>105</v>
      </c>
      <c r="D77" s="119">
        <v>1976</v>
      </c>
      <c r="E77" s="21">
        <v>109.8</v>
      </c>
    </row>
    <row r="78" spans="1:5" s="1" customFormat="1" ht="17.25" thickBot="1" x14ac:dyDescent="0.35">
      <c r="A78" s="106" t="s">
        <v>618</v>
      </c>
      <c r="B78" s="119">
        <v>1213</v>
      </c>
      <c r="C78" s="21">
        <v>104.7</v>
      </c>
      <c r="D78" s="119">
        <v>1346</v>
      </c>
      <c r="E78" s="21">
        <v>111</v>
      </c>
    </row>
    <row r="79" spans="1:5" s="1" customFormat="1" ht="17.25" thickBot="1" x14ac:dyDescent="0.35">
      <c r="A79" s="106" t="s">
        <v>673</v>
      </c>
      <c r="B79" s="119">
        <v>1430</v>
      </c>
      <c r="C79" s="21">
        <v>102.5</v>
      </c>
      <c r="D79" s="119">
        <v>1623</v>
      </c>
      <c r="E79" s="21">
        <v>113.5</v>
      </c>
    </row>
    <row r="80" spans="1:5" s="1" customFormat="1" ht="17.25" thickBot="1" x14ac:dyDescent="0.35">
      <c r="A80" s="106" t="s">
        <v>674</v>
      </c>
      <c r="B80" s="119">
        <v>1133</v>
      </c>
      <c r="C80" s="21">
        <v>112.4</v>
      </c>
      <c r="D80" s="119">
        <v>1207</v>
      </c>
      <c r="E80" s="21">
        <v>106.5</v>
      </c>
    </row>
    <row r="81" spans="1:7" s="1" customFormat="1" ht="17.25" thickBot="1" x14ac:dyDescent="0.35">
      <c r="A81" s="106" t="s">
        <v>675</v>
      </c>
      <c r="B81" s="21">
        <v>860</v>
      </c>
      <c r="C81" s="21">
        <v>110</v>
      </c>
      <c r="D81" s="21">
        <v>942</v>
      </c>
      <c r="E81" s="21">
        <v>109.5</v>
      </c>
    </row>
    <row r="82" spans="1:7" s="1" customFormat="1" ht="17.25" thickBot="1" x14ac:dyDescent="0.35">
      <c r="A82" s="108" t="s">
        <v>407</v>
      </c>
      <c r="B82" s="206">
        <v>1304</v>
      </c>
      <c r="C82" s="120">
        <v>107.7</v>
      </c>
      <c r="D82" s="206">
        <v>1430</v>
      </c>
      <c r="E82" s="120">
        <v>109.7</v>
      </c>
    </row>
    <row r="83" spans="1:7" s="1" customFormat="1" x14ac:dyDescent="0.3">
      <c r="A83" s="3" t="s">
        <v>1003</v>
      </c>
    </row>
    <row r="84" spans="1:7" s="1" customFormat="1" x14ac:dyDescent="0.3"/>
    <row r="85" spans="1:7" s="1" customFormat="1" ht="17.25" thickBot="1" x14ac:dyDescent="0.35">
      <c r="A85" s="7" t="s">
        <v>940</v>
      </c>
    </row>
    <row r="86" spans="1:7" s="1" customFormat="1" ht="16.5" customHeight="1" thickBot="1" x14ac:dyDescent="0.35">
      <c r="A86" s="592" t="s">
        <v>251</v>
      </c>
      <c r="B86" s="334">
        <v>2022</v>
      </c>
      <c r="C86" s="627" t="s">
        <v>941</v>
      </c>
      <c r="D86" s="629"/>
      <c r="E86" s="334">
        <v>2023</v>
      </c>
      <c r="F86" s="627" t="s">
        <v>1006</v>
      </c>
      <c r="G86" s="629"/>
    </row>
    <row r="87" spans="1:7" s="1" customFormat="1" ht="33.75" thickBot="1" x14ac:dyDescent="0.35">
      <c r="A87" s="593"/>
      <c r="B87" s="75" t="s">
        <v>408</v>
      </c>
      <c r="C87" s="75" t="s">
        <v>942</v>
      </c>
      <c r="D87" s="75" t="s">
        <v>943</v>
      </c>
      <c r="E87" s="75" t="s">
        <v>408</v>
      </c>
      <c r="F87" s="75" t="s">
        <v>942</v>
      </c>
      <c r="G87" s="75" t="s">
        <v>943</v>
      </c>
    </row>
    <row r="88" spans="1:7" s="1" customFormat="1" ht="17.25" thickBot="1" x14ac:dyDescent="0.35">
      <c r="A88" s="170" t="s">
        <v>694</v>
      </c>
      <c r="B88" s="348">
        <v>972</v>
      </c>
      <c r="C88" s="348">
        <v>115.2</v>
      </c>
      <c r="D88" s="348">
        <v>102.1</v>
      </c>
      <c r="E88" s="348">
        <v>1043</v>
      </c>
      <c r="F88" s="348">
        <v>107.3</v>
      </c>
      <c r="G88" s="348">
        <v>97.1</v>
      </c>
    </row>
    <row r="89" spans="1:7" s="1" customFormat="1" ht="17.25" thickBot="1" x14ac:dyDescent="0.35">
      <c r="A89" s="170" t="s">
        <v>255</v>
      </c>
      <c r="B89" s="350">
        <v>1273</v>
      </c>
      <c r="C89" s="348">
        <v>108.1</v>
      </c>
      <c r="D89" s="348">
        <v>95.8</v>
      </c>
      <c r="E89" s="350">
        <v>1417</v>
      </c>
      <c r="F89" s="348">
        <v>111.3</v>
      </c>
      <c r="G89" s="348">
        <v>100.7</v>
      </c>
    </row>
    <row r="90" spans="1:7" s="1" customFormat="1" ht="17.25" thickBot="1" x14ac:dyDescent="0.35">
      <c r="A90" s="170" t="s">
        <v>256</v>
      </c>
      <c r="B90" s="350">
        <v>1449</v>
      </c>
      <c r="C90" s="348">
        <v>108.3</v>
      </c>
      <c r="D90" s="348">
        <v>96</v>
      </c>
      <c r="E90" s="350">
        <v>1582</v>
      </c>
      <c r="F90" s="348">
        <v>109.2</v>
      </c>
      <c r="G90" s="348">
        <v>98.8</v>
      </c>
    </row>
    <row r="91" spans="1:7" s="1" customFormat="1" ht="17.25" thickBot="1" x14ac:dyDescent="0.35">
      <c r="A91" s="170" t="s">
        <v>257</v>
      </c>
      <c r="B91" s="350">
        <v>1524</v>
      </c>
      <c r="C91" s="348">
        <v>107.8</v>
      </c>
      <c r="D91" s="348">
        <v>95.6</v>
      </c>
      <c r="E91" s="350">
        <v>1694</v>
      </c>
      <c r="F91" s="348">
        <v>111.2</v>
      </c>
      <c r="G91" s="348">
        <v>100.6</v>
      </c>
    </row>
    <row r="92" spans="1:7" s="1" customFormat="1" ht="17.25" thickBot="1" x14ac:dyDescent="0.35">
      <c r="A92" s="170" t="s">
        <v>258</v>
      </c>
      <c r="B92" s="350">
        <v>1552</v>
      </c>
      <c r="C92" s="348">
        <v>102.8</v>
      </c>
      <c r="D92" s="348">
        <v>91.1</v>
      </c>
      <c r="E92" s="350">
        <v>1717</v>
      </c>
      <c r="F92" s="348">
        <v>110.6</v>
      </c>
      <c r="G92" s="348">
        <v>100.1</v>
      </c>
    </row>
    <row r="93" spans="1:7" s="1" customFormat="1" ht="17.25" thickBot="1" x14ac:dyDescent="0.35">
      <c r="A93" s="170" t="s">
        <v>259</v>
      </c>
      <c r="B93" s="350">
        <v>1778</v>
      </c>
      <c r="C93" s="348">
        <v>107</v>
      </c>
      <c r="D93" s="348">
        <v>94.9</v>
      </c>
      <c r="E93" s="350">
        <v>1960</v>
      </c>
      <c r="F93" s="348">
        <v>110.2</v>
      </c>
      <c r="G93" s="348">
        <v>99.7</v>
      </c>
    </row>
    <row r="94" spans="1:7" s="1" customFormat="1" ht="17.25" thickBot="1" x14ac:dyDescent="0.35">
      <c r="A94" s="170" t="s">
        <v>1007</v>
      </c>
      <c r="B94" s="348">
        <v>702</v>
      </c>
      <c r="C94" s="348">
        <v>102.5</v>
      </c>
      <c r="D94" s="348">
        <v>90.9</v>
      </c>
      <c r="E94" s="348">
        <v>754</v>
      </c>
      <c r="F94" s="348">
        <v>107.4</v>
      </c>
      <c r="G94" s="348">
        <v>97.2</v>
      </c>
    </row>
    <row r="95" spans="1:7" s="1" customFormat="1" ht="17.25" thickBot="1" x14ac:dyDescent="0.35">
      <c r="A95" s="379" t="s">
        <v>14</v>
      </c>
      <c r="B95" s="345">
        <v>1304</v>
      </c>
      <c r="C95" s="20">
        <v>107.7</v>
      </c>
      <c r="D95" s="20">
        <v>95.5</v>
      </c>
      <c r="E95" s="345">
        <v>1430</v>
      </c>
      <c r="F95" s="20">
        <v>109.7</v>
      </c>
      <c r="G95" s="20">
        <v>99.3</v>
      </c>
    </row>
    <row r="96" spans="1:7" s="1" customFormat="1" x14ac:dyDescent="0.3">
      <c r="A96" s="3" t="s">
        <v>1008</v>
      </c>
    </row>
    <row r="97" spans="1:1" s="1" customFormat="1" ht="18" x14ac:dyDescent="0.3">
      <c r="A97" s="118" t="s">
        <v>693</v>
      </c>
    </row>
  </sheetData>
  <mergeCells count="9">
    <mergeCell ref="E44:F44"/>
    <mergeCell ref="A47:F47"/>
    <mergeCell ref="F86:G86"/>
    <mergeCell ref="A44:A45"/>
    <mergeCell ref="A86:A87"/>
    <mergeCell ref="C86:D86"/>
    <mergeCell ref="A60:A61"/>
    <mergeCell ref="B60:C60"/>
    <mergeCell ref="D60:E6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L31"/>
  <sheetViews>
    <sheetView topLeftCell="A7" zoomScale="80" zoomScaleNormal="80" workbookViewId="0">
      <selection activeCell="A31" sqref="A31"/>
    </sheetView>
  </sheetViews>
  <sheetFormatPr defaultColWidth="9.140625" defaultRowHeight="16.5" x14ac:dyDescent="0.3"/>
  <cols>
    <col min="1" max="1" width="45.85546875" style="1" customWidth="1"/>
    <col min="2" max="2" width="13.28515625" style="1" customWidth="1"/>
    <col min="3" max="3" width="10.7109375" style="1" customWidth="1"/>
    <col min="4" max="4" width="13" style="1" customWidth="1"/>
    <col min="5" max="6" width="11.28515625" style="1" customWidth="1"/>
    <col min="7" max="16384" width="9.140625" style="1"/>
  </cols>
  <sheetData>
    <row r="2" spans="1:12" ht="17.25" thickBot="1" x14ac:dyDescent="0.35">
      <c r="A2" s="7" t="s">
        <v>944</v>
      </c>
    </row>
    <row r="3" spans="1:12" ht="17.25" thickBot="1" x14ac:dyDescent="0.35">
      <c r="A3" s="169" t="s">
        <v>409</v>
      </c>
      <c r="B3" s="18">
        <v>2012</v>
      </c>
      <c r="C3" s="18">
        <v>2013</v>
      </c>
      <c r="D3" s="18">
        <v>2014</v>
      </c>
      <c r="E3" s="18">
        <v>2015</v>
      </c>
      <c r="F3" s="18">
        <v>2016</v>
      </c>
      <c r="G3" s="18">
        <v>2017</v>
      </c>
      <c r="H3" s="18">
        <v>2018</v>
      </c>
      <c r="I3" s="18">
        <v>2019</v>
      </c>
      <c r="J3" s="18">
        <v>2020</v>
      </c>
      <c r="K3" s="334">
        <v>2021</v>
      </c>
      <c r="L3" s="451">
        <v>2022</v>
      </c>
    </row>
    <row r="4" spans="1:12" ht="15" customHeight="1" thickBot="1" x14ac:dyDescent="0.35">
      <c r="A4" s="465" t="s">
        <v>410</v>
      </c>
      <c r="B4" s="463" t="s">
        <v>412</v>
      </c>
      <c r="C4" s="463" t="s">
        <v>413</v>
      </c>
      <c r="D4" s="463" t="s">
        <v>414</v>
      </c>
      <c r="E4" s="463" t="s">
        <v>415</v>
      </c>
      <c r="F4" s="464">
        <v>16867</v>
      </c>
      <c r="G4" s="464">
        <v>17909</v>
      </c>
      <c r="H4" s="464">
        <v>19172</v>
      </c>
      <c r="I4" s="464">
        <v>20419</v>
      </c>
      <c r="J4" s="464">
        <v>20702</v>
      </c>
      <c r="K4" s="464">
        <v>21650</v>
      </c>
      <c r="L4" s="464">
        <v>23849</v>
      </c>
    </row>
    <row r="5" spans="1:12" ht="17.25" thickBot="1" x14ac:dyDescent="0.35">
      <c r="A5" s="460" t="s">
        <v>411</v>
      </c>
      <c r="B5" s="461"/>
      <c r="C5" s="461"/>
      <c r="D5" s="461"/>
      <c r="E5" s="461"/>
      <c r="F5" s="462"/>
      <c r="G5" s="462"/>
      <c r="H5" s="462"/>
      <c r="I5" s="462"/>
      <c r="J5" s="462"/>
      <c r="K5" s="462"/>
      <c r="L5" s="466"/>
    </row>
    <row r="6" spans="1:12" ht="17.25" thickBot="1" x14ac:dyDescent="0.35">
      <c r="A6" s="170" t="s">
        <v>726</v>
      </c>
      <c r="B6" s="464" t="s">
        <v>416</v>
      </c>
      <c r="C6" s="464" t="s">
        <v>417</v>
      </c>
      <c r="D6" s="464" t="s">
        <v>418</v>
      </c>
      <c r="E6" s="464" t="s">
        <v>419</v>
      </c>
      <c r="F6" s="464">
        <v>12301</v>
      </c>
      <c r="G6" s="464">
        <v>13001</v>
      </c>
      <c r="H6" s="464">
        <v>13943</v>
      </c>
      <c r="I6" s="464">
        <v>14868</v>
      </c>
      <c r="J6" s="464">
        <v>15290</v>
      </c>
      <c r="K6" s="464">
        <v>16121</v>
      </c>
      <c r="L6" s="464">
        <v>17344</v>
      </c>
    </row>
    <row r="7" spans="1:12" ht="17.25" thickBot="1" x14ac:dyDescent="0.35">
      <c r="A7" s="170" t="s">
        <v>727</v>
      </c>
      <c r="B7" s="464" t="s">
        <v>420</v>
      </c>
      <c r="C7" s="464" t="s">
        <v>421</v>
      </c>
      <c r="D7" s="464" t="s">
        <v>422</v>
      </c>
      <c r="E7" s="464" t="s">
        <v>423</v>
      </c>
      <c r="F7" s="464">
        <v>4578</v>
      </c>
      <c r="G7" s="464">
        <v>4927</v>
      </c>
      <c r="H7" s="464">
        <v>5246</v>
      </c>
      <c r="I7" s="464">
        <v>5568</v>
      </c>
      <c r="J7" s="464">
        <v>5770</v>
      </c>
      <c r="K7" s="464">
        <v>6058</v>
      </c>
      <c r="L7" s="464">
        <v>6541</v>
      </c>
    </row>
    <row r="8" spans="1:12" x14ac:dyDescent="0.3">
      <c r="A8" s="3" t="s">
        <v>424</v>
      </c>
    </row>
    <row r="10" spans="1:12" ht="17.25" thickBot="1" x14ac:dyDescent="0.35">
      <c r="A10" s="7" t="s">
        <v>1009</v>
      </c>
    </row>
    <row r="11" spans="1:12" ht="17.25" thickBot="1" x14ac:dyDescent="0.35">
      <c r="A11" s="124" t="s">
        <v>425</v>
      </c>
      <c r="B11" s="18" t="s">
        <v>430</v>
      </c>
      <c r="C11" s="18" t="s">
        <v>431</v>
      </c>
      <c r="D11" s="18" t="s">
        <v>432</v>
      </c>
      <c r="E11" s="18" t="s">
        <v>433</v>
      </c>
      <c r="F11" s="18" t="s">
        <v>434</v>
      </c>
      <c r="G11" s="18" t="s">
        <v>435</v>
      </c>
      <c r="H11" s="18" t="s">
        <v>436</v>
      </c>
      <c r="I11" s="18" t="s">
        <v>437</v>
      </c>
    </row>
    <row r="12" spans="1:12" ht="17.25" thickBot="1" x14ac:dyDescent="0.35">
      <c r="A12" s="29" t="s">
        <v>874</v>
      </c>
      <c r="B12" s="109">
        <v>2447</v>
      </c>
      <c r="C12" s="109">
        <v>1842</v>
      </c>
      <c r="D12" s="109">
        <v>1860</v>
      </c>
      <c r="E12" s="109">
        <v>1845</v>
      </c>
      <c r="F12" s="109">
        <v>1859</v>
      </c>
      <c r="G12" s="109">
        <v>1763</v>
      </c>
      <c r="H12" s="109">
        <v>1588</v>
      </c>
      <c r="I12" s="109">
        <v>1848</v>
      </c>
    </row>
    <row r="13" spans="1:12" ht="17.25" thickBot="1" x14ac:dyDescent="0.35">
      <c r="A13" s="82" t="s">
        <v>875</v>
      </c>
      <c r="B13" s="107">
        <v>1777</v>
      </c>
      <c r="C13" s="107">
        <v>1344</v>
      </c>
      <c r="D13" s="107">
        <v>1353</v>
      </c>
      <c r="E13" s="107">
        <v>1347</v>
      </c>
      <c r="F13" s="107">
        <v>1353</v>
      </c>
      <c r="G13" s="107">
        <v>1279</v>
      </c>
      <c r="H13" s="107">
        <v>1157</v>
      </c>
      <c r="I13" s="107">
        <v>1342</v>
      </c>
    </row>
    <row r="14" spans="1:12" ht="17.25" thickBot="1" x14ac:dyDescent="0.35">
      <c r="A14" s="82" t="s">
        <v>379</v>
      </c>
      <c r="B14" s="107">
        <v>1546</v>
      </c>
      <c r="C14" s="107">
        <v>1158</v>
      </c>
      <c r="D14" s="107">
        <v>1158</v>
      </c>
      <c r="E14" s="107">
        <v>1167</v>
      </c>
      <c r="F14" s="107">
        <v>1155</v>
      </c>
      <c r="G14" s="107">
        <v>1113</v>
      </c>
      <c r="H14" s="83">
        <v>992</v>
      </c>
      <c r="I14" s="107">
        <v>1153</v>
      </c>
    </row>
    <row r="15" spans="1:12" ht="17.25" thickBot="1" x14ac:dyDescent="0.35">
      <c r="A15" s="82" t="s">
        <v>380</v>
      </c>
      <c r="B15" s="83">
        <v>217</v>
      </c>
      <c r="C15" s="83">
        <v>171</v>
      </c>
      <c r="D15" s="83">
        <v>179</v>
      </c>
      <c r="E15" s="83">
        <v>175</v>
      </c>
      <c r="F15" s="83">
        <v>184</v>
      </c>
      <c r="G15" s="83">
        <v>158</v>
      </c>
      <c r="H15" s="83">
        <v>153</v>
      </c>
      <c r="I15" s="83">
        <v>180</v>
      </c>
    </row>
    <row r="16" spans="1:12" ht="17.25" thickBot="1" x14ac:dyDescent="0.35">
      <c r="A16" s="82" t="s">
        <v>381</v>
      </c>
      <c r="B16" s="83">
        <v>0</v>
      </c>
      <c r="C16" s="83">
        <v>0</v>
      </c>
      <c r="D16" s="83">
        <v>0</v>
      </c>
      <c r="E16" s="83">
        <v>0</v>
      </c>
      <c r="F16" s="83">
        <v>0</v>
      </c>
      <c r="G16" s="83">
        <v>0</v>
      </c>
      <c r="H16" s="83">
        <v>0</v>
      </c>
      <c r="I16" s="83">
        <v>0</v>
      </c>
    </row>
    <row r="17" spans="1:9" ht="17.25" thickBot="1" x14ac:dyDescent="0.35">
      <c r="A17" s="82" t="s">
        <v>438</v>
      </c>
      <c r="B17" s="83">
        <v>4</v>
      </c>
      <c r="C17" s="83">
        <v>3</v>
      </c>
      <c r="D17" s="83">
        <v>2</v>
      </c>
      <c r="E17" s="83">
        <v>2</v>
      </c>
      <c r="F17" s="83">
        <v>3</v>
      </c>
      <c r="G17" s="83">
        <v>3</v>
      </c>
      <c r="H17" s="83">
        <v>3</v>
      </c>
      <c r="I17" s="83">
        <v>4</v>
      </c>
    </row>
    <row r="18" spans="1:9" ht="17.25" thickBot="1" x14ac:dyDescent="0.35">
      <c r="A18" s="82" t="s">
        <v>382</v>
      </c>
      <c r="B18" s="83">
        <v>4</v>
      </c>
      <c r="C18" s="83">
        <v>12</v>
      </c>
      <c r="D18" s="83">
        <v>10</v>
      </c>
      <c r="E18" s="83">
        <v>1</v>
      </c>
      <c r="F18" s="83">
        <v>6</v>
      </c>
      <c r="G18" s="83">
        <v>3</v>
      </c>
      <c r="H18" s="83">
        <v>8</v>
      </c>
      <c r="I18" s="83">
        <v>1</v>
      </c>
    </row>
    <row r="19" spans="1:9" ht="17.25" thickBot="1" x14ac:dyDescent="0.35">
      <c r="A19" s="82" t="s">
        <v>383</v>
      </c>
      <c r="B19" s="83">
        <v>5</v>
      </c>
      <c r="C19" s="83">
        <v>1</v>
      </c>
      <c r="D19" s="83">
        <v>2</v>
      </c>
      <c r="E19" s="83">
        <v>1</v>
      </c>
      <c r="F19" s="83">
        <v>3</v>
      </c>
      <c r="G19" s="83">
        <v>1</v>
      </c>
      <c r="H19" s="83">
        <v>1</v>
      </c>
      <c r="I19" s="83">
        <v>4</v>
      </c>
    </row>
    <row r="20" spans="1:9" ht="17.25" thickBot="1" x14ac:dyDescent="0.35">
      <c r="A20" s="82" t="s">
        <v>384</v>
      </c>
      <c r="B20" s="83">
        <v>0</v>
      </c>
      <c r="C20" s="83">
        <v>0</v>
      </c>
      <c r="D20" s="83">
        <v>0</v>
      </c>
      <c r="E20" s="83">
        <v>0</v>
      </c>
      <c r="F20" s="83">
        <v>0</v>
      </c>
      <c r="G20" s="83">
        <v>0</v>
      </c>
      <c r="H20" s="83">
        <v>0</v>
      </c>
      <c r="I20" s="83">
        <v>0</v>
      </c>
    </row>
    <row r="21" spans="1:9" ht="17.25" thickBot="1" x14ac:dyDescent="0.35">
      <c r="A21" s="82" t="s">
        <v>876</v>
      </c>
      <c r="B21" s="83">
        <v>672</v>
      </c>
      <c r="C21" s="83">
        <v>508</v>
      </c>
      <c r="D21" s="83">
        <v>512</v>
      </c>
      <c r="E21" s="83">
        <v>501</v>
      </c>
      <c r="F21" s="83">
        <v>509</v>
      </c>
      <c r="G21" s="83">
        <v>486</v>
      </c>
      <c r="H21" s="83">
        <v>434</v>
      </c>
      <c r="I21" s="83">
        <v>506</v>
      </c>
    </row>
    <row r="22" spans="1:9" ht="17.25" thickBot="1" x14ac:dyDescent="0.35">
      <c r="A22" s="82" t="s">
        <v>426</v>
      </c>
      <c r="B22" s="83">
        <v>609</v>
      </c>
      <c r="C22" s="83">
        <v>463</v>
      </c>
      <c r="D22" s="83">
        <v>466</v>
      </c>
      <c r="E22" s="83">
        <v>460</v>
      </c>
      <c r="F22" s="83">
        <v>461</v>
      </c>
      <c r="G22" s="83">
        <v>441</v>
      </c>
      <c r="H22" s="83">
        <v>398</v>
      </c>
      <c r="I22" s="83">
        <v>467</v>
      </c>
    </row>
    <row r="23" spans="1:9" ht="17.25" thickBot="1" x14ac:dyDescent="0.35">
      <c r="A23" s="82" t="s">
        <v>427</v>
      </c>
      <c r="B23" s="83">
        <v>14</v>
      </c>
      <c r="C23" s="83">
        <v>10</v>
      </c>
      <c r="D23" s="83">
        <v>9</v>
      </c>
      <c r="E23" s="83">
        <v>9</v>
      </c>
      <c r="F23" s="83">
        <v>10</v>
      </c>
      <c r="G23" s="83">
        <v>10</v>
      </c>
      <c r="H23" s="83">
        <v>7</v>
      </c>
      <c r="I23" s="83">
        <v>10</v>
      </c>
    </row>
    <row r="24" spans="1:9" ht="17.25" thickBot="1" x14ac:dyDescent="0.35">
      <c r="A24" s="82" t="s">
        <v>385</v>
      </c>
      <c r="B24" s="83">
        <v>23</v>
      </c>
      <c r="C24" s="83">
        <v>19</v>
      </c>
      <c r="D24" s="83">
        <v>20</v>
      </c>
      <c r="E24" s="83">
        <v>18</v>
      </c>
      <c r="F24" s="83">
        <v>21</v>
      </c>
      <c r="G24" s="83">
        <v>19</v>
      </c>
      <c r="H24" s="83">
        <v>15</v>
      </c>
      <c r="I24" s="83">
        <v>15</v>
      </c>
    </row>
    <row r="25" spans="1:9" ht="17.25" thickBot="1" x14ac:dyDescent="0.35">
      <c r="A25" s="82" t="s">
        <v>428</v>
      </c>
      <c r="B25" s="83">
        <v>0</v>
      </c>
      <c r="C25" s="83"/>
      <c r="D25" s="83">
        <v>0</v>
      </c>
      <c r="E25" s="83">
        <v>0</v>
      </c>
      <c r="F25" s="83"/>
      <c r="G25" s="83">
        <v>0</v>
      </c>
      <c r="H25" s="83">
        <v>0</v>
      </c>
      <c r="I25" s="83"/>
    </row>
    <row r="26" spans="1:9" ht="17.25" thickBot="1" x14ac:dyDescent="0.35">
      <c r="A26" s="82" t="s">
        <v>386</v>
      </c>
      <c r="B26" s="83">
        <v>17</v>
      </c>
      <c r="C26" s="83">
        <v>11</v>
      </c>
      <c r="D26" s="83">
        <v>13</v>
      </c>
      <c r="E26" s="83">
        <v>11</v>
      </c>
      <c r="F26" s="83">
        <v>12</v>
      </c>
      <c r="G26" s="83">
        <v>13</v>
      </c>
      <c r="H26" s="83">
        <v>11</v>
      </c>
      <c r="I26" s="83">
        <v>9</v>
      </c>
    </row>
    <row r="27" spans="1:9" ht="17.25" thickBot="1" x14ac:dyDescent="0.35">
      <c r="A27" s="82" t="s">
        <v>387</v>
      </c>
      <c r="B27" s="83">
        <v>5</v>
      </c>
      <c r="C27" s="83">
        <v>2</v>
      </c>
      <c r="D27" s="83">
        <v>2</v>
      </c>
      <c r="E27" s="83">
        <v>2</v>
      </c>
      <c r="F27" s="83">
        <v>2</v>
      </c>
      <c r="G27" s="83">
        <v>1</v>
      </c>
      <c r="H27" s="83">
        <v>1</v>
      </c>
      <c r="I27" s="83">
        <v>2</v>
      </c>
    </row>
    <row r="28" spans="1:9" ht="17.25" thickBot="1" x14ac:dyDescent="0.35">
      <c r="A28" s="82" t="s">
        <v>388</v>
      </c>
      <c r="B28" s="83">
        <v>0</v>
      </c>
      <c r="C28" s="83">
        <v>0</v>
      </c>
      <c r="D28" s="83">
        <v>0</v>
      </c>
      <c r="E28" s="83">
        <v>0</v>
      </c>
      <c r="F28" s="83">
        <v>0</v>
      </c>
      <c r="G28" s="83">
        <v>0</v>
      </c>
      <c r="H28" s="83">
        <v>0</v>
      </c>
      <c r="I28" s="83">
        <v>0</v>
      </c>
    </row>
    <row r="29" spans="1:9" ht="17.25" thickBot="1" x14ac:dyDescent="0.35">
      <c r="A29" s="82" t="s">
        <v>389</v>
      </c>
      <c r="B29" s="83">
        <v>3</v>
      </c>
      <c r="C29" s="83">
        <v>3</v>
      </c>
      <c r="D29" s="83">
        <v>2</v>
      </c>
      <c r="E29" s="83">
        <v>1</v>
      </c>
      <c r="F29" s="83">
        <v>3</v>
      </c>
      <c r="G29" s="83">
        <v>2</v>
      </c>
      <c r="H29" s="83">
        <v>1</v>
      </c>
      <c r="I29" s="83">
        <v>2</v>
      </c>
    </row>
    <row r="30" spans="1:9" ht="17.25" thickBot="1" x14ac:dyDescent="0.35">
      <c r="A30" s="82" t="s">
        <v>429</v>
      </c>
      <c r="B30" s="83">
        <v>-2</v>
      </c>
      <c r="C30" s="83">
        <v>-10</v>
      </c>
      <c r="D30" s="83">
        <v>-5</v>
      </c>
      <c r="E30" s="83">
        <v>-2</v>
      </c>
      <c r="F30" s="83">
        <v>-2</v>
      </c>
      <c r="G30" s="83">
        <v>-1</v>
      </c>
      <c r="H30" s="171" t="s">
        <v>1010</v>
      </c>
      <c r="I30" s="171" t="s">
        <v>1011</v>
      </c>
    </row>
    <row r="31" spans="1:9" x14ac:dyDescent="0.3">
      <c r="A31" s="3" t="s">
        <v>424</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G8"/>
  <sheetViews>
    <sheetView zoomScale="80" zoomScaleNormal="80" workbookViewId="0"/>
  </sheetViews>
  <sheetFormatPr defaultRowHeight="16.5" x14ac:dyDescent="0.3"/>
  <cols>
    <col min="1" max="16384" width="9.140625" style="1"/>
  </cols>
  <sheetData>
    <row r="1" spans="1:7" ht="17.25" thickBot="1" x14ac:dyDescent="0.35">
      <c r="A1" s="7" t="s">
        <v>1368</v>
      </c>
    </row>
    <row r="2" spans="1:7" ht="17.25" thickBot="1" x14ac:dyDescent="0.35">
      <c r="A2" s="636" t="s">
        <v>2</v>
      </c>
      <c r="B2" s="594" t="s">
        <v>1369</v>
      </c>
      <c r="C2" s="595"/>
      <c r="D2" s="627" t="s">
        <v>1370</v>
      </c>
      <c r="E2" s="629"/>
      <c r="F2" s="627" t="s">
        <v>1371</v>
      </c>
      <c r="G2" s="629"/>
    </row>
    <row r="3" spans="1:7" ht="66.75" thickBot="1" x14ac:dyDescent="0.35">
      <c r="A3" s="637"/>
      <c r="B3" s="568" t="s">
        <v>807</v>
      </c>
      <c r="C3" s="568" t="s">
        <v>808</v>
      </c>
      <c r="D3" s="568" t="s">
        <v>807</v>
      </c>
      <c r="E3" s="568" t="s">
        <v>808</v>
      </c>
      <c r="F3" s="568" t="s">
        <v>807</v>
      </c>
      <c r="G3" s="568" t="s">
        <v>808</v>
      </c>
    </row>
    <row r="4" spans="1:7" ht="17.25" thickBot="1" x14ac:dyDescent="0.35">
      <c r="A4" s="735">
        <v>2020</v>
      </c>
      <c r="B4" s="119">
        <v>2540</v>
      </c>
      <c r="C4" s="119">
        <v>1170</v>
      </c>
      <c r="D4" s="21">
        <v>661</v>
      </c>
      <c r="E4" s="21">
        <v>144</v>
      </c>
      <c r="F4" s="21">
        <v>661</v>
      </c>
      <c r="G4" s="21">
        <v>144</v>
      </c>
    </row>
    <row r="5" spans="1:7" ht="17.25" thickBot="1" x14ac:dyDescent="0.35">
      <c r="A5" s="735">
        <v>2021</v>
      </c>
      <c r="B5" s="119">
        <v>3840</v>
      </c>
      <c r="C5" s="119">
        <v>1510</v>
      </c>
      <c r="D5" s="119">
        <v>2177</v>
      </c>
      <c r="E5" s="21">
        <v>641</v>
      </c>
      <c r="F5" s="119">
        <v>2157</v>
      </c>
      <c r="G5" s="21">
        <v>606</v>
      </c>
    </row>
    <row r="6" spans="1:7" ht="17.25" thickBot="1" x14ac:dyDescent="0.35">
      <c r="A6" s="736">
        <v>2022</v>
      </c>
      <c r="B6" s="737">
        <v>3600</v>
      </c>
      <c r="C6" s="737">
        <v>2240</v>
      </c>
      <c r="D6" s="737">
        <v>2000</v>
      </c>
      <c r="E6" s="737">
        <v>1493</v>
      </c>
      <c r="F6" s="737">
        <v>1997</v>
      </c>
      <c r="G6" s="737">
        <v>1474</v>
      </c>
    </row>
    <row r="7" spans="1:7" ht="17.25" thickBot="1" x14ac:dyDescent="0.35">
      <c r="A7" s="738">
        <v>2023</v>
      </c>
      <c r="B7" s="739">
        <v>3220</v>
      </c>
      <c r="C7" s="739">
        <v>3040</v>
      </c>
      <c r="D7" s="739">
        <v>2000</v>
      </c>
      <c r="E7" s="739">
        <v>2070</v>
      </c>
      <c r="F7" s="739">
        <v>1997</v>
      </c>
      <c r="G7" s="739">
        <v>1963</v>
      </c>
    </row>
    <row r="8" spans="1:7" x14ac:dyDescent="0.3">
      <c r="A8" s="3" t="s">
        <v>1372</v>
      </c>
    </row>
  </sheetData>
  <mergeCells count="4">
    <mergeCell ref="A2:A3"/>
    <mergeCell ref="B2:C2"/>
    <mergeCell ref="D2:E2"/>
    <mergeCell ref="F2: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2:S234"/>
  <sheetViews>
    <sheetView zoomScale="80" zoomScaleNormal="80" workbookViewId="0"/>
  </sheetViews>
  <sheetFormatPr defaultColWidth="9.140625" defaultRowHeight="16.5" x14ac:dyDescent="0.3"/>
  <cols>
    <col min="1" max="1" width="40.5703125" style="1" customWidth="1"/>
    <col min="2" max="2" width="17.5703125" style="1" customWidth="1"/>
    <col min="3" max="3" width="12" style="1" customWidth="1"/>
    <col min="4" max="4" width="18" style="1" customWidth="1"/>
    <col min="5" max="5" width="18.85546875" style="1" customWidth="1"/>
    <col min="6" max="6" width="12.7109375" style="1" customWidth="1"/>
    <col min="7" max="7" width="12.140625" style="1" customWidth="1"/>
    <col min="8" max="8" width="13.28515625" style="1" customWidth="1"/>
    <col min="9" max="9" width="11.140625" style="1" customWidth="1"/>
    <col min="10" max="10" width="16" style="1" customWidth="1"/>
    <col min="11" max="11" width="11.7109375" style="1" customWidth="1"/>
    <col min="12" max="12" width="9.140625" style="1" customWidth="1"/>
    <col min="13" max="13" width="17.85546875" style="1" customWidth="1"/>
    <col min="14" max="14" width="14.5703125" style="1" customWidth="1"/>
    <col min="15" max="15" width="10.140625" style="1" customWidth="1"/>
    <col min="16" max="16" width="23.7109375" style="1" bestFit="1" customWidth="1"/>
    <col min="17" max="19" width="7.7109375" style="1" bestFit="1" customWidth="1"/>
    <col min="20" max="20" width="7" style="1" bestFit="1" customWidth="1"/>
    <col min="21" max="22" width="6" style="1" bestFit="1" customWidth="1"/>
    <col min="23" max="16384" width="9.140625" style="1"/>
  </cols>
  <sheetData>
    <row r="2" spans="1:16" ht="17.25" thickBot="1" x14ac:dyDescent="0.35">
      <c r="A2" s="342" t="s">
        <v>1012</v>
      </c>
      <c r="P2" s="12">
        <v>2018</v>
      </c>
    </row>
    <row r="3" spans="1:16" ht="17.25" thickBot="1" x14ac:dyDescent="0.35">
      <c r="A3" s="636" t="s">
        <v>34</v>
      </c>
      <c r="B3" s="594" t="s">
        <v>448</v>
      </c>
      <c r="C3" s="647"/>
      <c r="D3" s="595"/>
      <c r="E3" s="594" t="s">
        <v>1013</v>
      </c>
      <c r="F3" s="647"/>
      <c r="G3" s="595"/>
      <c r="K3" s="12"/>
    </row>
    <row r="4" spans="1:16" ht="17.25" thickBot="1" x14ac:dyDescent="0.35">
      <c r="A4" s="637"/>
      <c r="B4" s="28" t="s">
        <v>14</v>
      </c>
      <c r="C4" s="28" t="s">
        <v>15</v>
      </c>
      <c r="D4" s="28" t="s">
        <v>16</v>
      </c>
      <c r="E4" s="28" t="s">
        <v>14</v>
      </c>
      <c r="F4" s="28" t="s">
        <v>15</v>
      </c>
      <c r="G4" s="28" t="s">
        <v>16</v>
      </c>
      <c r="K4" s="12"/>
    </row>
    <row r="5" spans="1:16" ht="17.25" thickBot="1" x14ac:dyDescent="0.35">
      <c r="A5" s="108" t="s">
        <v>809</v>
      </c>
      <c r="B5" s="467">
        <v>2771.9</v>
      </c>
      <c r="C5" s="467">
        <v>1466.7</v>
      </c>
      <c r="D5" s="467">
        <v>1305.2</v>
      </c>
      <c r="E5" s="467">
        <v>99.913491691597883</v>
      </c>
      <c r="F5" s="467">
        <v>99.911444141689373</v>
      </c>
      <c r="G5" s="467">
        <v>99.915792696930268</v>
      </c>
      <c r="K5" s="12"/>
    </row>
    <row r="6" spans="1:16" ht="17.25" thickBot="1" x14ac:dyDescent="0.35">
      <c r="A6" s="657" t="s">
        <v>449</v>
      </c>
      <c r="B6" s="658"/>
      <c r="C6" s="658"/>
      <c r="D6" s="658"/>
      <c r="E6" s="658"/>
      <c r="F6" s="658"/>
      <c r="G6" s="659"/>
      <c r="K6" s="12"/>
    </row>
    <row r="7" spans="1:16" ht="17.25" thickBot="1" x14ac:dyDescent="0.35">
      <c r="A7" s="340" t="s">
        <v>678</v>
      </c>
      <c r="B7" s="21">
        <v>13.7</v>
      </c>
      <c r="C7" s="21">
        <v>8.9</v>
      </c>
      <c r="D7" s="21">
        <v>4.8</v>
      </c>
      <c r="E7" s="32">
        <v>103.00751879699249</v>
      </c>
      <c r="F7" s="32">
        <v>108.53658536585367</v>
      </c>
      <c r="G7" s="32">
        <v>94.117647058823522</v>
      </c>
      <c r="K7" s="12"/>
    </row>
    <row r="8" spans="1:16" ht="17.25" thickBot="1" x14ac:dyDescent="0.35">
      <c r="A8" s="340" t="s">
        <v>679</v>
      </c>
      <c r="B8" s="21">
        <v>128.9</v>
      </c>
      <c r="C8" s="21">
        <v>79</v>
      </c>
      <c r="D8" s="21">
        <v>49.8</v>
      </c>
      <c r="E8" s="32">
        <v>100.31128404669261</v>
      </c>
      <c r="F8" s="32">
        <v>97.651421508034602</v>
      </c>
      <c r="G8" s="32">
        <v>104.84210526315789</v>
      </c>
      <c r="K8" s="12"/>
    </row>
    <row r="9" spans="1:16" ht="17.25" thickBot="1" x14ac:dyDescent="0.35">
      <c r="A9" s="340" t="s">
        <v>680</v>
      </c>
      <c r="B9" s="21">
        <v>264.7</v>
      </c>
      <c r="C9" s="21">
        <v>145.19999999999999</v>
      </c>
      <c r="D9" s="21">
        <v>119.5</v>
      </c>
      <c r="E9" s="32">
        <v>95.975344452501815</v>
      </c>
      <c r="F9" s="32">
        <v>96.929238985313731</v>
      </c>
      <c r="G9" s="32">
        <v>94.841269841269835</v>
      </c>
      <c r="K9" s="12"/>
    </row>
    <row r="10" spans="1:16" ht="17.25" thickBot="1" x14ac:dyDescent="0.35">
      <c r="A10" s="340" t="s">
        <v>457</v>
      </c>
      <c r="B10" s="21">
        <v>337.1</v>
      </c>
      <c r="C10" s="21">
        <v>183.7</v>
      </c>
      <c r="D10" s="21">
        <v>153.4</v>
      </c>
      <c r="E10" s="32">
        <v>96.839988509049121</v>
      </c>
      <c r="F10" s="32">
        <v>96.939313984168862</v>
      </c>
      <c r="G10" s="32">
        <v>96.721311475409848</v>
      </c>
      <c r="K10" s="12"/>
    </row>
    <row r="11" spans="1:16" ht="17.25" thickBot="1" x14ac:dyDescent="0.35">
      <c r="A11" s="340" t="s">
        <v>681</v>
      </c>
      <c r="B11" s="21">
        <v>378.2</v>
      </c>
      <c r="C11" s="21">
        <v>202.7</v>
      </c>
      <c r="D11" s="21">
        <v>175.5</v>
      </c>
      <c r="E11" s="32">
        <v>99.134993446920049</v>
      </c>
      <c r="F11" s="32">
        <v>98.44584749878581</v>
      </c>
      <c r="G11" s="32">
        <v>99.94305239179954</v>
      </c>
      <c r="K11" s="12"/>
    </row>
    <row r="12" spans="1:16" ht="17.25" thickBot="1" x14ac:dyDescent="0.35">
      <c r="A12" s="340" t="s">
        <v>682</v>
      </c>
      <c r="B12" s="21">
        <v>404.7</v>
      </c>
      <c r="C12" s="21">
        <v>212.6</v>
      </c>
      <c r="D12" s="21">
        <v>192.1</v>
      </c>
      <c r="E12" s="32">
        <v>98.03779069767441</v>
      </c>
      <c r="F12" s="32">
        <v>97.567691601652129</v>
      </c>
      <c r="G12" s="32">
        <v>98.563365828630054</v>
      </c>
      <c r="K12" s="12"/>
    </row>
    <row r="13" spans="1:16" ht="17.25" thickBot="1" x14ac:dyDescent="0.35">
      <c r="A13" s="340" t="s">
        <v>683</v>
      </c>
      <c r="B13" s="21">
        <v>403.8</v>
      </c>
      <c r="C13" s="21">
        <v>207.1</v>
      </c>
      <c r="D13" s="21">
        <v>196.8</v>
      </c>
      <c r="E13" s="32">
        <v>102.02122283981809</v>
      </c>
      <c r="F13" s="32">
        <v>101.61923454367026</v>
      </c>
      <c r="G13" s="32">
        <v>102.44664237376367</v>
      </c>
      <c r="K13" s="12"/>
    </row>
    <row r="14" spans="1:16" ht="17.25" thickBot="1" x14ac:dyDescent="0.35">
      <c r="A14" s="340" t="s">
        <v>684</v>
      </c>
      <c r="B14" s="21">
        <v>316</v>
      </c>
      <c r="C14" s="21">
        <v>160.4</v>
      </c>
      <c r="D14" s="21">
        <v>155.6</v>
      </c>
      <c r="E14" s="32">
        <v>102.89807880169326</v>
      </c>
      <c r="F14" s="32">
        <v>103.08483290488432</v>
      </c>
      <c r="G14" s="32">
        <v>102.70627062706271</v>
      </c>
      <c r="K14" s="12"/>
    </row>
    <row r="15" spans="1:16" ht="17.25" thickBot="1" x14ac:dyDescent="0.35">
      <c r="A15" s="340" t="s">
        <v>685</v>
      </c>
      <c r="B15" s="21">
        <v>296.3</v>
      </c>
      <c r="C15" s="21">
        <v>144.9</v>
      </c>
      <c r="D15" s="21">
        <v>151.4</v>
      </c>
      <c r="E15" s="32">
        <v>99.229738780977897</v>
      </c>
      <c r="F15" s="32">
        <v>99.246575342465761</v>
      </c>
      <c r="G15" s="32">
        <v>99.21363040629096</v>
      </c>
      <c r="K15" s="12"/>
    </row>
    <row r="16" spans="1:16" ht="17.25" thickBot="1" x14ac:dyDescent="0.35">
      <c r="A16" s="340" t="s">
        <v>686</v>
      </c>
      <c r="B16" s="21">
        <v>177.9</v>
      </c>
      <c r="C16" s="21">
        <v>94.9</v>
      </c>
      <c r="D16" s="21">
        <v>83</v>
      </c>
      <c r="E16" s="32">
        <v>105.89285714285714</v>
      </c>
      <c r="F16" s="32">
        <v>108.95522388059702</v>
      </c>
      <c r="G16" s="32">
        <v>102.59579728059332</v>
      </c>
      <c r="K16" s="12"/>
    </row>
    <row r="17" spans="1:16" ht="17.25" thickBot="1" x14ac:dyDescent="0.35">
      <c r="A17" s="340" t="s">
        <v>810</v>
      </c>
      <c r="B17" s="21">
        <v>50.5</v>
      </c>
      <c r="C17" s="21">
        <v>27.3</v>
      </c>
      <c r="D17" s="21">
        <v>23.1</v>
      </c>
      <c r="E17" s="32">
        <v>112.97539149888142</v>
      </c>
      <c r="F17" s="32">
        <v>117.16738197424891</v>
      </c>
      <c r="G17" s="32">
        <v>107.44186046511628</v>
      </c>
      <c r="K17" s="12"/>
    </row>
    <row r="18" spans="1:16" ht="17.25" thickBot="1" x14ac:dyDescent="0.35">
      <c r="A18" s="657" t="s">
        <v>450</v>
      </c>
      <c r="B18" s="658"/>
      <c r="C18" s="658"/>
      <c r="D18" s="658"/>
      <c r="E18" s="658"/>
      <c r="F18" s="658"/>
      <c r="G18" s="659"/>
      <c r="K18" s="12"/>
    </row>
    <row r="19" spans="1:16" ht="17.25" thickBot="1" x14ac:dyDescent="0.35">
      <c r="A19" s="340" t="s">
        <v>635</v>
      </c>
      <c r="B19" s="21">
        <v>117.7</v>
      </c>
      <c r="C19" s="21">
        <v>67</v>
      </c>
      <c r="D19" s="21">
        <v>50.7</v>
      </c>
      <c r="E19" s="32">
        <v>98.001665278934226</v>
      </c>
      <c r="F19" s="32">
        <v>106.01265822784809</v>
      </c>
      <c r="G19" s="32">
        <v>89.103690685413014</v>
      </c>
      <c r="K19" s="12"/>
    </row>
    <row r="20" spans="1:16" ht="17.25" thickBot="1" x14ac:dyDescent="0.35">
      <c r="A20" s="340" t="s">
        <v>636</v>
      </c>
      <c r="B20" s="21">
        <v>587.4</v>
      </c>
      <c r="C20" s="21">
        <v>381.6</v>
      </c>
      <c r="D20" s="21">
        <v>205.8</v>
      </c>
      <c r="E20" s="32">
        <v>97.867377540819717</v>
      </c>
      <c r="F20" s="32">
        <v>99.19417728099819</v>
      </c>
      <c r="G20" s="32">
        <v>95.498839907192576</v>
      </c>
      <c r="K20" s="12"/>
    </row>
    <row r="21" spans="1:16" ht="17.25" thickBot="1" x14ac:dyDescent="0.35">
      <c r="A21" s="340" t="s">
        <v>637</v>
      </c>
      <c r="B21" s="341">
        <v>1227</v>
      </c>
      <c r="C21" s="21">
        <v>650.9</v>
      </c>
      <c r="D21" s="21">
        <v>576</v>
      </c>
      <c r="E21" s="32">
        <v>101.59807899312743</v>
      </c>
      <c r="F21" s="32">
        <v>98.695981804397263</v>
      </c>
      <c r="G21" s="32">
        <v>105.07114191900766</v>
      </c>
      <c r="K21" s="12"/>
    </row>
    <row r="22" spans="1:16" ht="17.25" thickBot="1" x14ac:dyDescent="0.35">
      <c r="A22" s="16" t="s">
        <v>247</v>
      </c>
      <c r="B22" s="21">
        <v>839.8</v>
      </c>
      <c r="C22" s="21">
        <v>367.1</v>
      </c>
      <c r="D22" s="21">
        <v>472.7</v>
      </c>
      <c r="E22" s="32">
        <v>99.231950844854069</v>
      </c>
      <c r="F22" s="32">
        <v>101.80255130338325</v>
      </c>
      <c r="G22" s="32">
        <v>97.323450689726172</v>
      </c>
      <c r="K22" s="12"/>
    </row>
    <row r="23" spans="1:16" x14ac:dyDescent="0.3">
      <c r="A23" s="9" t="s">
        <v>27</v>
      </c>
      <c r="P23" s="12"/>
    </row>
    <row r="24" spans="1:16" x14ac:dyDescent="0.3">
      <c r="A24" s="7"/>
      <c r="P24" s="12"/>
    </row>
    <row r="25" spans="1:16" x14ac:dyDescent="0.3">
      <c r="A25" s="7"/>
      <c r="F25" s="7"/>
    </row>
    <row r="26" spans="1:16" x14ac:dyDescent="0.3">
      <c r="A26" s="342" t="s">
        <v>1293</v>
      </c>
      <c r="F26" s="267"/>
      <c r="G26" s="267"/>
    </row>
    <row r="27" spans="1:16" x14ac:dyDescent="0.3">
      <c r="A27" s="202" t="s">
        <v>34</v>
      </c>
      <c r="B27" s="202" t="s">
        <v>14</v>
      </c>
      <c r="C27" s="202" t="s">
        <v>15</v>
      </c>
      <c r="D27" s="202" t="s">
        <v>16</v>
      </c>
      <c r="F27" s="268"/>
      <c r="G27" s="269"/>
    </row>
    <row r="28" spans="1:16" x14ac:dyDescent="0.3">
      <c r="A28" s="337" t="s">
        <v>885</v>
      </c>
      <c r="B28" s="306">
        <v>58.3</v>
      </c>
      <c r="C28" s="306">
        <v>63.6</v>
      </c>
      <c r="D28" s="306">
        <v>53.2</v>
      </c>
      <c r="F28" s="268"/>
      <c r="G28" s="269"/>
    </row>
    <row r="29" spans="1:16" x14ac:dyDescent="0.3">
      <c r="A29" s="337" t="s">
        <v>449</v>
      </c>
      <c r="B29" s="337"/>
      <c r="C29" s="337"/>
      <c r="D29" s="337"/>
      <c r="F29" s="268"/>
      <c r="G29" s="269"/>
    </row>
    <row r="30" spans="1:16" x14ac:dyDescent="0.3">
      <c r="A30" s="337" t="s">
        <v>886</v>
      </c>
      <c r="B30" s="204">
        <v>77.5</v>
      </c>
      <c r="C30" s="204">
        <v>81.3</v>
      </c>
      <c r="D30" s="204">
        <v>73.599999999999994</v>
      </c>
      <c r="F30" s="268"/>
      <c r="G30" s="269"/>
    </row>
    <row r="31" spans="1:16" x14ac:dyDescent="0.3">
      <c r="A31" s="337" t="s">
        <v>887</v>
      </c>
      <c r="B31" s="204">
        <v>71.900000000000006</v>
      </c>
      <c r="C31" s="204">
        <v>75.5</v>
      </c>
      <c r="D31" s="204">
        <v>68.400000000000006</v>
      </c>
      <c r="F31" s="270"/>
      <c r="G31" s="265"/>
    </row>
    <row r="32" spans="1:16" x14ac:dyDescent="0.3">
      <c r="A32" s="337" t="s">
        <v>888</v>
      </c>
      <c r="B32" s="204">
        <v>21.7</v>
      </c>
      <c r="C32" s="204">
        <v>25.4</v>
      </c>
      <c r="D32" s="204">
        <v>17.8</v>
      </c>
      <c r="F32" s="270"/>
      <c r="G32" s="265"/>
    </row>
    <row r="33" spans="1:9" x14ac:dyDescent="0.3">
      <c r="A33" s="337" t="s">
        <v>889</v>
      </c>
      <c r="B33" s="204">
        <v>73</v>
      </c>
      <c r="C33" s="204">
        <v>75.7</v>
      </c>
      <c r="D33" s="204">
        <v>70.400000000000006</v>
      </c>
      <c r="F33" s="270"/>
      <c r="G33" s="265"/>
    </row>
    <row r="34" spans="1:9" x14ac:dyDescent="0.3">
      <c r="A34" s="36" t="s">
        <v>890</v>
      </c>
      <c r="B34" s="205">
        <v>2.5</v>
      </c>
      <c r="C34" s="205">
        <v>3</v>
      </c>
      <c r="D34" s="205">
        <v>2</v>
      </c>
      <c r="F34" s="270"/>
      <c r="G34" s="265"/>
    </row>
    <row r="35" spans="1:9" x14ac:dyDescent="0.3">
      <c r="A35" s="36" t="s">
        <v>891</v>
      </c>
      <c r="B35" s="205">
        <v>40.6</v>
      </c>
      <c r="C35" s="205">
        <v>47.7</v>
      </c>
      <c r="D35" s="205">
        <v>33.4</v>
      </c>
      <c r="F35" s="270"/>
      <c r="G35" s="265"/>
    </row>
    <row r="36" spans="1:9" x14ac:dyDescent="0.3">
      <c r="A36" s="36" t="s">
        <v>892</v>
      </c>
      <c r="B36" s="205">
        <v>78.599999999999994</v>
      </c>
      <c r="C36" s="205">
        <v>84.9</v>
      </c>
      <c r="D36" s="205">
        <v>72</v>
      </c>
      <c r="F36" s="270"/>
      <c r="G36" s="265"/>
    </row>
    <row r="37" spans="1:9" x14ac:dyDescent="0.3">
      <c r="A37" s="36" t="s">
        <v>893</v>
      </c>
      <c r="B37" s="205">
        <v>82.5</v>
      </c>
      <c r="C37" s="205">
        <v>88.3</v>
      </c>
      <c r="D37" s="205">
        <v>76.5</v>
      </c>
      <c r="F37" s="270"/>
      <c r="G37" s="265"/>
    </row>
    <row r="38" spans="1:9" x14ac:dyDescent="0.3">
      <c r="A38" s="36" t="s">
        <v>894</v>
      </c>
      <c r="B38" s="205">
        <v>84.9</v>
      </c>
      <c r="C38" s="205">
        <v>89.6</v>
      </c>
      <c r="D38" s="205">
        <v>80</v>
      </c>
      <c r="F38" s="270"/>
      <c r="G38" s="265"/>
    </row>
    <row r="39" spans="1:9" x14ac:dyDescent="0.3">
      <c r="A39" s="36" t="s">
        <v>895</v>
      </c>
      <c r="B39" s="205">
        <v>87.4</v>
      </c>
      <c r="C39" s="205">
        <v>90</v>
      </c>
      <c r="D39" s="205">
        <v>84.6</v>
      </c>
      <c r="F39" s="270"/>
      <c r="G39" s="265"/>
    </row>
    <row r="40" spans="1:9" x14ac:dyDescent="0.3">
      <c r="A40" s="36" t="s">
        <v>896</v>
      </c>
      <c r="B40" s="205">
        <v>88.3</v>
      </c>
      <c r="C40" s="205">
        <v>89.1</v>
      </c>
      <c r="D40" s="205">
        <v>87.4</v>
      </c>
      <c r="F40" s="270"/>
      <c r="G40" s="265"/>
    </row>
    <row r="41" spans="1:9" x14ac:dyDescent="0.3">
      <c r="A41" s="36" t="s">
        <v>897</v>
      </c>
      <c r="B41" s="205">
        <v>85.3</v>
      </c>
      <c r="C41" s="205">
        <v>86.2</v>
      </c>
      <c r="D41" s="205">
        <v>84.3</v>
      </c>
      <c r="F41" s="270"/>
      <c r="G41" s="265"/>
    </row>
    <row r="42" spans="1:9" x14ac:dyDescent="0.3">
      <c r="A42" s="36" t="s">
        <v>898</v>
      </c>
      <c r="B42" s="205">
        <v>81.7</v>
      </c>
      <c r="C42" s="205">
        <v>82</v>
      </c>
      <c r="D42" s="205">
        <v>81.400000000000006</v>
      </c>
      <c r="F42" s="264"/>
      <c r="G42" s="265"/>
    </row>
    <row r="43" spans="1:9" x14ac:dyDescent="0.3">
      <c r="A43" s="36" t="s">
        <v>899</v>
      </c>
      <c r="B43" s="205">
        <v>51.2</v>
      </c>
      <c r="C43" s="205">
        <v>57.5</v>
      </c>
      <c r="D43" s="205">
        <v>45.4</v>
      </c>
      <c r="F43" s="264"/>
      <c r="G43" s="265"/>
    </row>
    <row r="44" spans="1:9" x14ac:dyDescent="0.3">
      <c r="A44" s="36" t="s">
        <v>900</v>
      </c>
      <c r="B44" s="205">
        <v>5.4</v>
      </c>
      <c r="C44" s="205">
        <v>7.2</v>
      </c>
      <c r="D44" s="205">
        <v>4.2</v>
      </c>
      <c r="F44" s="264"/>
      <c r="G44" s="265"/>
    </row>
    <row r="45" spans="1:9" x14ac:dyDescent="0.3">
      <c r="A45" s="9" t="s">
        <v>27</v>
      </c>
      <c r="F45" s="264"/>
      <c r="G45" s="265"/>
      <c r="H45" s="9"/>
    </row>
    <row r="46" spans="1:9" x14ac:dyDescent="0.3">
      <c r="F46" s="264"/>
      <c r="G46" s="265"/>
      <c r="H46" s="9"/>
    </row>
    <row r="47" spans="1:9" x14ac:dyDescent="0.3">
      <c r="A47" s="9"/>
      <c r="F47" s="264"/>
      <c r="G47" s="265"/>
      <c r="H47" s="265"/>
      <c r="I47" s="265"/>
    </row>
    <row r="48" spans="1:9" ht="17.25" thickBot="1" x14ac:dyDescent="0.35">
      <c r="A48" s="7" t="s">
        <v>1294</v>
      </c>
      <c r="F48" s="264"/>
      <c r="G48" s="265"/>
      <c r="H48" s="265"/>
      <c r="I48" s="265"/>
    </row>
    <row r="49" spans="1:9" ht="17.25" thickBot="1" x14ac:dyDescent="0.35">
      <c r="A49" s="124" t="s">
        <v>34</v>
      </c>
      <c r="B49" s="127" t="s">
        <v>14</v>
      </c>
      <c r="C49" s="127" t="s">
        <v>15</v>
      </c>
      <c r="D49" s="127" t="s">
        <v>16</v>
      </c>
      <c r="F49" s="264"/>
      <c r="G49" s="265"/>
      <c r="H49" s="265"/>
      <c r="I49" s="265"/>
    </row>
    <row r="50" spans="1:9" ht="17.25" thickBot="1" x14ac:dyDescent="0.35">
      <c r="A50" s="128" t="s">
        <v>901</v>
      </c>
      <c r="B50" s="193">
        <v>71.900000000000006</v>
      </c>
      <c r="C50" s="198">
        <v>75.5</v>
      </c>
      <c r="D50" s="194">
        <v>68.400000000000006</v>
      </c>
      <c r="F50" s="264"/>
      <c r="G50" s="265"/>
      <c r="H50" s="265"/>
      <c r="I50" s="265"/>
    </row>
    <row r="51" spans="1:9" ht="17.25" thickBot="1" x14ac:dyDescent="0.35">
      <c r="A51" s="129" t="s">
        <v>241</v>
      </c>
      <c r="B51" s="194">
        <v>16</v>
      </c>
      <c r="C51" s="194">
        <v>19.899999999999999</v>
      </c>
      <c r="D51" s="194">
        <v>12.2</v>
      </c>
      <c r="F51" s="264"/>
      <c r="G51" s="265"/>
      <c r="H51" s="265"/>
      <c r="I51" s="265"/>
    </row>
    <row r="52" spans="1:9" ht="17.25" thickBot="1" x14ac:dyDescent="0.35">
      <c r="A52" s="130" t="s">
        <v>242</v>
      </c>
      <c r="B52" s="194">
        <v>73.599999999999994</v>
      </c>
      <c r="C52" s="194">
        <v>77.599999999999994</v>
      </c>
      <c r="D52" s="194">
        <v>67.099999999999994</v>
      </c>
      <c r="F52" s="264"/>
      <c r="G52" s="265"/>
      <c r="H52" s="265"/>
      <c r="I52" s="265"/>
    </row>
    <row r="53" spans="1:9" ht="17.25" thickBot="1" x14ac:dyDescent="0.35">
      <c r="A53" s="6" t="s">
        <v>459</v>
      </c>
      <c r="B53" s="194">
        <v>81</v>
      </c>
      <c r="C53" s="194">
        <v>83.9</v>
      </c>
      <c r="D53" s="194">
        <v>76.3</v>
      </c>
      <c r="F53" s="264"/>
      <c r="G53" s="265"/>
      <c r="H53" s="265"/>
      <c r="I53" s="265"/>
    </row>
    <row r="54" spans="1:9" ht="17.25" thickBot="1" x14ac:dyDescent="0.35">
      <c r="A54" s="130" t="s">
        <v>451</v>
      </c>
      <c r="B54" s="194">
        <v>55.1</v>
      </c>
      <c r="C54" s="194">
        <v>61.6</v>
      </c>
      <c r="D54" s="194">
        <v>50.5</v>
      </c>
      <c r="F54" s="264"/>
      <c r="G54" s="265"/>
      <c r="H54" s="265"/>
      <c r="I54" s="265"/>
    </row>
    <row r="55" spans="1:9" ht="17.25" thickBot="1" x14ac:dyDescent="0.35">
      <c r="A55" s="130" t="s">
        <v>452</v>
      </c>
      <c r="B55" s="194">
        <v>82.3</v>
      </c>
      <c r="C55" s="194">
        <v>86.2</v>
      </c>
      <c r="D55" s="194">
        <v>78.3</v>
      </c>
      <c r="F55" s="264"/>
      <c r="G55" s="265"/>
      <c r="H55" s="265"/>
      <c r="I55" s="265"/>
    </row>
    <row r="56" spans="1:9" ht="17.25" thickBot="1" x14ac:dyDescent="0.35">
      <c r="A56" s="130" t="s">
        <v>246</v>
      </c>
      <c r="B56" s="194">
        <v>82.3</v>
      </c>
      <c r="C56" s="194">
        <v>78.400000000000006</v>
      </c>
      <c r="D56" s="194">
        <v>84</v>
      </c>
      <c r="F56" s="264"/>
      <c r="G56" s="265"/>
      <c r="H56" s="265"/>
      <c r="I56" s="265"/>
    </row>
    <row r="57" spans="1:9" ht="17.25" thickBot="1" x14ac:dyDescent="0.35">
      <c r="A57" s="130" t="s">
        <v>453</v>
      </c>
      <c r="B57" s="194">
        <v>70</v>
      </c>
      <c r="C57" s="194">
        <v>67.2</v>
      </c>
      <c r="D57" s="194">
        <v>71.8</v>
      </c>
      <c r="F57" s="264"/>
      <c r="G57" s="265"/>
      <c r="H57" s="265"/>
      <c r="I57" s="265"/>
    </row>
    <row r="58" spans="1:9" ht="17.25" thickBot="1" x14ac:dyDescent="0.35">
      <c r="A58" s="6" t="s">
        <v>454</v>
      </c>
      <c r="B58" s="194">
        <v>91.6</v>
      </c>
      <c r="C58" s="194">
        <v>94.6</v>
      </c>
      <c r="D58" s="194">
        <v>89.4</v>
      </c>
      <c r="F58" s="264"/>
      <c r="G58" s="265"/>
      <c r="H58" s="265"/>
      <c r="I58" s="265"/>
    </row>
    <row r="59" spans="1:9" ht="17.25" thickBot="1" x14ac:dyDescent="0.35">
      <c r="A59" s="6" t="s">
        <v>455</v>
      </c>
      <c r="B59" s="194">
        <v>95.3</v>
      </c>
      <c r="C59" s="194">
        <v>97</v>
      </c>
      <c r="D59" s="194">
        <v>93.9</v>
      </c>
      <c r="F59" s="264"/>
      <c r="G59" s="265"/>
      <c r="H59" s="265"/>
      <c r="I59" s="265"/>
    </row>
    <row r="60" spans="1:9" ht="17.25" thickBot="1" x14ac:dyDescent="0.35">
      <c r="A60" s="6" t="s">
        <v>796</v>
      </c>
      <c r="B60" s="194">
        <v>2.7</v>
      </c>
      <c r="C60" s="194" t="s">
        <v>69</v>
      </c>
      <c r="D60" s="194">
        <v>4</v>
      </c>
      <c r="F60" s="264"/>
      <c r="G60" s="265"/>
      <c r="H60" s="265"/>
      <c r="I60" s="265"/>
    </row>
    <row r="61" spans="1:9" x14ac:dyDescent="0.3">
      <c r="A61" s="9" t="s">
        <v>27</v>
      </c>
      <c r="B61" s="302"/>
      <c r="C61" s="302"/>
      <c r="D61" s="302"/>
      <c r="F61" s="264"/>
      <c r="G61" s="265"/>
      <c r="H61" s="265"/>
      <c r="I61" s="265"/>
    </row>
    <row r="62" spans="1:9" x14ac:dyDescent="0.3">
      <c r="F62" s="264"/>
      <c r="G62" s="265"/>
      <c r="H62" s="265"/>
      <c r="I62" s="265"/>
    </row>
    <row r="63" spans="1:9" x14ac:dyDescent="0.3">
      <c r="A63" s="9"/>
      <c r="F63" s="264"/>
      <c r="G63" s="265"/>
      <c r="H63" s="265"/>
      <c r="I63" s="265"/>
    </row>
    <row r="64" spans="1:9" ht="17.25" thickBot="1" x14ac:dyDescent="0.35">
      <c r="A64" s="12" t="s">
        <v>456</v>
      </c>
      <c r="F64" s="264"/>
      <c r="G64" s="265"/>
      <c r="H64" s="265"/>
      <c r="I64" s="265"/>
    </row>
    <row r="65" spans="1:7" ht="17.25" thickBot="1" x14ac:dyDescent="0.35">
      <c r="A65" s="611" t="s">
        <v>676</v>
      </c>
      <c r="B65" s="662">
        <v>2022</v>
      </c>
      <c r="C65" s="666"/>
      <c r="D65" s="663"/>
      <c r="E65" s="662">
        <v>2023</v>
      </c>
      <c r="F65" s="666"/>
      <c r="G65" s="663"/>
    </row>
    <row r="66" spans="1:7" ht="42" customHeight="1" thickBot="1" x14ac:dyDescent="0.35">
      <c r="A66" s="613"/>
      <c r="B66" s="79" t="s">
        <v>811</v>
      </c>
      <c r="C66" s="79" t="s">
        <v>902</v>
      </c>
      <c r="D66" s="79" t="s">
        <v>812</v>
      </c>
      <c r="E66" s="79" t="s">
        <v>811</v>
      </c>
      <c r="F66" s="79" t="s">
        <v>1014</v>
      </c>
      <c r="G66" s="79" t="s">
        <v>812</v>
      </c>
    </row>
    <row r="67" spans="1:7" ht="17.25" thickBot="1" x14ac:dyDescent="0.35">
      <c r="A67" s="84" t="s">
        <v>407</v>
      </c>
      <c r="B67" s="123">
        <v>2394901</v>
      </c>
      <c r="C67" s="199">
        <v>101.7</v>
      </c>
      <c r="D67" s="199">
        <v>100</v>
      </c>
      <c r="E67" s="123">
        <v>2399193</v>
      </c>
      <c r="F67" s="199">
        <v>100.2</v>
      </c>
      <c r="G67" s="199">
        <v>100</v>
      </c>
    </row>
    <row r="68" spans="1:7" ht="17.25" thickBot="1" x14ac:dyDescent="0.35">
      <c r="A68" s="125" t="s">
        <v>645</v>
      </c>
      <c r="B68" s="122">
        <v>84909</v>
      </c>
      <c r="C68" s="200">
        <v>105.5</v>
      </c>
      <c r="D68" s="200">
        <v>3.5</v>
      </c>
      <c r="E68" s="122">
        <v>84504</v>
      </c>
      <c r="F68" s="200">
        <v>99.5</v>
      </c>
      <c r="G68" s="200">
        <v>3.5221843344824699</v>
      </c>
    </row>
    <row r="69" spans="1:7" ht="17.25" thickBot="1" x14ac:dyDescent="0.35">
      <c r="A69" s="271" t="s">
        <v>781</v>
      </c>
      <c r="B69" s="122">
        <v>66605</v>
      </c>
      <c r="C69" s="200">
        <v>106.5</v>
      </c>
      <c r="D69" s="200">
        <v>2.8</v>
      </c>
      <c r="E69" s="122">
        <v>63419</v>
      </c>
      <c r="F69" s="200">
        <v>95.2</v>
      </c>
      <c r="G69" s="200">
        <v>2.6433471588154851</v>
      </c>
    </row>
    <row r="70" spans="1:7" ht="17.25" thickBot="1" x14ac:dyDescent="0.35">
      <c r="A70" s="125" t="s">
        <v>737</v>
      </c>
      <c r="B70" s="122">
        <v>512826</v>
      </c>
      <c r="C70" s="200">
        <v>99.5</v>
      </c>
      <c r="D70" s="200">
        <v>21.4</v>
      </c>
      <c r="E70" s="122">
        <v>509037</v>
      </c>
      <c r="F70" s="200">
        <v>99.4</v>
      </c>
      <c r="G70" s="200">
        <v>21.217009219350004</v>
      </c>
    </row>
    <row r="71" spans="1:7" ht="17.25" thickBot="1" x14ac:dyDescent="0.35">
      <c r="A71" s="125" t="s">
        <v>663</v>
      </c>
      <c r="B71" s="122">
        <v>163463</v>
      </c>
      <c r="C71" s="200">
        <v>101.9</v>
      </c>
      <c r="D71" s="200">
        <v>6.8</v>
      </c>
      <c r="E71" s="122">
        <v>165945</v>
      </c>
      <c r="F71" s="200">
        <v>101.5</v>
      </c>
      <c r="G71" s="200">
        <v>6.9167007406240346</v>
      </c>
    </row>
    <row r="72" spans="1:7" ht="17.25" thickBot="1" x14ac:dyDescent="0.35">
      <c r="A72" s="125" t="s">
        <v>738</v>
      </c>
      <c r="B72" s="122">
        <v>368416</v>
      </c>
      <c r="C72" s="200">
        <v>101.4</v>
      </c>
      <c r="D72" s="200">
        <v>15.4</v>
      </c>
      <c r="E72" s="122">
        <v>359139</v>
      </c>
      <c r="F72" s="200">
        <v>97.5</v>
      </c>
      <c r="G72" s="200">
        <v>14.96915837950511</v>
      </c>
    </row>
    <row r="73" spans="1:7" ht="17.25" thickBot="1" x14ac:dyDescent="0.35">
      <c r="A73" s="125" t="s">
        <v>666</v>
      </c>
      <c r="B73" s="122">
        <v>159145</v>
      </c>
      <c r="C73" s="200">
        <v>102.4</v>
      </c>
      <c r="D73" s="200">
        <v>6.6</v>
      </c>
      <c r="E73" s="122">
        <v>159548</v>
      </c>
      <c r="F73" s="200">
        <v>99.9</v>
      </c>
      <c r="G73" s="200">
        <v>6.6500694191755301</v>
      </c>
    </row>
    <row r="74" spans="1:7" ht="17.25" thickBot="1" x14ac:dyDescent="0.35">
      <c r="A74" s="125" t="s">
        <v>665</v>
      </c>
      <c r="B74" s="122">
        <v>60097</v>
      </c>
      <c r="C74" s="200">
        <v>102.4</v>
      </c>
      <c r="D74" s="200">
        <v>2.5</v>
      </c>
      <c r="E74" s="122">
        <v>60733</v>
      </c>
      <c r="F74" s="200">
        <v>101.1</v>
      </c>
      <c r="G74" s="200">
        <v>2.5313928475116425</v>
      </c>
    </row>
    <row r="75" spans="1:7" ht="17.25" thickBot="1" x14ac:dyDescent="0.35">
      <c r="A75" s="125" t="s">
        <v>667</v>
      </c>
      <c r="B75" s="122">
        <v>86508</v>
      </c>
      <c r="C75" s="200">
        <v>104.1</v>
      </c>
      <c r="D75" s="200">
        <v>3.6</v>
      </c>
      <c r="E75" s="122">
        <v>86613</v>
      </c>
      <c r="F75" s="200">
        <v>100.1</v>
      </c>
      <c r="G75" s="200">
        <v>3.610088892390066</v>
      </c>
    </row>
    <row r="76" spans="1:7" ht="17.25" thickBot="1" x14ac:dyDescent="0.35">
      <c r="A76" s="125" t="s">
        <v>668</v>
      </c>
      <c r="B76" s="122">
        <v>39807</v>
      </c>
      <c r="C76" s="200">
        <v>98.1</v>
      </c>
      <c r="D76" s="200">
        <v>1.7</v>
      </c>
      <c r="E76" s="122">
        <v>39503</v>
      </c>
      <c r="F76" s="200">
        <v>99.2</v>
      </c>
      <c r="G76" s="200">
        <v>1.6465119729842492</v>
      </c>
    </row>
    <row r="77" spans="1:7" ht="17.25" thickBot="1" x14ac:dyDescent="0.35">
      <c r="A77" s="125" t="s">
        <v>669</v>
      </c>
      <c r="B77" s="122">
        <v>23927</v>
      </c>
      <c r="C77" s="200">
        <v>102.5</v>
      </c>
      <c r="D77" s="200">
        <v>1</v>
      </c>
      <c r="E77" s="122">
        <v>24695</v>
      </c>
      <c r="F77" s="200">
        <v>103.2</v>
      </c>
      <c r="G77" s="200">
        <v>1.029304436950258</v>
      </c>
    </row>
    <row r="78" spans="1:7" ht="17.25" thickBot="1" x14ac:dyDescent="0.35">
      <c r="A78" s="125" t="s">
        <v>670</v>
      </c>
      <c r="B78" s="122">
        <v>124912</v>
      </c>
      <c r="C78" s="200">
        <v>106.6</v>
      </c>
      <c r="D78" s="200">
        <v>5.2</v>
      </c>
      <c r="E78" s="122">
        <v>125954</v>
      </c>
      <c r="F78" s="200">
        <v>100.8</v>
      </c>
      <c r="G78" s="200">
        <v>5.2498485949233764</v>
      </c>
    </row>
    <row r="79" spans="1:7" ht="17.25" thickBot="1" x14ac:dyDescent="0.35">
      <c r="A79" s="125" t="s">
        <v>671</v>
      </c>
      <c r="B79" s="122">
        <v>146027</v>
      </c>
      <c r="C79" s="200">
        <v>99.2</v>
      </c>
      <c r="D79" s="200">
        <v>6.1</v>
      </c>
      <c r="E79" s="122">
        <v>150754</v>
      </c>
      <c r="F79" s="200">
        <v>103.2</v>
      </c>
      <c r="G79" s="200">
        <v>6.2835295034622058</v>
      </c>
    </row>
    <row r="80" spans="1:7" ht="17.25" thickBot="1" x14ac:dyDescent="0.35">
      <c r="A80" s="125" t="s">
        <v>672</v>
      </c>
      <c r="B80" s="122">
        <v>152180</v>
      </c>
      <c r="C80" s="200">
        <v>100.2</v>
      </c>
      <c r="D80" s="200">
        <v>6.4</v>
      </c>
      <c r="E80" s="122">
        <v>152297</v>
      </c>
      <c r="F80" s="200">
        <v>100.1</v>
      </c>
      <c r="G80" s="200">
        <v>6.3478427954733112</v>
      </c>
    </row>
    <row r="81" spans="1:16" ht="17.25" thickBot="1" x14ac:dyDescent="0.35">
      <c r="A81" s="125" t="s">
        <v>618</v>
      </c>
      <c r="B81" s="122">
        <v>179831</v>
      </c>
      <c r="C81" s="200">
        <v>101.6</v>
      </c>
      <c r="D81" s="200">
        <v>7.5</v>
      </c>
      <c r="E81" s="122">
        <v>182642</v>
      </c>
      <c r="F81" s="200">
        <v>101.6</v>
      </c>
      <c r="G81" s="200">
        <v>7.6126430845705197</v>
      </c>
    </row>
    <row r="82" spans="1:16" ht="17.25" thickBot="1" x14ac:dyDescent="0.35">
      <c r="A82" s="125" t="s">
        <v>673</v>
      </c>
      <c r="B82" s="122">
        <v>176631</v>
      </c>
      <c r="C82" s="200">
        <v>104</v>
      </c>
      <c r="D82" s="200">
        <v>7.4</v>
      </c>
      <c r="E82" s="122">
        <v>177824</v>
      </c>
      <c r="F82" s="200">
        <v>100.7</v>
      </c>
      <c r="G82" s="200">
        <v>7.4118255596777747</v>
      </c>
    </row>
    <row r="83" spans="1:16" ht="17.25" thickBot="1" x14ac:dyDescent="0.35">
      <c r="A83" s="125" t="s">
        <v>674</v>
      </c>
      <c r="B83" s="122">
        <v>51781</v>
      </c>
      <c r="C83" s="200">
        <v>107.4</v>
      </c>
      <c r="D83" s="200">
        <v>2.2000000000000002</v>
      </c>
      <c r="E83" s="122">
        <v>53452</v>
      </c>
      <c r="F83" s="200">
        <v>103.2</v>
      </c>
      <c r="G83" s="200">
        <v>2.2279158033555451</v>
      </c>
    </row>
    <row r="84" spans="1:16" ht="17.25" thickBot="1" x14ac:dyDescent="0.35">
      <c r="A84" s="125" t="s">
        <v>675</v>
      </c>
      <c r="B84" s="122">
        <v>64441</v>
      </c>
      <c r="C84" s="200">
        <v>102.3</v>
      </c>
      <c r="D84" s="200">
        <v>2.7</v>
      </c>
      <c r="E84" s="122">
        <v>66553</v>
      </c>
      <c r="F84" s="200">
        <v>103.3</v>
      </c>
      <c r="G84" s="200">
        <v>2.7739744155639001</v>
      </c>
    </row>
    <row r="85" spans="1:16" x14ac:dyDescent="0.3">
      <c r="A85" s="201" t="s">
        <v>1015</v>
      </c>
      <c r="F85" s="264"/>
      <c r="G85" s="265"/>
      <c r="H85" s="265"/>
      <c r="I85" s="265"/>
    </row>
    <row r="86" spans="1:16" x14ac:dyDescent="0.3">
      <c r="A86" s="9"/>
      <c r="F86" s="264"/>
      <c r="G86" s="265"/>
      <c r="H86" s="265"/>
      <c r="I86" s="265"/>
    </row>
    <row r="87" spans="1:16" x14ac:dyDescent="0.3">
      <c r="A87" s="9"/>
      <c r="F87" s="264"/>
      <c r="G87" s="265"/>
      <c r="H87" s="265"/>
      <c r="I87" s="265"/>
    </row>
    <row r="88" spans="1:16" x14ac:dyDescent="0.3">
      <c r="A88" s="9"/>
      <c r="I88" s="273"/>
      <c r="J88" s="274"/>
      <c r="K88" s="275"/>
      <c r="L88" s="277"/>
      <c r="M88" s="274"/>
      <c r="N88" s="276"/>
      <c r="O88" s="277"/>
      <c r="P88" s="272"/>
    </row>
    <row r="89" spans="1:16" ht="17.25" thickBot="1" x14ac:dyDescent="0.35">
      <c r="A89" s="7" t="s">
        <v>1016</v>
      </c>
      <c r="I89" s="273"/>
      <c r="J89" s="274"/>
      <c r="K89" s="275"/>
      <c r="L89" s="277"/>
      <c r="M89" s="274"/>
      <c r="N89" s="276"/>
      <c r="O89" s="277"/>
      <c r="P89" s="272"/>
    </row>
    <row r="90" spans="1:16" ht="39" thickBot="1" x14ac:dyDescent="0.35">
      <c r="A90" s="343" t="s">
        <v>676</v>
      </c>
      <c r="B90" s="336" t="s">
        <v>748</v>
      </c>
      <c r="C90" s="79" t="s">
        <v>1014</v>
      </c>
      <c r="D90" s="336" t="s">
        <v>747</v>
      </c>
      <c r="E90" s="273"/>
      <c r="F90" s="274"/>
      <c r="G90" s="275"/>
      <c r="H90" s="277"/>
      <c r="I90" s="274"/>
      <c r="J90" s="276"/>
      <c r="K90" s="277"/>
      <c r="L90" s="272"/>
    </row>
    <row r="91" spans="1:16" ht="17.25" thickBot="1" x14ac:dyDescent="0.35">
      <c r="A91" s="344" t="s">
        <v>739</v>
      </c>
      <c r="B91" s="345">
        <v>20685</v>
      </c>
      <c r="C91" s="20">
        <v>100.7</v>
      </c>
      <c r="D91" s="346">
        <v>1</v>
      </c>
      <c r="E91" s="273"/>
      <c r="F91" s="274"/>
      <c r="G91" s="275"/>
      <c r="H91" s="277"/>
      <c r="I91" s="274"/>
      <c r="J91" s="276"/>
      <c r="K91" s="277"/>
      <c r="L91" s="272"/>
    </row>
    <row r="92" spans="1:16" ht="17.25" thickBot="1" x14ac:dyDescent="0.35">
      <c r="A92" s="347" t="s">
        <v>740</v>
      </c>
      <c r="B92" s="348">
        <v>160</v>
      </c>
      <c r="C92" s="348">
        <v>91.8</v>
      </c>
      <c r="D92" s="349">
        <v>0.3</v>
      </c>
      <c r="E92" s="273"/>
      <c r="F92" s="274"/>
      <c r="G92" s="275"/>
      <c r="H92" s="277"/>
      <c r="I92" s="274"/>
      <c r="J92" s="276"/>
      <c r="K92" s="277"/>
    </row>
    <row r="93" spans="1:16" ht="17.25" thickBot="1" x14ac:dyDescent="0.35">
      <c r="A93" s="347" t="s">
        <v>741</v>
      </c>
      <c r="B93" s="350">
        <v>4146.5</v>
      </c>
      <c r="C93" s="348">
        <v>98.3</v>
      </c>
      <c r="D93" s="349">
        <v>1</v>
      </c>
      <c r="E93" s="273"/>
      <c r="F93" s="274"/>
      <c r="G93" s="275"/>
      <c r="H93" s="277"/>
      <c r="I93" s="274"/>
      <c r="J93" s="276"/>
      <c r="K93" s="277"/>
    </row>
    <row r="94" spans="1:16" ht="17.25" thickBot="1" x14ac:dyDescent="0.35">
      <c r="A94" s="347" t="s">
        <v>663</v>
      </c>
      <c r="B94" s="348">
        <v>473</v>
      </c>
      <c r="C94" s="348">
        <v>91.7</v>
      </c>
      <c r="D94" s="349">
        <v>0.4</v>
      </c>
      <c r="E94" s="273"/>
      <c r="F94" s="274"/>
      <c r="G94" s="275"/>
      <c r="H94" s="277"/>
      <c r="I94" s="274"/>
      <c r="J94" s="276"/>
      <c r="K94" s="277"/>
    </row>
    <row r="95" spans="1:16" ht="17.25" thickBot="1" x14ac:dyDescent="0.35">
      <c r="A95" s="347" t="s">
        <v>738</v>
      </c>
      <c r="B95" s="350">
        <v>2008.75</v>
      </c>
      <c r="C95" s="348">
        <v>87.8</v>
      </c>
      <c r="D95" s="349">
        <v>0.7</v>
      </c>
      <c r="E95" s="273"/>
      <c r="F95" s="274"/>
      <c r="G95" s="275"/>
      <c r="H95" s="277"/>
      <c r="I95" s="274"/>
      <c r="J95" s="276"/>
      <c r="K95" s="277"/>
    </row>
    <row r="96" spans="1:16" ht="17.25" thickBot="1" x14ac:dyDescent="0.35">
      <c r="A96" s="347" t="s">
        <v>742</v>
      </c>
      <c r="B96" s="350">
        <v>2594.5</v>
      </c>
      <c r="C96" s="348">
        <v>115.9</v>
      </c>
      <c r="D96" s="349">
        <v>1.9</v>
      </c>
      <c r="E96" s="273"/>
      <c r="F96" s="274"/>
      <c r="G96" s="275"/>
      <c r="H96" s="277"/>
      <c r="I96" s="274"/>
      <c r="J96" s="276"/>
      <c r="K96" s="277"/>
    </row>
    <row r="97" spans="1:11" ht="17.25" thickBot="1" x14ac:dyDescent="0.35">
      <c r="A97" s="347" t="s">
        <v>665</v>
      </c>
      <c r="B97" s="348">
        <v>460.25</v>
      </c>
      <c r="C97" s="348">
        <v>70.7</v>
      </c>
      <c r="D97" s="349">
        <v>0.6</v>
      </c>
      <c r="E97" s="273"/>
      <c r="F97" s="274"/>
      <c r="G97" s="275"/>
      <c r="H97" s="277"/>
      <c r="I97" s="274"/>
      <c r="J97" s="276"/>
      <c r="K97" s="277"/>
    </row>
    <row r="98" spans="1:11" ht="17.25" thickBot="1" x14ac:dyDescent="0.35">
      <c r="A98" s="347" t="s">
        <v>743</v>
      </c>
      <c r="B98" s="348">
        <v>452.5</v>
      </c>
      <c r="C98" s="348">
        <v>96.7</v>
      </c>
      <c r="D98" s="349">
        <v>0.6</v>
      </c>
      <c r="E98" s="273"/>
      <c r="F98" s="274"/>
      <c r="G98" s="275"/>
      <c r="H98" s="277"/>
      <c r="I98" s="274"/>
      <c r="J98" s="276"/>
      <c r="K98" s="277"/>
    </row>
    <row r="99" spans="1:11" ht="17.25" thickBot="1" x14ac:dyDescent="0.35">
      <c r="A99" s="347" t="s">
        <v>668</v>
      </c>
      <c r="B99" s="348">
        <v>684.5</v>
      </c>
      <c r="C99" s="348">
        <v>88.7</v>
      </c>
      <c r="D99" s="349">
        <v>2</v>
      </c>
      <c r="E99" s="273"/>
      <c r="F99" s="274"/>
      <c r="G99" s="275"/>
      <c r="H99" s="277"/>
      <c r="I99" s="274"/>
      <c r="J99" s="276"/>
      <c r="K99" s="277"/>
    </row>
    <row r="100" spans="1:11" ht="17.25" thickBot="1" x14ac:dyDescent="0.35">
      <c r="A100" s="347" t="s">
        <v>669</v>
      </c>
      <c r="B100" s="348">
        <v>65.5</v>
      </c>
      <c r="C100" s="348">
        <v>58.9</v>
      </c>
      <c r="D100" s="349">
        <v>0.2</v>
      </c>
      <c r="E100" s="273"/>
      <c r="F100" s="274"/>
      <c r="G100" s="275"/>
      <c r="H100" s="277"/>
      <c r="I100" s="274"/>
      <c r="J100" s="276"/>
      <c r="K100" s="277"/>
    </row>
    <row r="101" spans="1:11" ht="17.25" thickBot="1" x14ac:dyDescent="0.35">
      <c r="A101" s="347" t="s">
        <v>670</v>
      </c>
      <c r="B101" s="348">
        <v>403</v>
      </c>
      <c r="C101" s="348">
        <v>61.4</v>
      </c>
      <c r="D101" s="349">
        <v>0.3</v>
      </c>
      <c r="E101" s="273"/>
      <c r="F101" s="274"/>
      <c r="G101" s="275"/>
      <c r="H101" s="277"/>
      <c r="I101" s="274"/>
      <c r="J101" s="276"/>
      <c r="K101" s="277"/>
    </row>
    <row r="102" spans="1:11" ht="17.25" thickBot="1" x14ac:dyDescent="0.35">
      <c r="A102" s="347" t="s">
        <v>744</v>
      </c>
      <c r="B102" s="348">
        <v>435.5</v>
      </c>
      <c r="C102" s="348">
        <v>108.1</v>
      </c>
      <c r="D102" s="349">
        <v>0.4</v>
      </c>
      <c r="E102" s="278"/>
    </row>
    <row r="103" spans="1:11" ht="17.25" thickBot="1" x14ac:dyDescent="0.35">
      <c r="A103" s="351" t="s">
        <v>672</v>
      </c>
      <c r="B103" s="350">
        <v>7064.5</v>
      </c>
      <c r="C103" s="348">
        <v>112.6</v>
      </c>
      <c r="D103" s="349">
        <v>4.4000000000000004</v>
      </c>
    </row>
    <row r="104" spans="1:11" ht="17.25" thickBot="1" x14ac:dyDescent="0.35">
      <c r="A104" s="347" t="s">
        <v>618</v>
      </c>
      <c r="B104" s="348">
        <v>265</v>
      </c>
      <c r="C104" s="348">
        <v>86</v>
      </c>
      <c r="D104" s="349">
        <v>0.1</v>
      </c>
    </row>
    <row r="105" spans="1:11" ht="17.25" thickBot="1" x14ac:dyDescent="0.35">
      <c r="A105" s="347" t="s">
        <v>673</v>
      </c>
      <c r="B105" s="350">
        <v>1163.5</v>
      </c>
      <c r="C105" s="348">
        <v>107.5</v>
      </c>
      <c r="D105" s="349">
        <v>0.7</v>
      </c>
    </row>
    <row r="106" spans="1:11" ht="17.25" thickBot="1" x14ac:dyDescent="0.35">
      <c r="A106" s="347" t="s">
        <v>745</v>
      </c>
      <c r="B106" s="348">
        <v>155.25</v>
      </c>
      <c r="C106" s="348">
        <v>95.2</v>
      </c>
      <c r="D106" s="349">
        <v>0.5</v>
      </c>
    </row>
    <row r="107" spans="1:11" ht="17.25" thickBot="1" x14ac:dyDescent="0.35">
      <c r="A107" s="347" t="s">
        <v>746</v>
      </c>
      <c r="B107" s="348">
        <v>152.5</v>
      </c>
      <c r="C107" s="348">
        <v>70.8</v>
      </c>
      <c r="D107" s="349">
        <v>0.5</v>
      </c>
    </row>
    <row r="108" spans="1:11" x14ac:dyDescent="0.3">
      <c r="A108" s="201" t="s">
        <v>1017</v>
      </c>
      <c r="B108" s="231"/>
      <c r="C108" s="232"/>
    </row>
    <row r="109" spans="1:11" x14ac:dyDescent="0.3">
      <c r="A109" s="7"/>
    </row>
    <row r="110" spans="1:11" ht="17.25" thickBot="1" x14ac:dyDescent="0.35">
      <c r="A110" s="7" t="s">
        <v>1295</v>
      </c>
    </row>
    <row r="111" spans="1:11" ht="17.25" thickBot="1" x14ac:dyDescent="0.35">
      <c r="A111" s="352" t="s">
        <v>34</v>
      </c>
      <c r="B111" s="353" t="s">
        <v>14</v>
      </c>
      <c r="C111" s="353" t="s">
        <v>15</v>
      </c>
      <c r="D111" s="353" t="s">
        <v>16</v>
      </c>
    </row>
    <row r="112" spans="1:11" ht="17.25" thickBot="1" x14ac:dyDescent="0.35">
      <c r="A112" s="354" t="s">
        <v>14</v>
      </c>
      <c r="B112" s="120">
        <v>5.8</v>
      </c>
      <c r="C112" s="120">
        <v>5.8</v>
      </c>
      <c r="D112" s="120">
        <v>5.9</v>
      </c>
    </row>
    <row r="113" spans="1:4" ht="17.25" thickBot="1" x14ac:dyDescent="0.35">
      <c r="A113" s="667" t="s">
        <v>449</v>
      </c>
      <c r="B113" s="668"/>
      <c r="C113" s="668"/>
      <c r="D113" s="669"/>
    </row>
    <row r="114" spans="1:4" ht="17.25" thickBot="1" x14ac:dyDescent="0.35">
      <c r="A114" s="355" t="s">
        <v>678</v>
      </c>
      <c r="B114" s="21">
        <v>51.1</v>
      </c>
      <c r="C114" s="21">
        <v>52.9</v>
      </c>
      <c r="D114" s="32">
        <v>47.4</v>
      </c>
    </row>
    <row r="115" spans="1:4" ht="17.25" thickBot="1" x14ac:dyDescent="0.35">
      <c r="A115" s="351" t="s">
        <v>679</v>
      </c>
      <c r="B115" s="21">
        <v>16.399999999999999</v>
      </c>
      <c r="C115" s="21">
        <v>18.5</v>
      </c>
      <c r="D115" s="32">
        <v>13</v>
      </c>
    </row>
    <row r="116" spans="1:4" ht="17.25" thickBot="1" x14ac:dyDescent="0.35">
      <c r="A116" s="351" t="s">
        <v>680</v>
      </c>
      <c r="B116" s="21">
        <v>7.2</v>
      </c>
      <c r="C116" s="21">
        <v>6.8</v>
      </c>
      <c r="D116" s="32">
        <v>7.6</v>
      </c>
    </row>
    <row r="117" spans="1:4" ht="17.25" thickBot="1" x14ac:dyDescent="0.35">
      <c r="A117" s="351" t="s">
        <v>457</v>
      </c>
      <c r="B117" s="21">
        <v>6.3</v>
      </c>
      <c r="C117" s="21">
        <v>6.2</v>
      </c>
      <c r="D117" s="32">
        <v>6.3</v>
      </c>
    </row>
    <row r="118" spans="1:4" ht="17.25" thickBot="1" x14ac:dyDescent="0.35">
      <c r="A118" s="351" t="s">
        <v>681</v>
      </c>
      <c r="B118" s="21">
        <v>6.2</v>
      </c>
      <c r="C118" s="21">
        <v>5.5</v>
      </c>
      <c r="D118" s="32">
        <v>7</v>
      </c>
    </row>
    <row r="119" spans="1:4" ht="17.25" thickBot="1" x14ac:dyDescent="0.35">
      <c r="A119" s="351" t="s">
        <v>682</v>
      </c>
      <c r="B119" s="21">
        <v>5.3</v>
      </c>
      <c r="C119" s="21">
        <v>4.5</v>
      </c>
      <c r="D119" s="32">
        <v>6.1</v>
      </c>
    </row>
    <row r="120" spans="1:4" ht="17.25" thickBot="1" x14ac:dyDescent="0.35">
      <c r="A120" s="351" t="s">
        <v>683</v>
      </c>
      <c r="B120" s="21">
        <v>4.4000000000000004</v>
      </c>
      <c r="C120" s="21">
        <v>3.8</v>
      </c>
      <c r="D120" s="32">
        <v>5.0999999999999996</v>
      </c>
    </row>
    <row r="121" spans="1:4" ht="17.25" thickBot="1" x14ac:dyDescent="0.35">
      <c r="A121" s="351" t="s">
        <v>684</v>
      </c>
      <c r="B121" s="21">
        <v>3.8</v>
      </c>
      <c r="C121" s="21">
        <v>3.9</v>
      </c>
      <c r="D121" s="32">
        <v>3.7</v>
      </c>
    </row>
    <row r="122" spans="1:4" ht="17.25" thickBot="1" x14ac:dyDescent="0.35">
      <c r="A122" s="351" t="s">
        <v>685</v>
      </c>
      <c r="B122" s="21">
        <v>4.5999999999999996</v>
      </c>
      <c r="C122" s="21">
        <v>4.2</v>
      </c>
      <c r="D122" s="32">
        <v>5</v>
      </c>
    </row>
    <row r="123" spans="1:4" ht="17.25" thickBot="1" x14ac:dyDescent="0.35">
      <c r="A123" s="351" t="s">
        <v>686</v>
      </c>
      <c r="B123" s="21">
        <v>2.9</v>
      </c>
      <c r="C123" s="21">
        <v>2.7</v>
      </c>
      <c r="D123" s="32">
        <v>3</v>
      </c>
    </row>
    <row r="124" spans="1:4" ht="17.25" thickBot="1" x14ac:dyDescent="0.35">
      <c r="A124" s="351" t="s">
        <v>813</v>
      </c>
      <c r="B124" s="21">
        <v>0.5</v>
      </c>
      <c r="C124" s="21">
        <v>0.6</v>
      </c>
      <c r="D124" s="32">
        <v>0.4</v>
      </c>
    </row>
    <row r="125" spans="1:4" ht="17.25" thickBot="1" x14ac:dyDescent="0.35">
      <c r="A125" s="667" t="s">
        <v>458</v>
      </c>
      <c r="B125" s="668"/>
      <c r="C125" s="668"/>
      <c r="D125" s="669"/>
    </row>
    <row r="126" spans="1:4" ht="17.25" thickBot="1" x14ac:dyDescent="0.35">
      <c r="A126" s="355" t="s">
        <v>241</v>
      </c>
      <c r="B126" s="32">
        <v>38</v>
      </c>
      <c r="C126" s="32">
        <v>34.5</v>
      </c>
      <c r="D126" s="32">
        <v>42.7</v>
      </c>
    </row>
    <row r="127" spans="1:4" ht="17.25" thickBot="1" x14ac:dyDescent="0.35">
      <c r="A127" s="355" t="s">
        <v>242</v>
      </c>
      <c r="B127" s="32">
        <v>8.1</v>
      </c>
      <c r="C127" s="32">
        <v>7.9</v>
      </c>
      <c r="D127" s="32">
        <v>8.5</v>
      </c>
    </row>
    <row r="128" spans="1:4" ht="17.25" thickBot="1" x14ac:dyDescent="0.35">
      <c r="A128" s="355" t="s">
        <v>459</v>
      </c>
      <c r="B128" s="32">
        <v>5.4</v>
      </c>
      <c r="C128" s="32">
        <v>5.5</v>
      </c>
      <c r="D128" s="32">
        <v>5.2</v>
      </c>
    </row>
    <row r="129" spans="1:4" ht="17.25" thickBot="1" x14ac:dyDescent="0.35">
      <c r="A129" s="355" t="s">
        <v>451</v>
      </c>
      <c r="B129" s="32">
        <v>3.7</v>
      </c>
      <c r="C129" s="32">
        <v>2.9</v>
      </c>
      <c r="D129" s="32">
        <v>4.3</v>
      </c>
    </row>
    <row r="130" spans="1:4" ht="17.25" thickBot="1" x14ac:dyDescent="0.35">
      <c r="A130" s="355" t="s">
        <v>452</v>
      </c>
      <c r="B130" s="32">
        <v>4.3</v>
      </c>
      <c r="C130" s="32">
        <v>3.7</v>
      </c>
      <c r="D130" s="32">
        <v>4.9000000000000004</v>
      </c>
    </row>
    <row r="131" spans="1:4" ht="17.25" thickBot="1" x14ac:dyDescent="0.35">
      <c r="A131" s="355" t="s">
        <v>246</v>
      </c>
      <c r="B131" s="32">
        <v>0.6</v>
      </c>
      <c r="C131" s="32" t="s">
        <v>69</v>
      </c>
      <c r="D131" s="32">
        <v>0.8</v>
      </c>
    </row>
    <row r="132" spans="1:4" ht="17.25" thickBot="1" x14ac:dyDescent="0.35">
      <c r="A132" s="355" t="s">
        <v>453</v>
      </c>
      <c r="B132" s="32">
        <v>2.1</v>
      </c>
      <c r="C132" s="32">
        <v>3.7</v>
      </c>
      <c r="D132" s="32">
        <v>1.1000000000000001</v>
      </c>
    </row>
    <row r="133" spans="1:4" ht="17.25" thickBot="1" x14ac:dyDescent="0.35">
      <c r="A133" s="355" t="s">
        <v>454</v>
      </c>
      <c r="B133" s="32">
        <v>2</v>
      </c>
      <c r="C133" s="32">
        <v>1.3</v>
      </c>
      <c r="D133" s="32">
        <v>2.6</v>
      </c>
    </row>
    <row r="134" spans="1:4" ht="17.25" thickBot="1" x14ac:dyDescent="0.35">
      <c r="A134" s="355" t="s">
        <v>455</v>
      </c>
      <c r="B134" s="32">
        <v>2.2000000000000002</v>
      </c>
      <c r="C134" s="32">
        <v>2.6</v>
      </c>
      <c r="D134" s="32">
        <v>1.9</v>
      </c>
    </row>
    <row r="135" spans="1:4" ht="17.25" thickBot="1" x14ac:dyDescent="0.35">
      <c r="A135" s="355" t="s">
        <v>796</v>
      </c>
      <c r="B135" s="32">
        <v>61.7</v>
      </c>
      <c r="C135" s="32">
        <v>75</v>
      </c>
      <c r="D135" s="32">
        <v>50</v>
      </c>
    </row>
    <row r="136" spans="1:4" x14ac:dyDescent="0.3">
      <c r="A136" s="307" t="s">
        <v>27</v>
      </c>
    </row>
    <row r="137" spans="1:4" x14ac:dyDescent="0.3">
      <c r="A137" s="7"/>
    </row>
    <row r="138" spans="1:4" x14ac:dyDescent="0.3">
      <c r="A138" s="7" t="s">
        <v>1292</v>
      </c>
    </row>
    <row r="139" spans="1:4" x14ac:dyDescent="0.3">
      <c r="A139" s="7"/>
    </row>
    <row r="140" spans="1:4" x14ac:dyDescent="0.3">
      <c r="A140" s="7"/>
    </row>
    <row r="141" spans="1:4" x14ac:dyDescent="0.3">
      <c r="A141" s="7"/>
    </row>
    <row r="142" spans="1:4" x14ac:dyDescent="0.3">
      <c r="A142" s="7"/>
    </row>
    <row r="143" spans="1:4" x14ac:dyDescent="0.3">
      <c r="A143" s="7"/>
    </row>
    <row r="144" spans="1:4" x14ac:dyDescent="0.3">
      <c r="A144" s="7"/>
    </row>
    <row r="145" spans="1:1" x14ac:dyDescent="0.3">
      <c r="A145" s="7"/>
    </row>
    <row r="146" spans="1:1" x14ac:dyDescent="0.3">
      <c r="A146" s="7"/>
    </row>
    <row r="147" spans="1:1" x14ac:dyDescent="0.3">
      <c r="A147" s="7"/>
    </row>
    <row r="148" spans="1:1" x14ac:dyDescent="0.3">
      <c r="A148" s="7"/>
    </row>
    <row r="149" spans="1:1" x14ac:dyDescent="0.3">
      <c r="A149" s="7"/>
    </row>
    <row r="150" spans="1:1" x14ac:dyDescent="0.3">
      <c r="A150" s="7"/>
    </row>
    <row r="151" spans="1:1" x14ac:dyDescent="0.3">
      <c r="A151" s="7"/>
    </row>
    <row r="152" spans="1:1" x14ac:dyDescent="0.3">
      <c r="A152" s="7"/>
    </row>
    <row r="153" spans="1:1" x14ac:dyDescent="0.3">
      <c r="A153" s="7"/>
    </row>
    <row r="154" spans="1:1" x14ac:dyDescent="0.3">
      <c r="A154" s="7"/>
    </row>
    <row r="155" spans="1:1" x14ac:dyDescent="0.3">
      <c r="A155" s="7"/>
    </row>
    <row r="156" spans="1:1" x14ac:dyDescent="0.3">
      <c r="A156" s="65" t="s">
        <v>695</v>
      </c>
    </row>
    <row r="157" spans="1:1" x14ac:dyDescent="0.3">
      <c r="A157" s="77" t="s">
        <v>263</v>
      </c>
    </row>
    <row r="158" spans="1:1" ht="183.75" customHeight="1" x14ac:dyDescent="0.3">
      <c r="A158" s="23" t="s">
        <v>1299</v>
      </c>
    </row>
    <row r="161" spans="1:5" ht="17.25" thickBot="1" x14ac:dyDescent="0.35">
      <c r="A161" s="7" t="s">
        <v>1037</v>
      </c>
    </row>
    <row r="162" spans="1:5" ht="33.75" thickBot="1" x14ac:dyDescent="0.35">
      <c r="A162" s="329" t="s">
        <v>34</v>
      </c>
      <c r="B162" s="334" t="s">
        <v>460</v>
      </c>
      <c r="C162" s="8"/>
    </row>
    <row r="163" spans="1:5" ht="17.25" thickBot="1" x14ac:dyDescent="0.35">
      <c r="A163" s="425" t="s">
        <v>1036</v>
      </c>
      <c r="B163" s="472">
        <v>7415</v>
      </c>
      <c r="C163" s="8"/>
    </row>
    <row r="164" spans="1:5" ht="17.25" thickBot="1" x14ac:dyDescent="0.35">
      <c r="A164" s="31" t="s">
        <v>974</v>
      </c>
      <c r="B164" s="122"/>
    </row>
    <row r="165" spans="1:5" ht="50.25" thickBot="1" x14ac:dyDescent="0.35">
      <c r="A165" s="31" t="s">
        <v>462</v>
      </c>
      <c r="B165" s="122">
        <v>1468</v>
      </c>
    </row>
    <row r="166" spans="1:5" ht="33.75" thickBot="1" x14ac:dyDescent="0.35">
      <c r="A166" s="31" t="s">
        <v>463</v>
      </c>
      <c r="B166" s="122">
        <v>3892</v>
      </c>
    </row>
    <row r="167" spans="1:5" ht="50.25" thickBot="1" x14ac:dyDescent="0.35">
      <c r="A167" s="31" t="s">
        <v>464</v>
      </c>
      <c r="B167" s="122">
        <v>657</v>
      </c>
      <c r="C167" s="8"/>
    </row>
    <row r="168" spans="1:5" ht="33" x14ac:dyDescent="0.3">
      <c r="A168" s="471" t="s">
        <v>903</v>
      </c>
      <c r="B168" s="664">
        <v>45</v>
      </c>
      <c r="C168" s="8"/>
    </row>
    <row r="169" spans="1:5" ht="17.25" thickBot="1" x14ac:dyDescent="0.35">
      <c r="A169" s="110" t="s">
        <v>1035</v>
      </c>
      <c r="B169" s="665"/>
    </row>
    <row r="170" spans="1:5" ht="33.75" thickBot="1" x14ac:dyDescent="0.35">
      <c r="A170" s="110" t="s">
        <v>465</v>
      </c>
      <c r="B170" s="350">
        <v>396</v>
      </c>
    </row>
    <row r="171" spans="1:5" ht="50.25" thickBot="1" x14ac:dyDescent="0.35">
      <c r="A171" s="31" t="s">
        <v>466</v>
      </c>
      <c r="B171" s="122">
        <v>957</v>
      </c>
    </row>
    <row r="172" spans="1:5" x14ac:dyDescent="0.3">
      <c r="A172" s="9" t="s">
        <v>263</v>
      </c>
      <c r="D172" s="356"/>
      <c r="E172" s="357"/>
    </row>
    <row r="174" spans="1:5" ht="17.25" thickBot="1" x14ac:dyDescent="0.35">
      <c r="A174" s="7" t="s">
        <v>782</v>
      </c>
      <c r="B174" s="111"/>
    </row>
    <row r="175" spans="1:5" ht="17.25" customHeight="1" thickBot="1" x14ac:dyDescent="0.35">
      <c r="A175" s="649" t="s">
        <v>467</v>
      </c>
      <c r="B175" s="652" t="s">
        <v>904</v>
      </c>
      <c r="C175" s="653"/>
      <c r="D175" s="652" t="s">
        <v>1375</v>
      </c>
      <c r="E175" s="654"/>
    </row>
    <row r="176" spans="1:5" ht="25.5" x14ac:dyDescent="0.3">
      <c r="A176" s="650"/>
      <c r="B176" s="655" t="s">
        <v>468</v>
      </c>
      <c r="C176" s="655" t="s">
        <v>469</v>
      </c>
      <c r="D176" s="655" t="s">
        <v>468</v>
      </c>
      <c r="E176" s="359" t="s">
        <v>905</v>
      </c>
    </row>
    <row r="177" spans="1:5" ht="61.5" customHeight="1" thickBot="1" x14ac:dyDescent="0.35">
      <c r="A177" s="651"/>
      <c r="B177" s="656"/>
      <c r="C177" s="656"/>
      <c r="D177" s="656"/>
      <c r="E177" s="79" t="s">
        <v>408</v>
      </c>
    </row>
    <row r="178" spans="1:5" ht="17.25" thickBot="1" x14ac:dyDescent="0.35">
      <c r="A178" s="30" t="s">
        <v>1376</v>
      </c>
      <c r="B178" s="83">
        <v>573</v>
      </c>
      <c r="C178" s="107" t="s">
        <v>1377</v>
      </c>
      <c r="D178" s="83">
        <v>683</v>
      </c>
      <c r="E178" s="107">
        <v>8825</v>
      </c>
    </row>
    <row r="179" spans="1:5" ht="17.25" thickBot="1" x14ac:dyDescent="0.35">
      <c r="A179" s="6" t="s">
        <v>470</v>
      </c>
      <c r="B179" s="107" t="s">
        <v>1378</v>
      </c>
      <c r="C179" s="83" t="s">
        <v>1379</v>
      </c>
      <c r="D179" s="107" t="s">
        <v>1380</v>
      </c>
      <c r="E179" s="83">
        <v>0</v>
      </c>
    </row>
    <row r="180" spans="1:5" ht="17.25" thickBot="1" x14ac:dyDescent="0.35">
      <c r="A180" s="6" t="s">
        <v>1381</v>
      </c>
      <c r="B180" s="107" t="s">
        <v>1382</v>
      </c>
      <c r="C180" s="83" t="s">
        <v>1383</v>
      </c>
      <c r="D180" s="107" t="s">
        <v>1384</v>
      </c>
      <c r="E180" s="107">
        <v>120609</v>
      </c>
    </row>
    <row r="181" spans="1:5" ht="17.25" thickBot="1" x14ac:dyDescent="0.35">
      <c r="A181" s="6" t="s">
        <v>471</v>
      </c>
      <c r="B181" s="83" t="s">
        <v>1379</v>
      </c>
      <c r="C181" s="107" t="s">
        <v>1385</v>
      </c>
      <c r="D181" s="83" t="s">
        <v>1379</v>
      </c>
      <c r="E181" s="107">
        <v>0</v>
      </c>
    </row>
    <row r="182" spans="1:5" ht="17.25" thickBot="1" x14ac:dyDescent="0.35">
      <c r="A182" s="6" t="s">
        <v>472</v>
      </c>
      <c r="B182" s="83" t="s">
        <v>1379</v>
      </c>
      <c r="C182" s="107" t="s">
        <v>1386</v>
      </c>
      <c r="D182" s="83" t="s">
        <v>1379</v>
      </c>
      <c r="E182" s="107">
        <v>0</v>
      </c>
    </row>
    <row r="183" spans="1:5" ht="17.25" thickBot="1" x14ac:dyDescent="0.35">
      <c r="A183" s="6" t="s">
        <v>473</v>
      </c>
      <c r="B183" s="83" t="s">
        <v>1387</v>
      </c>
      <c r="C183" s="107" t="s">
        <v>1388</v>
      </c>
      <c r="D183" s="83" t="s">
        <v>1379</v>
      </c>
      <c r="E183" s="83">
        <v>0</v>
      </c>
    </row>
    <row r="184" spans="1:5" ht="17.25" thickBot="1" x14ac:dyDescent="0.35">
      <c r="A184" s="6" t="s">
        <v>474</v>
      </c>
      <c r="B184" s="83" t="s">
        <v>1389</v>
      </c>
      <c r="C184" s="107" t="s">
        <v>1390</v>
      </c>
      <c r="D184" s="83" t="s">
        <v>1391</v>
      </c>
      <c r="E184" s="83" t="s">
        <v>1392</v>
      </c>
    </row>
    <row r="185" spans="1:5" ht="17.25" thickBot="1" x14ac:dyDescent="0.35">
      <c r="A185" s="6" t="s">
        <v>475</v>
      </c>
      <c r="B185" s="83" t="s">
        <v>1393</v>
      </c>
      <c r="C185" s="107" t="s">
        <v>1394</v>
      </c>
      <c r="D185" s="83" t="s">
        <v>1395</v>
      </c>
      <c r="E185" s="107" t="s">
        <v>1396</v>
      </c>
    </row>
    <row r="186" spans="1:5" ht="17.25" thickBot="1" x14ac:dyDescent="0.35">
      <c r="A186" s="6" t="s">
        <v>476</v>
      </c>
      <c r="B186" s="83" t="s">
        <v>1397</v>
      </c>
      <c r="C186" s="107" t="s">
        <v>1398</v>
      </c>
      <c r="D186" s="83" t="s">
        <v>1399</v>
      </c>
      <c r="E186" s="107" t="s">
        <v>1400</v>
      </c>
    </row>
    <row r="187" spans="1:5" ht="17.25" thickBot="1" x14ac:dyDescent="0.35">
      <c r="A187" s="6" t="s">
        <v>477</v>
      </c>
      <c r="B187" s="83" t="s">
        <v>1401</v>
      </c>
      <c r="C187" s="107" t="s">
        <v>1402</v>
      </c>
      <c r="D187" s="83" t="s">
        <v>1403</v>
      </c>
      <c r="E187" s="107" t="s">
        <v>1404</v>
      </c>
    </row>
    <row r="188" spans="1:5" ht="17.25" thickBot="1" x14ac:dyDescent="0.35">
      <c r="A188" s="6" t="s">
        <v>1405</v>
      </c>
      <c r="B188" s="107" t="s">
        <v>1379</v>
      </c>
      <c r="C188" s="107">
        <v>0</v>
      </c>
      <c r="D188" s="107" t="s">
        <v>1379</v>
      </c>
      <c r="E188" s="107" t="s">
        <v>1379</v>
      </c>
    </row>
    <row r="189" spans="1:5" ht="17.25" thickBot="1" x14ac:dyDescent="0.35">
      <c r="A189" s="6" t="s">
        <v>596</v>
      </c>
      <c r="B189" s="83" t="s">
        <v>1406</v>
      </c>
      <c r="C189" s="107">
        <v>308136</v>
      </c>
      <c r="D189" s="83" t="s">
        <v>1379</v>
      </c>
      <c r="E189" s="107" t="s">
        <v>1407</v>
      </c>
    </row>
    <row r="190" spans="1:5" ht="17.25" thickBot="1" x14ac:dyDescent="0.35">
      <c r="A190" s="6" t="s">
        <v>1408</v>
      </c>
      <c r="B190" s="83" t="s">
        <v>1409</v>
      </c>
      <c r="C190" s="107" t="s">
        <v>1410</v>
      </c>
      <c r="D190" s="83" t="s">
        <v>1411</v>
      </c>
      <c r="E190" s="107" t="s">
        <v>1412</v>
      </c>
    </row>
    <row r="191" spans="1:5" ht="17.25" thickBot="1" x14ac:dyDescent="0.35">
      <c r="A191" s="6" t="s">
        <v>760</v>
      </c>
      <c r="B191" s="83" t="s">
        <v>1413</v>
      </c>
      <c r="C191" s="107" t="s">
        <v>1414</v>
      </c>
      <c r="D191" s="83">
        <v>0</v>
      </c>
      <c r="E191" s="107" t="s">
        <v>1415</v>
      </c>
    </row>
    <row r="192" spans="1:5" ht="17.25" thickBot="1" x14ac:dyDescent="0.35">
      <c r="A192" s="6" t="s">
        <v>1416</v>
      </c>
      <c r="B192" s="83">
        <v>0</v>
      </c>
      <c r="C192" s="107">
        <v>0</v>
      </c>
      <c r="D192" s="83" t="s">
        <v>1417</v>
      </c>
      <c r="E192" s="107">
        <v>6680</v>
      </c>
    </row>
    <row r="193" spans="1:5" ht="17.25" thickBot="1" x14ac:dyDescent="0.35">
      <c r="A193" s="6" t="s">
        <v>597</v>
      </c>
      <c r="B193" s="107" t="s">
        <v>1418</v>
      </c>
      <c r="C193" s="107" t="s">
        <v>1419</v>
      </c>
      <c r="D193" s="107">
        <v>0</v>
      </c>
      <c r="E193" s="107" t="s">
        <v>1420</v>
      </c>
    </row>
    <row r="194" spans="1:5" ht="17.25" thickBot="1" x14ac:dyDescent="0.35">
      <c r="A194" s="6" t="s">
        <v>1421</v>
      </c>
      <c r="B194" s="107">
        <v>0</v>
      </c>
      <c r="C194" s="107">
        <v>0</v>
      </c>
      <c r="D194" s="107">
        <v>5802</v>
      </c>
      <c r="E194" s="107">
        <v>34357689</v>
      </c>
    </row>
    <row r="195" spans="1:5" ht="17.25" thickBot="1" x14ac:dyDescent="0.35">
      <c r="A195" s="6" t="s">
        <v>598</v>
      </c>
      <c r="B195" s="107" t="s">
        <v>1422</v>
      </c>
      <c r="C195" s="107" t="s">
        <v>1423</v>
      </c>
      <c r="D195" s="107" t="s">
        <v>1424</v>
      </c>
      <c r="E195" s="107">
        <v>90678493</v>
      </c>
    </row>
    <row r="196" spans="1:5" ht="17.25" thickBot="1" x14ac:dyDescent="0.35">
      <c r="A196" s="6" t="s">
        <v>1425</v>
      </c>
      <c r="B196" s="83" t="s">
        <v>1379</v>
      </c>
      <c r="C196" s="107" t="s">
        <v>1379</v>
      </c>
      <c r="D196" s="83" t="s">
        <v>1379</v>
      </c>
      <c r="E196" s="83" t="s">
        <v>1379</v>
      </c>
    </row>
    <row r="197" spans="1:5" ht="17.25" thickBot="1" x14ac:dyDescent="0.35">
      <c r="A197" s="6" t="s">
        <v>478</v>
      </c>
      <c r="B197" s="107" t="s">
        <v>1426</v>
      </c>
      <c r="C197" s="107" t="s">
        <v>1427</v>
      </c>
      <c r="D197" s="83" t="s">
        <v>1379</v>
      </c>
      <c r="E197" s="83" t="s">
        <v>1379</v>
      </c>
    </row>
    <row r="198" spans="1:5" ht="17.25" thickBot="1" x14ac:dyDescent="0.35">
      <c r="A198" s="6" t="s">
        <v>1428</v>
      </c>
      <c r="B198" s="107" t="s">
        <v>1379</v>
      </c>
      <c r="C198" s="107" t="s">
        <v>1379</v>
      </c>
      <c r="D198" s="107" t="s">
        <v>1379</v>
      </c>
      <c r="E198" s="107" t="s">
        <v>1379</v>
      </c>
    </row>
    <row r="199" spans="1:5" ht="17.25" thickBot="1" x14ac:dyDescent="0.35">
      <c r="A199" s="567" t="s">
        <v>599</v>
      </c>
      <c r="B199" s="83" t="s">
        <v>1429</v>
      </c>
      <c r="C199" s="107">
        <v>9035929</v>
      </c>
      <c r="D199" s="107" t="s">
        <v>1430</v>
      </c>
      <c r="E199" s="107" t="s">
        <v>1431</v>
      </c>
    </row>
    <row r="200" spans="1:5" ht="17.25" thickBot="1" x14ac:dyDescent="0.35">
      <c r="A200" s="567" t="s">
        <v>479</v>
      </c>
      <c r="B200" s="83" t="s">
        <v>1432</v>
      </c>
      <c r="C200" s="107" t="s">
        <v>1433</v>
      </c>
      <c r="D200" s="83" t="s">
        <v>1434</v>
      </c>
      <c r="E200" s="83" t="s">
        <v>1435</v>
      </c>
    </row>
    <row r="201" spans="1:5" ht="17.25" thickBot="1" x14ac:dyDescent="0.35">
      <c r="A201" s="29" t="s">
        <v>14</v>
      </c>
      <c r="B201" s="109">
        <v>213656</v>
      </c>
      <c r="C201" s="109" t="s">
        <v>1436</v>
      </c>
      <c r="D201" s="109">
        <v>211455</v>
      </c>
      <c r="E201" s="109">
        <v>188473799</v>
      </c>
    </row>
    <row r="202" spans="1:5" x14ac:dyDescent="0.3">
      <c r="A202" s="222" t="s">
        <v>806</v>
      </c>
    </row>
    <row r="203" spans="1:5" s="12" customFormat="1" x14ac:dyDescent="0.3">
      <c r="A203" s="3" t="s">
        <v>1296</v>
      </c>
    </row>
    <row r="204" spans="1:5" s="12" customFormat="1" x14ac:dyDescent="0.3">
      <c r="A204" s="3" t="s">
        <v>1297</v>
      </c>
    </row>
    <row r="205" spans="1:5" s="12" customFormat="1" ht="120.75" customHeight="1" x14ac:dyDescent="0.3">
      <c r="A205" s="648" t="s">
        <v>1298</v>
      </c>
      <c r="B205" s="648"/>
      <c r="C205" s="648"/>
      <c r="D205" s="648"/>
      <c r="E205" s="648"/>
    </row>
    <row r="206" spans="1:5" s="12" customFormat="1" x14ac:dyDescent="0.3">
      <c r="A206" s="3"/>
    </row>
    <row r="209" spans="1:19" ht="17.25" thickBot="1" x14ac:dyDescent="0.35">
      <c r="A209" s="7" t="s">
        <v>1018</v>
      </c>
      <c r="B209"/>
      <c r="C209"/>
      <c r="D209"/>
      <c r="E209"/>
      <c r="F209"/>
      <c r="G209"/>
      <c r="H209"/>
      <c r="I209" s="133" t="s">
        <v>908</v>
      </c>
      <c r="O209"/>
      <c r="P209"/>
      <c r="Q209"/>
      <c r="R209"/>
      <c r="S209"/>
    </row>
    <row r="210" spans="1:19" ht="17.25" customHeight="1" thickBot="1" x14ac:dyDescent="0.35">
      <c r="A210" s="605" t="s">
        <v>779</v>
      </c>
      <c r="B210" s="611" t="s">
        <v>482</v>
      </c>
      <c r="C210" s="608" t="s">
        <v>223</v>
      </c>
      <c r="D210" s="609"/>
      <c r="E210" s="609"/>
      <c r="F210" s="609"/>
      <c r="G210" s="609"/>
      <c r="H210" s="609"/>
      <c r="I210" s="610"/>
      <c r="J210"/>
    </row>
    <row r="211" spans="1:19" ht="17.25" customHeight="1" thickBot="1" x14ac:dyDescent="0.35">
      <c r="A211" s="606"/>
      <c r="B211" s="612"/>
      <c r="C211" s="611" t="s">
        <v>906</v>
      </c>
      <c r="D211" s="662" t="s">
        <v>461</v>
      </c>
      <c r="E211" s="663"/>
      <c r="F211" s="660" t="s">
        <v>907</v>
      </c>
      <c r="G211" s="361" t="s">
        <v>461</v>
      </c>
      <c r="H211" s="362"/>
      <c r="I211" s="611" t="s">
        <v>1020</v>
      </c>
    </row>
    <row r="212" spans="1:19" ht="51.75" thickBot="1" x14ac:dyDescent="0.35">
      <c r="A212" s="607"/>
      <c r="B212" s="613"/>
      <c r="C212" s="613"/>
      <c r="D212" s="359" t="s">
        <v>483</v>
      </c>
      <c r="E212" s="360" t="s">
        <v>484</v>
      </c>
      <c r="F212" s="661"/>
      <c r="G212" s="362" t="s">
        <v>485</v>
      </c>
      <c r="H212" s="362" t="s">
        <v>486</v>
      </c>
      <c r="I212" s="613"/>
    </row>
    <row r="213" spans="1:19" ht="17.25" thickBot="1" x14ac:dyDescent="0.35">
      <c r="A213" s="108" t="s">
        <v>487</v>
      </c>
      <c r="B213" s="206">
        <v>1987</v>
      </c>
      <c r="C213" s="206">
        <v>1445</v>
      </c>
      <c r="D213" s="206">
        <v>1249</v>
      </c>
      <c r="E213" s="120">
        <v>185</v>
      </c>
      <c r="F213" s="120">
        <v>545</v>
      </c>
      <c r="G213" s="120">
        <v>497</v>
      </c>
      <c r="H213" s="120">
        <v>11</v>
      </c>
      <c r="I213" s="120">
        <v>-3</v>
      </c>
    </row>
    <row r="214" spans="1:19" ht="17.25" thickBot="1" x14ac:dyDescent="0.35">
      <c r="A214" s="363" t="s">
        <v>488</v>
      </c>
      <c r="B214" s="364">
        <v>1630</v>
      </c>
      <c r="C214" s="364">
        <v>1189</v>
      </c>
      <c r="D214" s="365">
        <v>1027</v>
      </c>
      <c r="E214" s="365">
        <v>146</v>
      </c>
      <c r="F214" s="365">
        <v>441</v>
      </c>
      <c r="G214" s="365">
        <v>405</v>
      </c>
      <c r="H214" s="365">
        <v>6</v>
      </c>
      <c r="I214" s="365" t="s">
        <v>1019</v>
      </c>
    </row>
    <row r="215" spans="1:19" ht="17.25" thickBot="1" x14ac:dyDescent="0.35">
      <c r="A215" s="363" t="s">
        <v>480</v>
      </c>
      <c r="B215" s="364">
        <v>2186</v>
      </c>
      <c r="C215" s="364">
        <v>1536</v>
      </c>
      <c r="D215" s="364">
        <v>1295</v>
      </c>
      <c r="E215" s="365">
        <v>227</v>
      </c>
      <c r="F215" s="365">
        <v>649</v>
      </c>
      <c r="G215" s="365">
        <v>536</v>
      </c>
      <c r="H215" s="365">
        <v>33</v>
      </c>
      <c r="I215" s="365" t="s">
        <v>69</v>
      </c>
    </row>
    <row r="216" spans="1:19" ht="17.25" thickBot="1" x14ac:dyDescent="0.35">
      <c r="A216" s="363" t="s">
        <v>392</v>
      </c>
      <c r="B216" s="364">
        <v>1993</v>
      </c>
      <c r="C216" s="364">
        <v>1437</v>
      </c>
      <c r="D216" s="364">
        <v>1230</v>
      </c>
      <c r="E216" s="365">
        <v>200</v>
      </c>
      <c r="F216" s="365">
        <v>558</v>
      </c>
      <c r="G216" s="365">
        <v>500</v>
      </c>
      <c r="H216" s="365">
        <v>13</v>
      </c>
      <c r="I216" s="365">
        <v>-2</v>
      </c>
    </row>
    <row r="217" spans="1:19" ht="17.25" thickBot="1" x14ac:dyDescent="0.35">
      <c r="A217" s="363" t="s">
        <v>489</v>
      </c>
      <c r="B217" s="364">
        <v>3037</v>
      </c>
      <c r="C217" s="364">
        <v>2139</v>
      </c>
      <c r="D217" s="364">
        <v>1814</v>
      </c>
      <c r="E217" s="365">
        <v>282</v>
      </c>
      <c r="F217" s="365">
        <v>897</v>
      </c>
      <c r="G217" s="365">
        <v>753</v>
      </c>
      <c r="H217" s="365">
        <v>43</v>
      </c>
      <c r="I217" s="365" t="s">
        <v>1019</v>
      </c>
    </row>
    <row r="218" spans="1:19" ht="17.25" thickBot="1" x14ac:dyDescent="0.35">
      <c r="A218" s="363" t="s">
        <v>490</v>
      </c>
      <c r="B218" s="364">
        <v>1730</v>
      </c>
      <c r="C218" s="364">
        <v>1250</v>
      </c>
      <c r="D218" s="364">
        <v>1059</v>
      </c>
      <c r="E218" s="365">
        <v>176</v>
      </c>
      <c r="F218" s="365">
        <v>504</v>
      </c>
      <c r="G218" s="365">
        <v>441</v>
      </c>
      <c r="H218" s="365">
        <v>20</v>
      </c>
      <c r="I218" s="365">
        <v>-25</v>
      </c>
    </row>
    <row r="219" spans="1:19" ht="17.25" thickBot="1" x14ac:dyDescent="0.35">
      <c r="A219" s="363" t="s">
        <v>393</v>
      </c>
      <c r="B219" s="364">
        <v>1616</v>
      </c>
      <c r="C219" s="364">
        <v>1182</v>
      </c>
      <c r="D219" s="365">
        <v>1017</v>
      </c>
      <c r="E219" s="365">
        <v>153</v>
      </c>
      <c r="F219" s="365">
        <v>436</v>
      </c>
      <c r="G219" s="365">
        <v>408</v>
      </c>
      <c r="H219" s="365">
        <v>3</v>
      </c>
      <c r="I219" s="365">
        <v>-2</v>
      </c>
    </row>
    <row r="220" spans="1:19" ht="17.25" thickBot="1" x14ac:dyDescent="0.35">
      <c r="A220" s="363" t="s">
        <v>491</v>
      </c>
      <c r="B220" s="364">
        <v>1951</v>
      </c>
      <c r="C220" s="364">
        <v>1426</v>
      </c>
      <c r="D220" s="364">
        <v>1248</v>
      </c>
      <c r="E220" s="365">
        <v>163</v>
      </c>
      <c r="F220" s="365">
        <v>526</v>
      </c>
      <c r="G220" s="365">
        <v>486</v>
      </c>
      <c r="H220" s="365">
        <v>6</v>
      </c>
      <c r="I220" s="365">
        <v>-1</v>
      </c>
    </row>
    <row r="221" spans="1:19" ht="17.25" thickBot="1" x14ac:dyDescent="0.35">
      <c r="A221" s="363" t="s">
        <v>481</v>
      </c>
      <c r="B221" s="364">
        <v>1836</v>
      </c>
      <c r="C221" s="364">
        <v>1324</v>
      </c>
      <c r="D221" s="364">
        <v>1154</v>
      </c>
      <c r="E221" s="365">
        <v>165</v>
      </c>
      <c r="F221" s="365">
        <v>517</v>
      </c>
      <c r="G221" s="365">
        <v>468</v>
      </c>
      <c r="H221" s="365">
        <v>11</v>
      </c>
      <c r="I221" s="365">
        <v>-5</v>
      </c>
    </row>
    <row r="222" spans="1:19" ht="17.25" thickBot="1" x14ac:dyDescent="0.35">
      <c r="A222" s="363" t="s">
        <v>492</v>
      </c>
      <c r="B222" s="365">
        <v>1197</v>
      </c>
      <c r="C222" s="365">
        <v>884</v>
      </c>
      <c r="D222" s="365">
        <v>758</v>
      </c>
      <c r="E222" s="365">
        <v>124</v>
      </c>
      <c r="F222" s="365">
        <v>320</v>
      </c>
      <c r="G222" s="365">
        <v>304</v>
      </c>
      <c r="H222" s="365">
        <v>1</v>
      </c>
      <c r="I222" s="365">
        <v>-7</v>
      </c>
    </row>
    <row r="223" spans="1:19" ht="17.25" thickBot="1" x14ac:dyDescent="0.35">
      <c r="A223" s="363" t="s">
        <v>397</v>
      </c>
      <c r="B223" s="364">
        <v>3296</v>
      </c>
      <c r="C223" s="364">
        <v>2410</v>
      </c>
      <c r="D223" s="364">
        <v>2097</v>
      </c>
      <c r="E223" s="365">
        <v>269</v>
      </c>
      <c r="F223" s="365">
        <v>887</v>
      </c>
      <c r="G223" s="365">
        <v>818</v>
      </c>
      <c r="H223" s="365">
        <v>14</v>
      </c>
      <c r="I223" s="365">
        <v>-1</v>
      </c>
    </row>
    <row r="224" spans="1:19" ht="17.25" thickBot="1" x14ac:dyDescent="0.35">
      <c r="A224" s="363" t="s">
        <v>493</v>
      </c>
      <c r="B224" s="364">
        <v>3351</v>
      </c>
      <c r="C224" s="364">
        <v>2414</v>
      </c>
      <c r="D224" s="364">
        <v>2095</v>
      </c>
      <c r="E224" s="365">
        <v>301</v>
      </c>
      <c r="F224" s="365">
        <v>937</v>
      </c>
      <c r="G224" s="365">
        <v>815</v>
      </c>
      <c r="H224" s="365">
        <v>35</v>
      </c>
      <c r="I224" s="365" t="s">
        <v>69</v>
      </c>
    </row>
    <row r="225" spans="1:9" ht="17.25" thickBot="1" x14ac:dyDescent="0.35">
      <c r="A225" s="363" t="s">
        <v>494</v>
      </c>
      <c r="B225" s="364">
        <v>1956</v>
      </c>
      <c r="C225" s="364">
        <v>1436</v>
      </c>
      <c r="D225" s="364">
        <v>1251</v>
      </c>
      <c r="E225" s="365">
        <v>160</v>
      </c>
      <c r="F225" s="365">
        <v>520</v>
      </c>
      <c r="G225" s="365">
        <v>485</v>
      </c>
      <c r="H225" s="365">
        <v>7</v>
      </c>
      <c r="I225" s="365" t="s">
        <v>1019</v>
      </c>
    </row>
    <row r="226" spans="1:9" ht="17.25" thickBot="1" x14ac:dyDescent="0.35">
      <c r="A226" s="363" t="s">
        <v>495</v>
      </c>
      <c r="B226" s="364">
        <v>2323</v>
      </c>
      <c r="C226" s="364">
        <v>1707</v>
      </c>
      <c r="D226" s="364">
        <v>1499</v>
      </c>
      <c r="E226" s="365">
        <v>198</v>
      </c>
      <c r="F226" s="365">
        <v>623</v>
      </c>
      <c r="G226" s="365">
        <v>581</v>
      </c>
      <c r="H226" s="365">
        <v>9</v>
      </c>
      <c r="I226" s="365">
        <v>-8</v>
      </c>
    </row>
    <row r="227" spans="1:9" ht="17.25" thickBot="1" x14ac:dyDescent="0.35">
      <c r="A227" s="363" t="s">
        <v>496</v>
      </c>
      <c r="B227" s="364">
        <v>1590</v>
      </c>
      <c r="C227" s="364">
        <v>1162</v>
      </c>
      <c r="D227" s="364">
        <v>1025</v>
      </c>
      <c r="E227" s="365">
        <v>133</v>
      </c>
      <c r="F227" s="365">
        <v>429</v>
      </c>
      <c r="G227" s="365">
        <v>400</v>
      </c>
      <c r="H227" s="365">
        <v>4</v>
      </c>
      <c r="I227" s="365">
        <v>-1</v>
      </c>
    </row>
    <row r="228" spans="1:9" ht="17.25" thickBot="1" x14ac:dyDescent="0.35">
      <c r="A228" s="363" t="s">
        <v>497</v>
      </c>
      <c r="B228" s="364">
        <v>2106</v>
      </c>
      <c r="C228" s="364">
        <v>1516</v>
      </c>
      <c r="D228" s="364">
        <v>1341</v>
      </c>
      <c r="E228" s="365">
        <v>167</v>
      </c>
      <c r="F228" s="365">
        <v>591</v>
      </c>
      <c r="G228" s="365">
        <v>518</v>
      </c>
      <c r="H228" s="132">
        <v>19</v>
      </c>
      <c r="I228" s="365">
        <v>-1</v>
      </c>
    </row>
    <row r="229" spans="1:9" ht="17.25" thickBot="1" x14ac:dyDescent="0.35">
      <c r="A229" s="363" t="s">
        <v>403</v>
      </c>
      <c r="B229" s="134">
        <v>1820</v>
      </c>
      <c r="C229" s="134">
        <v>1322</v>
      </c>
      <c r="D229" s="134">
        <v>1097</v>
      </c>
      <c r="E229" s="132">
        <v>221</v>
      </c>
      <c r="F229" s="132">
        <v>499</v>
      </c>
      <c r="G229" s="132">
        <v>456</v>
      </c>
      <c r="H229" s="132">
        <v>11</v>
      </c>
      <c r="I229" s="365">
        <v>-1</v>
      </c>
    </row>
    <row r="230" spans="1:9" ht="17.25" thickBot="1" x14ac:dyDescent="0.35">
      <c r="A230" s="363" t="s">
        <v>404</v>
      </c>
      <c r="B230" s="134">
        <v>2201</v>
      </c>
      <c r="C230" s="134">
        <v>1629</v>
      </c>
      <c r="D230" s="134">
        <v>1401</v>
      </c>
      <c r="E230" s="132">
        <v>198</v>
      </c>
      <c r="F230" s="132">
        <v>580</v>
      </c>
      <c r="G230" s="132">
        <v>544</v>
      </c>
      <c r="H230" s="132">
        <v>10</v>
      </c>
      <c r="I230" s="365">
        <v>-8</v>
      </c>
    </row>
    <row r="231" spans="1:9" ht="17.25" thickBot="1" x14ac:dyDescent="0.35">
      <c r="A231" s="363" t="s">
        <v>405</v>
      </c>
      <c r="B231" s="134">
        <v>1710</v>
      </c>
      <c r="C231" s="134">
        <v>1248</v>
      </c>
      <c r="D231" s="134">
        <v>1091</v>
      </c>
      <c r="E231" s="132">
        <v>152</v>
      </c>
      <c r="F231" s="132">
        <v>464</v>
      </c>
      <c r="G231" s="132">
        <v>429</v>
      </c>
      <c r="H231" s="132">
        <v>6</v>
      </c>
      <c r="I231" s="365">
        <v>-2</v>
      </c>
    </row>
    <row r="232" spans="1:9" ht="17.25" thickBot="1" x14ac:dyDescent="0.35">
      <c r="A232" s="363" t="s">
        <v>406</v>
      </c>
      <c r="B232" s="134">
        <v>1538</v>
      </c>
      <c r="C232" s="134">
        <v>1134</v>
      </c>
      <c r="D232" s="134">
        <v>998</v>
      </c>
      <c r="E232" s="132">
        <v>132</v>
      </c>
      <c r="F232" s="132">
        <v>409</v>
      </c>
      <c r="G232" s="132">
        <v>385</v>
      </c>
      <c r="H232" s="132">
        <v>2</v>
      </c>
      <c r="I232" s="365">
        <v>-5</v>
      </c>
    </row>
    <row r="233" spans="1:9" x14ac:dyDescent="0.3">
      <c r="A233" s="131" t="s">
        <v>424</v>
      </c>
      <c r="B233"/>
      <c r="C233"/>
      <c r="D233"/>
      <c r="E233"/>
      <c r="F233"/>
      <c r="G233"/>
      <c r="H233"/>
    </row>
    <row r="234" spans="1:9" x14ac:dyDescent="0.3">
      <c r="A234" s="131" t="s">
        <v>687</v>
      </c>
      <c r="B234"/>
      <c r="C234"/>
      <c r="D234"/>
      <c r="E234"/>
      <c r="F234"/>
      <c r="G234"/>
      <c r="H234"/>
    </row>
  </sheetData>
  <mergeCells count="25">
    <mergeCell ref="B168:B169"/>
    <mergeCell ref="E65:G65"/>
    <mergeCell ref="B65:D65"/>
    <mergeCell ref="A65:A66"/>
    <mergeCell ref="A113:D113"/>
    <mergeCell ref="A125:D125"/>
    <mergeCell ref="I211:I212"/>
    <mergeCell ref="A210:A212"/>
    <mergeCell ref="B210:B212"/>
    <mergeCell ref="C211:C212"/>
    <mergeCell ref="F211:F212"/>
    <mergeCell ref="D211:E211"/>
    <mergeCell ref="C210:I210"/>
    <mergeCell ref="A3:A4"/>
    <mergeCell ref="B3:D3"/>
    <mergeCell ref="E3:G3"/>
    <mergeCell ref="A6:G6"/>
    <mergeCell ref="A18:G18"/>
    <mergeCell ref="A205:E205"/>
    <mergeCell ref="A175:A177"/>
    <mergeCell ref="B175:C175"/>
    <mergeCell ref="D175:E175"/>
    <mergeCell ref="B176:B177"/>
    <mergeCell ref="C176:C177"/>
    <mergeCell ref="D176:D17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2:S32"/>
  <sheetViews>
    <sheetView zoomScale="80" zoomScaleNormal="80" workbookViewId="0"/>
  </sheetViews>
  <sheetFormatPr defaultColWidth="9.140625" defaultRowHeight="16.5" x14ac:dyDescent="0.3"/>
  <cols>
    <col min="1" max="1" width="42.7109375" style="1" customWidth="1"/>
    <col min="2" max="2" width="108.5703125" style="1" customWidth="1"/>
    <col min="3" max="3" width="22.7109375" style="1" customWidth="1"/>
    <col min="4" max="4" width="24" style="1" customWidth="1"/>
    <col min="5" max="5" width="12.28515625" style="1" customWidth="1"/>
    <col min="6" max="12" width="9.140625" style="1"/>
    <col min="13" max="14" width="9.28515625" style="1" bestFit="1" customWidth="1"/>
    <col min="15" max="16384" width="9.140625" style="1"/>
  </cols>
  <sheetData>
    <row r="2" spans="1:4" ht="17.25" thickBot="1" x14ac:dyDescent="0.35">
      <c r="A2" s="135" t="s">
        <v>1021</v>
      </c>
    </row>
    <row r="3" spans="1:4" x14ac:dyDescent="0.3">
      <c r="A3" s="143" t="s">
        <v>619</v>
      </c>
      <c r="B3" s="685" t="s">
        <v>620</v>
      </c>
      <c r="C3" s="687" t="s">
        <v>621</v>
      </c>
      <c r="D3" s="685" t="s">
        <v>622</v>
      </c>
    </row>
    <row r="4" spans="1:4" ht="45" customHeight="1" thickBot="1" x14ac:dyDescent="0.35">
      <c r="A4" s="144" t="s">
        <v>623</v>
      </c>
      <c r="B4" s="686"/>
      <c r="C4" s="688"/>
      <c r="D4" s="689"/>
    </row>
    <row r="5" spans="1:4" ht="17.25" thickBot="1" x14ac:dyDescent="0.35">
      <c r="A5" s="690" t="s">
        <v>624</v>
      </c>
      <c r="B5" s="691"/>
      <c r="C5" s="692"/>
      <c r="D5" s="693"/>
    </row>
    <row r="6" spans="1:4" ht="145.5" customHeight="1" x14ac:dyDescent="0.3">
      <c r="A6" s="138" t="s">
        <v>762</v>
      </c>
      <c r="B6" s="694" t="s">
        <v>1022</v>
      </c>
      <c r="C6" s="677" t="s">
        <v>1023</v>
      </c>
      <c r="D6" s="680">
        <v>8279432.0800000001</v>
      </c>
    </row>
    <row r="7" spans="1:4" x14ac:dyDescent="0.3">
      <c r="A7" s="139" t="s">
        <v>626</v>
      </c>
      <c r="B7" s="694"/>
      <c r="C7" s="678"/>
      <c r="D7" s="681"/>
    </row>
    <row r="8" spans="1:4" ht="17.25" thickBot="1" x14ac:dyDescent="0.35">
      <c r="A8" s="140" t="s">
        <v>761</v>
      </c>
      <c r="B8" s="694"/>
      <c r="C8" s="679"/>
      <c r="D8" s="682"/>
    </row>
    <row r="9" spans="1:4" ht="168.75" customHeight="1" x14ac:dyDescent="0.3">
      <c r="A9" s="225" t="s">
        <v>1024</v>
      </c>
      <c r="B9" s="674" t="s">
        <v>1025</v>
      </c>
      <c r="C9" s="677" t="s">
        <v>1026</v>
      </c>
      <c r="D9" s="680">
        <v>29999996</v>
      </c>
    </row>
    <row r="10" spans="1:4" ht="37.5" customHeight="1" x14ac:dyDescent="0.3">
      <c r="A10" s="141" t="s">
        <v>626</v>
      </c>
      <c r="B10" s="675"/>
      <c r="C10" s="678"/>
      <c r="D10" s="681"/>
    </row>
    <row r="11" spans="1:4" ht="18.75" customHeight="1" thickBot="1" x14ac:dyDescent="0.35">
      <c r="A11" s="142" t="s">
        <v>627</v>
      </c>
      <c r="B11" s="676"/>
      <c r="C11" s="679"/>
      <c r="D11" s="682"/>
    </row>
    <row r="12" spans="1:4" x14ac:dyDescent="0.3">
      <c r="A12" s="9" t="s">
        <v>631</v>
      </c>
    </row>
    <row r="15" spans="1:4" ht="17.25" thickBot="1" x14ac:dyDescent="0.35">
      <c r="A15" s="135" t="s">
        <v>1027</v>
      </c>
    </row>
    <row r="16" spans="1:4" ht="17.25" thickBot="1" x14ac:dyDescent="0.35">
      <c r="A16" s="329" t="s">
        <v>628</v>
      </c>
      <c r="B16" s="334">
        <v>2023</v>
      </c>
    </row>
    <row r="17" spans="1:19" ht="17.25" thickBot="1" x14ac:dyDescent="0.35">
      <c r="A17" s="332" t="s">
        <v>629</v>
      </c>
      <c r="B17" s="83">
        <v>33</v>
      </c>
    </row>
    <row r="18" spans="1:19" ht="17.25" thickBot="1" x14ac:dyDescent="0.35">
      <c r="A18" s="332" t="s">
        <v>774</v>
      </c>
      <c r="B18" s="83">
        <v>1</v>
      </c>
    </row>
    <row r="19" spans="1:19" ht="17.25" thickBot="1" x14ac:dyDescent="0.35">
      <c r="A19" s="332" t="s">
        <v>630</v>
      </c>
      <c r="B19" s="83">
        <v>0</v>
      </c>
    </row>
    <row r="20" spans="1:19" ht="17.25" thickBot="1" x14ac:dyDescent="0.35">
      <c r="A20" s="80" t="s">
        <v>14</v>
      </c>
      <c r="B20" s="81">
        <v>34</v>
      </c>
    </row>
    <row r="21" spans="1:19" x14ac:dyDescent="0.3">
      <c r="A21" s="9" t="s">
        <v>631</v>
      </c>
    </row>
    <row r="23" spans="1:19" ht="17.25" thickBot="1" x14ac:dyDescent="0.35">
      <c r="A23" s="135" t="s">
        <v>1082</v>
      </c>
    </row>
    <row r="24" spans="1:19" ht="17.25" thickBot="1" x14ac:dyDescent="0.35">
      <c r="A24" s="366" t="s">
        <v>632</v>
      </c>
      <c r="B24" s="324" t="s">
        <v>633</v>
      </c>
      <c r="C24" s="324" t="s">
        <v>634</v>
      </c>
    </row>
    <row r="25" spans="1:19" x14ac:dyDescent="0.3">
      <c r="A25" s="453" t="s">
        <v>1028</v>
      </c>
      <c r="B25" s="672" t="s">
        <v>775</v>
      </c>
      <c r="C25" s="670">
        <v>2</v>
      </c>
    </row>
    <row r="26" spans="1:19" ht="17.25" thickBot="1" x14ac:dyDescent="0.35">
      <c r="A26" s="454" t="s">
        <v>1031</v>
      </c>
      <c r="B26" s="683"/>
      <c r="C26" s="684"/>
    </row>
    <row r="27" spans="1:19" x14ac:dyDescent="0.3">
      <c r="A27" s="453" t="s">
        <v>1029</v>
      </c>
      <c r="B27" s="672" t="s">
        <v>749</v>
      </c>
      <c r="C27" s="670">
        <v>2</v>
      </c>
      <c r="S27" s="136"/>
    </row>
    <row r="28" spans="1:19" ht="17.25" thickBot="1" x14ac:dyDescent="0.35">
      <c r="A28" s="454" t="s">
        <v>1030</v>
      </c>
      <c r="B28" s="673"/>
      <c r="C28" s="671"/>
    </row>
    <row r="29" spans="1:19" ht="17.25" thickBot="1" x14ac:dyDescent="0.35">
      <c r="A29" s="338" t="s">
        <v>1032</v>
      </c>
      <c r="B29" s="455" t="s">
        <v>814</v>
      </c>
      <c r="C29" s="452">
        <v>1</v>
      </c>
    </row>
    <row r="30" spans="1:19" ht="17.25" thickBot="1" x14ac:dyDescent="0.35">
      <c r="A30" s="338" t="s">
        <v>1033</v>
      </c>
      <c r="B30" s="21" t="s">
        <v>750</v>
      </c>
      <c r="C30" s="348">
        <v>1</v>
      </c>
    </row>
    <row r="31" spans="1:19" ht="17.25" thickBot="1" x14ac:dyDescent="0.35">
      <c r="A31" s="140" t="s">
        <v>14</v>
      </c>
      <c r="B31" s="120" t="s">
        <v>625</v>
      </c>
      <c r="C31" s="20">
        <v>6</v>
      </c>
    </row>
    <row r="32" spans="1:19" x14ac:dyDescent="0.3">
      <c r="A32" s="137" t="s">
        <v>631</v>
      </c>
    </row>
  </sheetData>
  <mergeCells count="14">
    <mergeCell ref="B3:B4"/>
    <mergeCell ref="C3:C4"/>
    <mergeCell ref="D3:D4"/>
    <mergeCell ref="A5:D5"/>
    <mergeCell ref="C6:C8"/>
    <mergeCell ref="D6:D8"/>
    <mergeCell ref="B6:B8"/>
    <mergeCell ref="C27:C28"/>
    <mergeCell ref="B27:B28"/>
    <mergeCell ref="B9:B11"/>
    <mergeCell ref="C9:C11"/>
    <mergeCell ref="D9:D11"/>
    <mergeCell ref="B25:B26"/>
    <mergeCell ref="C25:C2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2:P209"/>
  <sheetViews>
    <sheetView tabSelected="1" zoomScale="80" zoomScaleNormal="80" workbookViewId="0"/>
  </sheetViews>
  <sheetFormatPr defaultColWidth="9.140625" defaultRowHeight="16.5" x14ac:dyDescent="0.3"/>
  <cols>
    <col min="1" max="1" width="40.5703125" style="1" customWidth="1"/>
    <col min="2" max="2" width="17.5703125" style="1" customWidth="1"/>
    <col min="3" max="3" width="12" style="1" customWidth="1"/>
    <col min="4" max="4" width="12.85546875" style="1" customWidth="1"/>
    <col min="5" max="5" width="18.85546875" style="1" customWidth="1"/>
    <col min="6" max="6" width="12.7109375" style="1" customWidth="1"/>
    <col min="7" max="7" width="12.140625" style="1" customWidth="1"/>
    <col min="8" max="8" width="13.28515625" style="1" customWidth="1"/>
    <col min="9" max="9" width="11.140625" style="1" customWidth="1"/>
    <col min="10" max="10" width="16" style="1" customWidth="1"/>
    <col min="11" max="11" width="11.7109375" style="1" customWidth="1"/>
    <col min="12" max="12" width="9.140625" style="1" customWidth="1"/>
    <col min="13" max="13" width="17.85546875" style="1" customWidth="1"/>
    <col min="14" max="14" width="14.5703125" style="1" customWidth="1"/>
    <col min="15" max="15" width="10.140625" style="1" customWidth="1"/>
    <col min="16" max="16" width="7.7109375" style="1" bestFit="1" customWidth="1"/>
    <col min="17" max="16384" width="9.140625" style="1"/>
  </cols>
  <sheetData>
    <row r="2" spans="1:9" ht="17.25" thickBot="1" x14ac:dyDescent="0.35">
      <c r="A2" s="7" t="s">
        <v>1083</v>
      </c>
    </row>
    <row r="3" spans="1:9" ht="50.25" thickBot="1" x14ac:dyDescent="0.35">
      <c r="A3" s="504" t="s">
        <v>1084</v>
      </c>
      <c r="B3" s="509" t="s">
        <v>1085</v>
      </c>
      <c r="C3" s="509" t="s">
        <v>1086</v>
      </c>
      <c r="D3" s="509" t="s">
        <v>1087</v>
      </c>
    </row>
    <row r="4" spans="1:9" ht="17.25" thickBot="1" x14ac:dyDescent="0.35">
      <c r="A4" s="512" t="s">
        <v>1088</v>
      </c>
      <c r="B4" s="513">
        <v>1617.07474490716</v>
      </c>
      <c r="C4" s="513">
        <v>1609.49688372832</v>
      </c>
      <c r="D4" s="513">
        <v>1641.95779604738</v>
      </c>
      <c r="G4" s="8"/>
      <c r="H4" s="8"/>
      <c r="I4" s="8"/>
    </row>
    <row r="5" spans="1:9" ht="17.25" thickBot="1" x14ac:dyDescent="0.35">
      <c r="A5" s="514" t="s">
        <v>241</v>
      </c>
      <c r="B5" s="515">
        <v>1159.6317709893799</v>
      </c>
      <c r="C5" s="515">
        <v>1203.2266591375601</v>
      </c>
      <c r="D5" s="515">
        <v>980.48390387063296</v>
      </c>
      <c r="G5" s="8"/>
      <c r="H5" s="8"/>
      <c r="I5" s="8"/>
    </row>
    <row r="6" spans="1:9" ht="17.25" thickBot="1" x14ac:dyDescent="0.35">
      <c r="A6" s="514" t="s">
        <v>1089</v>
      </c>
      <c r="B6" s="515">
        <v>1282.6651142045</v>
      </c>
      <c r="C6" s="515">
        <v>1315.1186483648</v>
      </c>
      <c r="D6" s="515">
        <v>1110.09048284255</v>
      </c>
      <c r="G6" s="8"/>
      <c r="H6" s="8"/>
      <c r="I6" s="8"/>
    </row>
    <row r="7" spans="1:9" ht="17.25" thickBot="1" x14ac:dyDescent="0.35">
      <c r="A7" s="514" t="s">
        <v>1090</v>
      </c>
      <c r="B7" s="515">
        <v>1271.3753415936801</v>
      </c>
      <c r="C7" s="515">
        <v>1291.3318825281201</v>
      </c>
      <c r="D7" s="515">
        <v>1168.03761057213</v>
      </c>
      <c r="G7" s="8"/>
      <c r="H7" s="8"/>
      <c r="I7" s="8"/>
    </row>
    <row r="8" spans="1:9" ht="17.25" thickBot="1" x14ac:dyDescent="0.35">
      <c r="A8" s="514" t="s">
        <v>1091</v>
      </c>
      <c r="B8" s="515">
        <v>1472.01138149758</v>
      </c>
      <c r="C8" s="515">
        <v>1476.5908317286701</v>
      </c>
      <c r="D8" s="515">
        <v>1453.81507765229</v>
      </c>
      <c r="G8" s="8"/>
      <c r="H8" s="8"/>
      <c r="I8" s="8"/>
    </row>
    <row r="9" spans="1:9" ht="17.25" thickBot="1" x14ac:dyDescent="0.35">
      <c r="A9" s="514" t="s">
        <v>451</v>
      </c>
      <c r="B9" s="515">
        <v>1461.2834175188</v>
      </c>
      <c r="C9" s="515">
        <v>1478.1887733180399</v>
      </c>
      <c r="D9" s="515">
        <v>1390.71633103318</v>
      </c>
      <c r="G9" s="8"/>
      <c r="H9" s="8"/>
      <c r="I9" s="8"/>
    </row>
    <row r="10" spans="1:9" ht="17.25" thickBot="1" x14ac:dyDescent="0.35">
      <c r="A10" s="514" t="s">
        <v>452</v>
      </c>
      <c r="B10" s="515">
        <v>1549.7937881896501</v>
      </c>
      <c r="C10" s="515">
        <v>1552.4246557983599</v>
      </c>
      <c r="D10" s="515">
        <v>1541.9596281381</v>
      </c>
      <c r="G10" s="8"/>
      <c r="H10" s="8"/>
      <c r="I10" s="8"/>
    </row>
    <row r="11" spans="1:9" ht="17.25" thickBot="1" x14ac:dyDescent="0.35">
      <c r="A11" s="514" t="s">
        <v>246</v>
      </c>
      <c r="B11" s="515">
        <v>1748.80852727416</v>
      </c>
      <c r="C11" s="515">
        <v>1713.6624438774099</v>
      </c>
      <c r="D11" s="515">
        <v>1786.22818223882</v>
      </c>
      <c r="G11" s="8"/>
      <c r="H11" s="8"/>
      <c r="I11" s="8"/>
    </row>
    <row r="12" spans="1:9" ht="17.25" thickBot="1" x14ac:dyDescent="0.35">
      <c r="A12" s="514" t="s">
        <v>1092</v>
      </c>
      <c r="B12" s="515">
        <v>1762.3030495686601</v>
      </c>
      <c r="C12" s="515">
        <v>1812.3435961740799</v>
      </c>
      <c r="D12" s="515">
        <v>1693.2941825959599</v>
      </c>
      <c r="G12" s="8"/>
      <c r="H12" s="8"/>
      <c r="I12" s="8"/>
    </row>
    <row r="13" spans="1:9" ht="17.25" thickBot="1" x14ac:dyDescent="0.35">
      <c r="A13" s="514" t="s">
        <v>1093</v>
      </c>
      <c r="B13" s="515">
        <v>2203.6321260054001</v>
      </c>
      <c r="C13" s="515">
        <v>2343.3862306866399</v>
      </c>
      <c r="D13" s="515">
        <v>1977.2327206406301</v>
      </c>
      <c r="G13" s="8"/>
      <c r="H13" s="8"/>
      <c r="I13" s="8"/>
    </row>
    <row r="14" spans="1:9" ht="17.25" thickBot="1" x14ac:dyDescent="0.35">
      <c r="A14" s="516" t="s">
        <v>1094</v>
      </c>
      <c r="B14" s="515">
        <v>2270.6159240626798</v>
      </c>
      <c r="C14" s="515">
        <v>2598.7762447567002</v>
      </c>
      <c r="D14" s="515">
        <v>2138.75026437117</v>
      </c>
      <c r="G14" s="8"/>
      <c r="H14" s="8"/>
      <c r="I14" s="8"/>
    </row>
    <row r="15" spans="1:9" x14ac:dyDescent="0.3">
      <c r="A15" s="67" t="s">
        <v>1095</v>
      </c>
    </row>
    <row r="16" spans="1:9" x14ac:dyDescent="0.3">
      <c r="A16" s="7"/>
    </row>
    <row r="17" spans="1:4" ht="17.25" thickBot="1" x14ac:dyDescent="0.35">
      <c r="A17" s="7" t="s">
        <v>1194</v>
      </c>
    </row>
    <row r="18" spans="1:4" ht="50.25" thickBot="1" x14ac:dyDescent="0.35">
      <c r="A18" s="343" t="s">
        <v>1096</v>
      </c>
      <c r="B18" s="509" t="s">
        <v>1085</v>
      </c>
      <c r="C18" s="509" t="s">
        <v>1086</v>
      </c>
      <c r="D18" s="509" t="s">
        <v>1087</v>
      </c>
    </row>
    <row r="19" spans="1:4" ht="17.25" thickBot="1" x14ac:dyDescent="0.35">
      <c r="A19" s="512" t="s">
        <v>1088</v>
      </c>
      <c r="B19" s="513">
        <v>1617.07474490716</v>
      </c>
      <c r="C19" s="513">
        <v>1609.49688372832</v>
      </c>
      <c r="D19" s="513">
        <v>1641.95779604738</v>
      </c>
    </row>
    <row r="20" spans="1:4" ht="17.25" thickBot="1" x14ac:dyDescent="0.35">
      <c r="A20" s="517" t="s">
        <v>1097</v>
      </c>
      <c r="B20" s="515">
        <v>3046.0856397863499</v>
      </c>
      <c r="C20" s="515">
        <v>3117.0122020642002</v>
      </c>
      <c r="D20" s="515">
        <v>2786.49987136961</v>
      </c>
    </row>
    <row r="21" spans="1:4" ht="17.25" thickBot="1" x14ac:dyDescent="0.35">
      <c r="A21" s="517" t="s">
        <v>1098</v>
      </c>
      <c r="B21" s="515">
        <v>2059.8243871965301</v>
      </c>
      <c r="C21" s="515">
        <v>2249.0636934427398</v>
      </c>
      <c r="D21" s="515">
        <v>1834.1836379710701</v>
      </c>
    </row>
    <row r="22" spans="1:4" ht="17.25" thickBot="1" x14ac:dyDescent="0.35">
      <c r="A22" s="517" t="s">
        <v>1099</v>
      </c>
      <c r="B22" s="515">
        <v>1765.15542031174</v>
      </c>
      <c r="C22" s="515">
        <v>1798.2542576576</v>
      </c>
      <c r="D22" s="515">
        <v>1675.6811624719101</v>
      </c>
    </row>
    <row r="23" spans="1:4" ht="17.25" thickBot="1" x14ac:dyDescent="0.35">
      <c r="A23" s="517" t="s">
        <v>1100</v>
      </c>
      <c r="B23" s="515">
        <v>1291.0599837934201</v>
      </c>
      <c r="C23" s="515">
        <v>1285.57079455644</v>
      </c>
      <c r="D23" s="515">
        <v>1323.12594074139</v>
      </c>
    </row>
    <row r="24" spans="1:4" ht="17.25" thickBot="1" x14ac:dyDescent="0.35">
      <c r="A24" s="517" t="s">
        <v>1101</v>
      </c>
      <c r="B24" s="515">
        <v>1178.55749402677</v>
      </c>
      <c r="C24" s="515">
        <v>1118.39520245105</v>
      </c>
      <c r="D24" s="515">
        <v>1368.9333997431399</v>
      </c>
    </row>
    <row r="25" spans="1:4" ht="17.25" thickBot="1" x14ac:dyDescent="0.35">
      <c r="A25" s="517" t="s">
        <v>1102</v>
      </c>
      <c r="B25" s="515">
        <v>1224.2644886649</v>
      </c>
      <c r="C25" s="515">
        <v>1247.9872572634099</v>
      </c>
      <c r="D25" s="515">
        <v>996.94594790420501</v>
      </c>
    </row>
    <row r="26" spans="1:4" ht="17.25" thickBot="1" x14ac:dyDescent="0.35">
      <c r="A26" s="517" t="s">
        <v>1103</v>
      </c>
      <c r="B26" s="515">
        <v>1476.6404528210001</v>
      </c>
      <c r="C26" s="515">
        <v>1482.3692729890199</v>
      </c>
      <c r="D26" s="515">
        <v>1357.24257862284</v>
      </c>
    </row>
    <row r="27" spans="1:4" ht="17.25" thickBot="1" x14ac:dyDescent="0.35">
      <c r="A27" s="517" t="s">
        <v>1104</v>
      </c>
      <c r="B27" s="515">
        <v>1396.9721355373299</v>
      </c>
      <c r="C27" s="515">
        <v>1386.9004328928299</v>
      </c>
      <c r="D27" s="515">
        <v>1539.74674791236</v>
      </c>
    </row>
    <row r="28" spans="1:4" ht="17.25" thickBot="1" x14ac:dyDescent="0.35">
      <c r="A28" s="517" t="s">
        <v>1105</v>
      </c>
      <c r="B28" s="515">
        <v>948.34542909464994</v>
      </c>
      <c r="C28" s="515">
        <v>970.74324003456195</v>
      </c>
      <c r="D28" s="515">
        <v>902.06059957329205</v>
      </c>
    </row>
    <row r="29" spans="1:4" x14ac:dyDescent="0.3">
      <c r="A29" s="67" t="s">
        <v>1095</v>
      </c>
    </row>
    <row r="30" spans="1:4" x14ac:dyDescent="0.3">
      <c r="A30" s="7"/>
    </row>
    <row r="31" spans="1:4" ht="17.25" thickBot="1" x14ac:dyDescent="0.35">
      <c r="A31" s="7" t="s">
        <v>1195</v>
      </c>
      <c r="B31"/>
      <c r="C31"/>
      <c r="D31"/>
    </row>
    <row r="32" spans="1:4" ht="50.25" thickBot="1" x14ac:dyDescent="0.35">
      <c r="A32" s="504" t="s">
        <v>13</v>
      </c>
      <c r="B32" s="509" t="s">
        <v>1085</v>
      </c>
      <c r="C32" s="509" t="s">
        <v>1086</v>
      </c>
      <c r="D32" s="509" t="s">
        <v>1087</v>
      </c>
    </row>
    <row r="33" spans="1:15" ht="17.25" thickBot="1" x14ac:dyDescent="0.35">
      <c r="A33" s="518" t="s">
        <v>14</v>
      </c>
      <c r="B33" s="513">
        <v>1617.07474490716</v>
      </c>
      <c r="C33" s="513">
        <v>1609.49688372832</v>
      </c>
      <c r="D33" s="513">
        <v>1641.95779604738</v>
      </c>
    </row>
    <row r="34" spans="1:15" ht="17.25" thickBot="1" x14ac:dyDescent="0.35">
      <c r="A34" s="519" t="s">
        <v>1106</v>
      </c>
      <c r="B34" s="515">
        <v>1019.7995699458299</v>
      </c>
      <c r="C34" s="515">
        <v>1024.6230813083</v>
      </c>
      <c r="D34" s="515">
        <v>976.09812309729602</v>
      </c>
    </row>
    <row r="35" spans="1:15" ht="17.25" thickBot="1" x14ac:dyDescent="0.35">
      <c r="A35" s="519" t="s">
        <v>18</v>
      </c>
      <c r="B35" s="515">
        <v>1194.42443379355</v>
      </c>
      <c r="C35" s="515">
        <v>1189.7280840098499</v>
      </c>
      <c r="D35" s="515">
        <v>1218.8790592913999</v>
      </c>
    </row>
    <row r="36" spans="1:15" ht="17.25" thickBot="1" x14ac:dyDescent="0.35">
      <c r="A36" s="519" t="s">
        <v>19</v>
      </c>
      <c r="B36" s="515">
        <v>1474.8034710680299</v>
      </c>
      <c r="C36" s="515">
        <v>1463.29672777418</v>
      </c>
      <c r="D36" s="515">
        <v>1520.9204093528101</v>
      </c>
    </row>
    <row r="37" spans="1:15" ht="17.25" thickBot="1" x14ac:dyDescent="0.35">
      <c r="A37" s="519" t="s">
        <v>20</v>
      </c>
      <c r="B37" s="515">
        <v>1646.9716079761999</v>
      </c>
      <c r="C37" s="515">
        <v>1650.21369291765</v>
      </c>
      <c r="D37" s="515">
        <v>1633.5681126336101</v>
      </c>
    </row>
    <row r="38" spans="1:15" ht="17.25" thickBot="1" x14ac:dyDescent="0.35">
      <c r="A38" s="519" t="s">
        <v>21</v>
      </c>
      <c r="B38" s="515">
        <v>1712.3316256570599</v>
      </c>
      <c r="C38" s="515">
        <v>1719.8971475973899</v>
      </c>
      <c r="D38" s="515">
        <v>1683.27099604608</v>
      </c>
    </row>
    <row r="39" spans="1:15" ht="17.25" thickBot="1" x14ac:dyDescent="0.35">
      <c r="A39" s="519" t="s">
        <v>22</v>
      </c>
      <c r="B39" s="515">
        <v>1755.8548874318301</v>
      </c>
      <c r="C39" s="515">
        <v>1760.0271865877301</v>
      </c>
      <c r="D39" s="515">
        <v>1740.9550291215601</v>
      </c>
    </row>
    <row r="40" spans="1:15" ht="17.25" thickBot="1" x14ac:dyDescent="0.35">
      <c r="A40" s="519" t="s">
        <v>23</v>
      </c>
      <c r="B40" s="515">
        <v>1716.33265696231</v>
      </c>
      <c r="C40" s="515">
        <v>1715.2725139128299</v>
      </c>
      <c r="D40" s="515">
        <v>1719.8267123870501</v>
      </c>
    </row>
    <row r="41" spans="1:15" ht="17.25" thickBot="1" x14ac:dyDescent="0.35">
      <c r="A41" s="519" t="s">
        <v>24</v>
      </c>
      <c r="B41" s="515">
        <v>1623.6349293917301</v>
      </c>
      <c r="C41" s="515">
        <v>1601.64182793038</v>
      </c>
      <c r="D41" s="515">
        <v>1692.0057190279999</v>
      </c>
      <c r="I41"/>
      <c r="J41"/>
      <c r="K41"/>
      <c r="L41"/>
      <c r="M41"/>
      <c r="N41"/>
      <c r="O41"/>
    </row>
    <row r="42" spans="1:15" ht="17.25" thickBot="1" x14ac:dyDescent="0.35">
      <c r="A42" s="519" t="s">
        <v>25</v>
      </c>
      <c r="B42" s="515">
        <v>1512.77574759761</v>
      </c>
      <c r="C42" s="515">
        <v>1493.4863273313299</v>
      </c>
      <c r="D42" s="515">
        <v>1566.65682717192</v>
      </c>
      <c r="I42"/>
      <c r="J42"/>
      <c r="K42"/>
      <c r="L42"/>
      <c r="M42"/>
      <c r="N42"/>
      <c r="O42"/>
    </row>
    <row r="43" spans="1:15" ht="17.25" thickBot="1" x14ac:dyDescent="0.35">
      <c r="A43" s="519" t="s">
        <v>1107</v>
      </c>
      <c r="B43" s="515">
        <v>1505.2372859258801</v>
      </c>
      <c r="C43" s="515">
        <v>1471.11634712823</v>
      </c>
      <c r="D43" s="515">
        <v>1583.22513417394</v>
      </c>
      <c r="I43"/>
      <c r="J43"/>
      <c r="K43"/>
      <c r="L43"/>
      <c r="M43"/>
      <c r="N43"/>
      <c r="O43"/>
    </row>
    <row r="44" spans="1:15" x14ac:dyDescent="0.3">
      <c r="A44" s="67" t="s">
        <v>1095</v>
      </c>
      <c r="B44"/>
      <c r="C44"/>
      <c r="D44"/>
      <c r="I44"/>
      <c r="J44"/>
      <c r="K44"/>
      <c r="L44"/>
      <c r="M44"/>
      <c r="N44"/>
      <c r="O44"/>
    </row>
    <row r="45" spans="1:15" x14ac:dyDescent="0.3">
      <c r="A45" s="7"/>
      <c r="I45"/>
      <c r="J45"/>
      <c r="K45"/>
      <c r="L45"/>
      <c r="M45"/>
      <c r="N45"/>
      <c r="O45"/>
    </row>
    <row r="46" spans="1:15" ht="17.25" thickBot="1" x14ac:dyDescent="0.35">
      <c r="A46" s="7" t="s">
        <v>1196</v>
      </c>
      <c r="B46"/>
      <c r="C46"/>
      <c r="D46"/>
      <c r="I46"/>
      <c r="J46"/>
      <c r="K46"/>
      <c r="L46"/>
      <c r="M46"/>
      <c r="N46"/>
      <c r="O46"/>
    </row>
    <row r="47" spans="1:15" ht="50.25" thickBot="1" x14ac:dyDescent="0.35">
      <c r="A47" s="504" t="s">
        <v>1108</v>
      </c>
      <c r="B47" s="509" t="s">
        <v>1085</v>
      </c>
      <c r="C47" s="509" t="s">
        <v>1086</v>
      </c>
      <c r="D47" s="509" t="s">
        <v>1087</v>
      </c>
      <c r="I47"/>
      <c r="J47"/>
      <c r="K47"/>
      <c r="L47"/>
      <c r="M47"/>
      <c r="N47"/>
      <c r="O47"/>
    </row>
    <row r="48" spans="1:15" ht="17.25" thickBot="1" x14ac:dyDescent="0.35">
      <c r="A48" s="518" t="s">
        <v>14</v>
      </c>
      <c r="B48" s="513">
        <v>1617.07474490716</v>
      </c>
      <c r="C48" s="513">
        <v>1609.49688372832</v>
      </c>
      <c r="D48" s="513">
        <v>1641.95779604738</v>
      </c>
      <c r="I48"/>
      <c r="J48"/>
      <c r="K48"/>
      <c r="L48"/>
      <c r="M48"/>
      <c r="N48"/>
      <c r="O48"/>
    </row>
    <row r="49" spans="1:16" ht="17.25" thickBot="1" x14ac:dyDescent="0.35">
      <c r="A49" s="519" t="s">
        <v>214</v>
      </c>
      <c r="B49" s="515">
        <v>2047.7810390392599</v>
      </c>
      <c r="C49" s="515">
        <v>2089.1960053756302</v>
      </c>
      <c r="D49" s="515">
        <v>1872.2105175674501</v>
      </c>
      <c r="I49"/>
      <c r="J49"/>
      <c r="K49"/>
      <c r="L49"/>
      <c r="M49"/>
      <c r="N49"/>
      <c r="O49"/>
    </row>
    <row r="50" spans="1:16" ht="17.25" thickBot="1" x14ac:dyDescent="0.35">
      <c r="A50" s="519" t="s">
        <v>215</v>
      </c>
      <c r="B50" s="515">
        <v>1507.01908620464</v>
      </c>
      <c r="C50" s="515">
        <v>1487.52141765595</v>
      </c>
      <c r="D50" s="515">
        <v>1580.0728905282199</v>
      </c>
      <c r="I50"/>
      <c r="J50"/>
      <c r="K50"/>
      <c r="L50"/>
      <c r="M50"/>
      <c r="N50"/>
      <c r="O50"/>
    </row>
    <row r="51" spans="1:16" ht="17.25" thickBot="1" x14ac:dyDescent="0.35">
      <c r="A51" s="519" t="s">
        <v>216</v>
      </c>
      <c r="B51" s="515">
        <v>1505.1657497075</v>
      </c>
      <c r="C51" s="515">
        <v>1497.4594474883399</v>
      </c>
      <c r="D51" s="515">
        <v>1539.29996386624</v>
      </c>
      <c r="I51"/>
      <c r="J51"/>
      <c r="K51"/>
      <c r="L51"/>
      <c r="M51"/>
      <c r="N51"/>
      <c r="O51"/>
    </row>
    <row r="52" spans="1:16" ht="17.25" thickBot="1" x14ac:dyDescent="0.35">
      <c r="A52" s="519" t="s">
        <v>217</v>
      </c>
      <c r="B52" s="515">
        <v>1464.18778508638</v>
      </c>
      <c r="C52" s="515">
        <v>1438.53543979406</v>
      </c>
      <c r="D52" s="515">
        <v>1558.8387095406999</v>
      </c>
      <c r="I52"/>
      <c r="J52"/>
      <c r="K52"/>
      <c r="L52"/>
      <c r="M52"/>
      <c r="N52"/>
      <c r="O52"/>
    </row>
    <row r="53" spans="1:16" ht="17.25" thickBot="1" x14ac:dyDescent="0.35">
      <c r="A53" s="519" t="s">
        <v>218</v>
      </c>
      <c r="B53" s="515">
        <v>1536.4195605452601</v>
      </c>
      <c r="C53" s="515">
        <v>1509.57990524654</v>
      </c>
      <c r="D53" s="515">
        <v>1613.7562752476899</v>
      </c>
    </row>
    <row r="54" spans="1:16" ht="17.25" thickBot="1" x14ac:dyDescent="0.35">
      <c r="A54" s="519" t="s">
        <v>219</v>
      </c>
      <c r="B54" s="515">
        <v>1422.7264548333601</v>
      </c>
      <c r="C54" s="515">
        <v>1367.7628122622</v>
      </c>
      <c r="D54" s="515">
        <v>1551.8911785549201</v>
      </c>
    </row>
    <row r="55" spans="1:16" ht="17.25" thickBot="1" x14ac:dyDescent="0.35">
      <c r="A55" s="519" t="s">
        <v>220</v>
      </c>
      <c r="B55" s="515">
        <v>1333.75588374933</v>
      </c>
      <c r="C55" s="515">
        <v>1246.8262702091099</v>
      </c>
      <c r="D55" s="515">
        <v>1567.30037843789</v>
      </c>
    </row>
    <row r="56" spans="1:16" ht="17.25" thickBot="1" x14ac:dyDescent="0.35">
      <c r="A56" s="519" t="s">
        <v>221</v>
      </c>
      <c r="B56" s="515">
        <v>1529.9357000960099</v>
      </c>
      <c r="C56" s="515">
        <v>1486.1883540025799</v>
      </c>
      <c r="D56" s="515">
        <v>1635.50993944112</v>
      </c>
    </row>
    <row r="57" spans="1:16" x14ac:dyDescent="0.3">
      <c r="A57" s="67" t="s">
        <v>1095</v>
      </c>
      <c r="B57"/>
      <c r="C57"/>
      <c r="D57"/>
    </row>
    <row r="58" spans="1:16" x14ac:dyDescent="0.3">
      <c r="A58" s="7"/>
    </row>
    <row r="59" spans="1:16" ht="17.25" thickBot="1" x14ac:dyDescent="0.35">
      <c r="A59" s="7" t="s">
        <v>1197</v>
      </c>
      <c r="B59"/>
      <c r="C59"/>
      <c r="D59"/>
      <c r="E59"/>
      <c r="F59"/>
      <c r="G59"/>
      <c r="H59" s="520" t="s">
        <v>1109</v>
      </c>
    </row>
    <row r="60" spans="1:16" ht="38.25" customHeight="1" thickBot="1" x14ac:dyDescent="0.35">
      <c r="A60" s="706" t="s">
        <v>1110</v>
      </c>
      <c r="B60" s="712"/>
      <c r="C60" s="592" t="s">
        <v>1111</v>
      </c>
      <c r="D60" s="627" t="s">
        <v>1112</v>
      </c>
      <c r="E60" s="628"/>
      <c r="F60" s="628"/>
      <c r="G60" s="628"/>
      <c r="H60" s="629"/>
    </row>
    <row r="61" spans="1:16" ht="26.25" thickBot="1" x14ac:dyDescent="0.35">
      <c r="A61" s="707"/>
      <c r="B61" s="713"/>
      <c r="C61" s="593"/>
      <c r="D61" s="79" t="s">
        <v>1113</v>
      </c>
      <c r="E61" s="79" t="s">
        <v>1114</v>
      </c>
      <c r="F61" s="79" t="s">
        <v>1115</v>
      </c>
      <c r="G61" s="79" t="s">
        <v>1116</v>
      </c>
      <c r="H61" s="79" t="s">
        <v>1117</v>
      </c>
      <c r="P61"/>
    </row>
    <row r="62" spans="1:16" ht="17.25" thickBot="1" x14ac:dyDescent="0.35">
      <c r="A62" s="702" t="s">
        <v>14</v>
      </c>
      <c r="B62" s="521" t="s">
        <v>1109</v>
      </c>
      <c r="C62" s="513">
        <v>1617.07474490716</v>
      </c>
      <c r="D62" s="513">
        <v>1082.8621320780001</v>
      </c>
      <c r="E62" s="513">
        <v>154.68654384285799</v>
      </c>
      <c r="F62" s="513">
        <v>112.011864910911</v>
      </c>
      <c r="G62" s="513">
        <v>201.64225441457901</v>
      </c>
      <c r="H62" s="513">
        <v>62.970898751839798</v>
      </c>
      <c r="P62"/>
    </row>
    <row r="63" spans="1:16" ht="17.25" thickBot="1" x14ac:dyDescent="0.35">
      <c r="A63" s="703"/>
      <c r="B63" s="521" t="s">
        <v>203</v>
      </c>
      <c r="C63" s="522">
        <v>100</v>
      </c>
      <c r="D63" s="523">
        <v>66.964259721969114</v>
      </c>
      <c r="E63" s="523">
        <v>9.5658252242223281</v>
      </c>
      <c r="F63" s="523">
        <v>6.9268204987854078</v>
      </c>
      <c r="G63" s="523">
        <v>12.469569205111528</v>
      </c>
      <c r="H63" s="523">
        <v>3.8941241862914073</v>
      </c>
      <c r="P63"/>
    </row>
    <row r="64" spans="1:16" ht="17.25" thickBot="1" x14ac:dyDescent="0.35">
      <c r="A64" s="704" t="s">
        <v>15</v>
      </c>
      <c r="B64" s="524" t="s">
        <v>1109</v>
      </c>
      <c r="C64" s="525">
        <v>1784.0276735945799</v>
      </c>
      <c r="D64" s="525">
        <v>1174.2747192296999</v>
      </c>
      <c r="E64" s="525">
        <v>201.195138030392</v>
      </c>
      <c r="F64" s="525">
        <v>118.073972278249</v>
      </c>
      <c r="G64" s="525">
        <v>212.746677602273</v>
      </c>
      <c r="H64" s="525">
        <v>74.676767249920701</v>
      </c>
      <c r="P64"/>
    </row>
    <row r="65" spans="1:16" ht="17.25" customHeight="1" thickBot="1" x14ac:dyDescent="0.35">
      <c r="A65" s="705"/>
      <c r="B65" s="524" t="s">
        <v>203</v>
      </c>
      <c r="C65" s="526">
        <v>100</v>
      </c>
      <c r="D65" s="527">
        <v>65.821552917040322</v>
      </c>
      <c r="E65" s="527">
        <v>11.277579434909235</v>
      </c>
      <c r="F65" s="527">
        <v>6.6183935387249662</v>
      </c>
      <c r="G65" s="527">
        <v>11.925077214391891</v>
      </c>
      <c r="H65" s="527">
        <v>4.1858525153624377</v>
      </c>
      <c r="P65"/>
    </row>
    <row r="66" spans="1:16" ht="42" customHeight="1" thickBot="1" x14ac:dyDescent="0.35">
      <c r="A66" s="704" t="s">
        <v>16</v>
      </c>
      <c r="B66" s="524" t="s">
        <v>1109</v>
      </c>
      <c r="C66" s="525">
        <v>1444.11418828004</v>
      </c>
      <c r="D66" s="525">
        <v>988.160157810329</v>
      </c>
      <c r="E66" s="525">
        <v>106.50438614218901</v>
      </c>
      <c r="F66" s="525">
        <v>105.73161889885399</v>
      </c>
      <c r="G66" s="525">
        <v>190.13825007832199</v>
      </c>
      <c r="H66" s="525">
        <v>50.8438067196997</v>
      </c>
      <c r="P66"/>
    </row>
    <row r="67" spans="1:16" ht="17.25" thickBot="1" x14ac:dyDescent="0.35">
      <c r="A67" s="705"/>
      <c r="B67" s="524" t="s">
        <v>203</v>
      </c>
      <c r="C67" s="526">
        <v>100</v>
      </c>
      <c r="D67" s="527">
        <v>68.426732860179257</v>
      </c>
      <c r="E67" s="527">
        <v>7.3750668061115867</v>
      </c>
      <c r="F67" s="527">
        <v>7.3215553006083134</v>
      </c>
      <c r="G67" s="527">
        <v>13.166427670430913</v>
      </c>
      <c r="H67" s="527">
        <v>3.520760832649624</v>
      </c>
      <c r="P67"/>
    </row>
    <row r="68" spans="1:16" x14ac:dyDescent="0.3">
      <c r="A68" s="67" t="s">
        <v>1095</v>
      </c>
      <c r="B68"/>
      <c r="C68"/>
      <c r="D68"/>
      <c r="E68"/>
      <c r="F68"/>
      <c r="G68"/>
      <c r="H68"/>
      <c r="P68"/>
    </row>
    <row r="69" spans="1:16" x14ac:dyDescent="0.3">
      <c r="A69" s="528"/>
      <c r="B69"/>
      <c r="C69"/>
      <c r="D69" s="529" t="s">
        <v>1118</v>
      </c>
      <c r="E69"/>
      <c r="F69"/>
      <c r="G69"/>
      <c r="H69"/>
      <c r="P69"/>
    </row>
    <row r="70" spans="1:16" ht="17.25" thickBot="1" x14ac:dyDescent="0.35">
      <c r="A70" s="7" t="s">
        <v>1198</v>
      </c>
      <c r="B70"/>
      <c r="C70"/>
      <c r="D70"/>
      <c r="E70"/>
      <c r="F70"/>
      <c r="G70"/>
      <c r="H70"/>
      <c r="P70"/>
    </row>
    <row r="71" spans="1:16" x14ac:dyDescent="0.3">
      <c r="A71" s="706" t="s">
        <v>1119</v>
      </c>
      <c r="B71" s="708" t="s">
        <v>14</v>
      </c>
      <c r="C71" s="710" t="s">
        <v>1120</v>
      </c>
      <c r="D71" s="711"/>
      <c r="E71" s="711"/>
      <c r="F71" s="711"/>
      <c r="G71" s="711"/>
      <c r="H71" s="711"/>
      <c r="I71" s="711"/>
      <c r="J71" s="711"/>
      <c r="K71" s="711"/>
      <c r="P71"/>
    </row>
    <row r="72" spans="1:16" ht="17.25" thickBot="1" x14ac:dyDescent="0.35">
      <c r="A72" s="707"/>
      <c r="B72" s="709"/>
      <c r="C72" s="558">
        <v>1</v>
      </c>
      <c r="D72" s="358">
        <v>2</v>
      </c>
      <c r="E72" s="28">
        <v>3</v>
      </c>
      <c r="F72" s="28">
        <v>4</v>
      </c>
      <c r="G72" s="28">
        <v>5</v>
      </c>
      <c r="H72" s="28">
        <v>6</v>
      </c>
      <c r="I72" s="28">
        <v>7</v>
      </c>
      <c r="J72" s="28">
        <v>8</v>
      </c>
      <c r="K72" s="28">
        <v>9</v>
      </c>
      <c r="P72"/>
    </row>
    <row r="73" spans="1:16" ht="17.25" thickBot="1" x14ac:dyDescent="0.35">
      <c r="A73" s="530" t="s">
        <v>1121</v>
      </c>
      <c r="B73" s="531">
        <v>0.263194840445169</v>
      </c>
      <c r="C73" s="531">
        <v>9.8716683119447202E-2</v>
      </c>
      <c r="D73" s="532">
        <v>0.264529090196016</v>
      </c>
      <c r="E73" s="532">
        <v>0.15867374139988299</v>
      </c>
      <c r="F73" s="532">
        <v>0.597731909013139</v>
      </c>
      <c r="G73" s="532">
        <v>0.19936702614142601</v>
      </c>
      <c r="H73" s="532">
        <v>0.11106175033318499</v>
      </c>
      <c r="I73" s="532">
        <v>6.2845418753812304E-2</v>
      </c>
      <c r="J73" s="532">
        <v>0.14205745669624001</v>
      </c>
      <c r="K73" s="533">
        <v>0.478645519311932</v>
      </c>
    </row>
    <row r="74" spans="1:16" ht="17.25" thickBot="1" x14ac:dyDescent="0.35">
      <c r="A74" s="530" t="s">
        <v>1122</v>
      </c>
      <c r="B74" s="531">
        <v>0.110408372317137</v>
      </c>
      <c r="C74" s="531">
        <v>5.6166388671409599E-2</v>
      </c>
      <c r="D74" s="532">
        <v>0.157276751054515</v>
      </c>
      <c r="E74" s="532">
        <v>6.6008276422351395E-2</v>
      </c>
      <c r="F74" s="532">
        <v>0.120643137598982</v>
      </c>
      <c r="G74" s="532">
        <v>0.12501562695336901</v>
      </c>
      <c r="H74" s="532">
        <v>6.6637050199911202E-2</v>
      </c>
      <c r="I74" s="532">
        <v>1.6635552023068E-2</v>
      </c>
      <c r="J74" s="532">
        <v>5.8090409801436399E-2</v>
      </c>
      <c r="K74" s="533">
        <v>0.16488046166529299</v>
      </c>
    </row>
    <row r="75" spans="1:16" ht="17.25" thickBot="1" x14ac:dyDescent="0.35">
      <c r="A75" s="530" t="s">
        <v>1123</v>
      </c>
      <c r="B75" s="531">
        <v>0.112748267177861</v>
      </c>
      <c r="C75" s="531">
        <v>5.2762365115566603E-2</v>
      </c>
      <c r="D75" s="532">
        <v>0.211303115920569</v>
      </c>
      <c r="E75" s="532">
        <v>8.1875650562339697E-2</v>
      </c>
      <c r="F75" s="532">
        <v>0.108578823839084</v>
      </c>
      <c r="G75" s="532">
        <v>9.2116777755114093E-2</v>
      </c>
      <c r="H75" s="532">
        <v>2.2212350066637E-2</v>
      </c>
      <c r="I75" s="532">
        <v>1.01661706807638E-2</v>
      </c>
      <c r="J75" s="534">
        <v>3.1685678073510803E-2</v>
      </c>
      <c r="K75" s="535">
        <v>0.15503685201363299</v>
      </c>
    </row>
    <row r="76" spans="1:16" ht="17.25" thickBot="1" x14ac:dyDescent="0.35">
      <c r="A76" s="530" t="s">
        <v>1124</v>
      </c>
      <c r="B76" s="531">
        <v>0.19941103979727801</v>
      </c>
      <c r="C76" s="531">
        <v>6.63784593389386E-2</v>
      </c>
      <c r="D76" s="532">
        <v>0.21770624064543501</v>
      </c>
      <c r="E76" s="532">
        <v>8.0606260631140694E-2</v>
      </c>
      <c r="F76" s="532">
        <v>0.19302902015837201</v>
      </c>
      <c r="G76" s="532">
        <v>0.33030444595048097</v>
      </c>
      <c r="H76" s="532">
        <v>6.6637050199911202E-2</v>
      </c>
      <c r="I76" s="532">
        <v>4.8982458734589E-2</v>
      </c>
      <c r="J76" s="534">
        <v>4.33037600337981E-2</v>
      </c>
      <c r="K76" s="535">
        <v>0.58200342065435395</v>
      </c>
    </row>
    <row r="77" spans="1:16" ht="17.25" thickBot="1" x14ac:dyDescent="0.35">
      <c r="A77" s="530" t="s">
        <v>1125</v>
      </c>
      <c r="B77" s="531">
        <v>0.326805315547821</v>
      </c>
      <c r="C77" s="531">
        <v>6.9782482894781603E-2</v>
      </c>
      <c r="D77" s="532">
        <v>0.28013670671287599</v>
      </c>
      <c r="E77" s="532">
        <v>0.112975703876717</v>
      </c>
      <c r="F77" s="532">
        <v>0.33780078527715002</v>
      </c>
      <c r="G77" s="532">
        <v>0.66784663872457695</v>
      </c>
      <c r="H77" s="532">
        <v>0.13327410039982199</v>
      </c>
      <c r="I77" s="532">
        <v>8.4101957449954703E-2</v>
      </c>
      <c r="J77" s="534">
        <v>0.111956062526405</v>
      </c>
      <c r="K77" s="535">
        <v>0.95483013621094803</v>
      </c>
    </row>
    <row r="78" spans="1:16" ht="17.25" thickBot="1" x14ac:dyDescent="0.35">
      <c r="A78" s="530" t="s">
        <v>1126</v>
      </c>
      <c r="B78" s="531">
        <v>0.32195220028113403</v>
      </c>
      <c r="C78" s="531">
        <v>6.2974435783095598E-2</v>
      </c>
      <c r="D78" s="532">
        <v>0.238116200705944</v>
      </c>
      <c r="E78" s="532">
        <v>0.100281804564726</v>
      </c>
      <c r="F78" s="532">
        <v>0.296124065015684</v>
      </c>
      <c r="G78" s="532">
        <v>0.89616465216046703</v>
      </c>
      <c r="H78" s="532">
        <v>0.177698800533096</v>
      </c>
      <c r="I78" s="532">
        <v>4.3437274726899698E-2</v>
      </c>
      <c r="J78" s="534">
        <v>6.91803971271652E-2</v>
      </c>
      <c r="K78" s="535">
        <v>0.84531997883623899</v>
      </c>
    </row>
    <row r="79" spans="1:16" ht="17.25" thickBot="1" x14ac:dyDescent="0.35">
      <c r="A79" s="530" t="s">
        <v>1127</v>
      </c>
      <c r="B79" s="531">
        <v>0.32255883968947002</v>
      </c>
      <c r="C79" s="531">
        <v>8.5100588896075205E-2</v>
      </c>
      <c r="D79" s="532">
        <v>0.22130799830317199</v>
      </c>
      <c r="E79" s="532">
        <v>0.13265124781030199</v>
      </c>
      <c r="F79" s="532">
        <v>0.28405975125578498</v>
      </c>
      <c r="G79" s="532">
        <v>1.1054013330613699</v>
      </c>
      <c r="H79" s="532">
        <v>0.24433585073300801</v>
      </c>
      <c r="I79" s="532">
        <v>3.5119498715365703E-2</v>
      </c>
      <c r="J79" s="532">
        <v>5.8618504435994902E-2</v>
      </c>
      <c r="K79" s="533">
        <v>0.61522560322870401</v>
      </c>
    </row>
    <row r="80" spans="1:16" ht="17.25" thickBot="1" x14ac:dyDescent="0.35">
      <c r="A80" s="530" t="s">
        <v>1128</v>
      </c>
      <c r="B80" s="531">
        <v>0.31189931865728199</v>
      </c>
      <c r="C80" s="531">
        <v>0.112332777342819</v>
      </c>
      <c r="D80" s="532">
        <v>0.26813084785375302</v>
      </c>
      <c r="E80" s="532">
        <v>0.15803904643428399</v>
      </c>
      <c r="F80" s="532">
        <v>0.310381890368291</v>
      </c>
      <c r="G80" s="532">
        <v>0.83628874661964303</v>
      </c>
      <c r="H80" s="532">
        <v>0.15548645046645901</v>
      </c>
      <c r="I80" s="532">
        <v>6.2845418753812304E-2</v>
      </c>
      <c r="J80" s="532">
        <v>6.7068018588931105E-2</v>
      </c>
      <c r="K80" s="533">
        <v>0.64598688339013899</v>
      </c>
    </row>
    <row r="81" spans="1:15" ht="17.25" thickBot="1" x14ac:dyDescent="0.35">
      <c r="A81" s="530" t="s">
        <v>1129</v>
      </c>
      <c r="B81" s="531">
        <v>0.32394544405138098</v>
      </c>
      <c r="C81" s="531">
        <v>0.105524730231133</v>
      </c>
      <c r="D81" s="532">
        <v>0.270131824330273</v>
      </c>
      <c r="E81" s="532">
        <v>0.13899819746629799</v>
      </c>
      <c r="F81" s="532">
        <v>0.39263857509486899</v>
      </c>
      <c r="G81" s="532">
        <v>0.78036070298260996</v>
      </c>
      <c r="H81" s="532">
        <v>0.11106175033318499</v>
      </c>
      <c r="I81" s="532">
        <v>9.2419733461488698E-2</v>
      </c>
      <c r="J81" s="532">
        <v>9.18884664131812E-2</v>
      </c>
      <c r="K81" s="534">
        <v>0.71243124853883899</v>
      </c>
    </row>
    <row r="82" spans="1:15" ht="17.25" thickBot="1" x14ac:dyDescent="0.35">
      <c r="A82" s="530" t="s">
        <v>1130</v>
      </c>
      <c r="B82" s="531">
        <v>0.46555241451150797</v>
      </c>
      <c r="C82" s="531">
        <v>0.117438812676584</v>
      </c>
      <c r="D82" s="532">
        <v>0.29654471382034397</v>
      </c>
      <c r="E82" s="532">
        <v>0.20373708395744999</v>
      </c>
      <c r="F82" s="532">
        <v>0.38167101713132601</v>
      </c>
      <c r="G82" s="536">
        <v>0.85208019423480597</v>
      </c>
      <c r="H82" s="532">
        <v>0.22212350066636999</v>
      </c>
      <c r="I82" s="532">
        <v>0.25323006968447898</v>
      </c>
      <c r="J82" s="532">
        <v>0.161068863540346</v>
      </c>
      <c r="K82" s="534">
        <v>1.6241955925237801</v>
      </c>
    </row>
    <row r="83" spans="1:15" ht="17.25" thickBot="1" x14ac:dyDescent="0.35">
      <c r="A83" s="530" t="s">
        <v>1131</v>
      </c>
      <c r="B83" s="531">
        <v>1.1917864490622201</v>
      </c>
      <c r="C83" s="531">
        <v>0.24168567246485301</v>
      </c>
      <c r="D83" s="532">
        <v>0.40859939650549498</v>
      </c>
      <c r="E83" s="532">
        <v>0.60422960725075503</v>
      </c>
      <c r="F83" s="532">
        <v>0.731536116168374</v>
      </c>
      <c r="G83" s="536">
        <v>1.7344273297320101</v>
      </c>
      <c r="H83" s="532">
        <v>1.3549533540648599</v>
      </c>
      <c r="I83" s="532">
        <v>0.88722944123029102</v>
      </c>
      <c r="J83" s="532">
        <v>0.52756653992395397</v>
      </c>
      <c r="K83" s="534">
        <v>4.0481844692448696</v>
      </c>
    </row>
    <row r="84" spans="1:15" ht="17.25" thickBot="1" x14ac:dyDescent="0.35">
      <c r="A84" s="530" t="s">
        <v>1132</v>
      </c>
      <c r="B84" s="531">
        <v>1.52578477473746</v>
      </c>
      <c r="C84" s="531">
        <v>0.26551383735575501</v>
      </c>
      <c r="D84" s="532">
        <v>0.65391911252691304</v>
      </c>
      <c r="E84" s="532">
        <v>0.46586610475005702</v>
      </c>
      <c r="F84" s="532">
        <v>1.0177893790168699</v>
      </c>
      <c r="G84" s="532">
        <v>2.21277659707463</v>
      </c>
      <c r="H84" s="532">
        <v>1.84362505553088</v>
      </c>
      <c r="I84" s="532">
        <v>1.2310308497070299</v>
      </c>
      <c r="J84" s="532">
        <v>1.0002112378538199</v>
      </c>
      <c r="K84" s="534">
        <v>6.2310049095003102</v>
      </c>
    </row>
    <row r="85" spans="1:15" ht="17.25" thickBot="1" x14ac:dyDescent="0.35">
      <c r="A85" s="530" t="s">
        <v>1133</v>
      </c>
      <c r="B85" s="531">
        <v>1.72831567434903</v>
      </c>
      <c r="C85" s="531">
        <v>0.18551928379344401</v>
      </c>
      <c r="D85" s="532">
        <v>0.59308942764068895</v>
      </c>
      <c r="E85" s="532">
        <v>0.410647642742898</v>
      </c>
      <c r="F85" s="532">
        <v>1.4477176511877901</v>
      </c>
      <c r="G85" s="532">
        <v>2.5075502858909999</v>
      </c>
      <c r="H85" s="532">
        <v>3.1763660595291001</v>
      </c>
      <c r="I85" s="532">
        <v>1.4325058686530701</v>
      </c>
      <c r="J85" s="532">
        <v>1.5119349387410199</v>
      </c>
      <c r="K85" s="534">
        <v>7.63618018727467</v>
      </c>
    </row>
    <row r="86" spans="1:15" ht="17.25" thickBot="1" x14ac:dyDescent="0.35">
      <c r="A86" s="530" t="s">
        <v>1134</v>
      </c>
      <c r="B86" s="531">
        <v>2.3658070297374598</v>
      </c>
      <c r="C86" s="531">
        <v>0.28253395513496998</v>
      </c>
      <c r="D86" s="532">
        <v>0.60709626297633201</v>
      </c>
      <c r="E86" s="532">
        <v>0.65373581456751895</v>
      </c>
      <c r="F86" s="532">
        <v>2.81098510605629</v>
      </c>
      <c r="G86" s="532">
        <v>3.3885814674202699</v>
      </c>
      <c r="H86" s="532">
        <v>3.4207019102621099</v>
      </c>
      <c r="I86" s="532">
        <v>1.8798173786066801</v>
      </c>
      <c r="J86" s="532">
        <v>2.5237642585551301</v>
      </c>
      <c r="K86" s="534">
        <v>8.9626065878357597</v>
      </c>
      <c r="L86"/>
      <c r="M86"/>
      <c r="N86"/>
      <c r="O86"/>
    </row>
    <row r="87" spans="1:15" ht="17.25" thickBot="1" x14ac:dyDescent="0.35">
      <c r="A87" s="530" t="s">
        <v>1135</v>
      </c>
      <c r="B87" s="531">
        <v>2.5373126567512898</v>
      </c>
      <c r="C87" s="531">
        <v>0.35742247336351601</v>
      </c>
      <c r="D87" s="532">
        <v>0.55627146047271103</v>
      </c>
      <c r="E87" s="532">
        <v>0.78829114727462002</v>
      </c>
      <c r="F87" s="532">
        <v>3.5216828620939298</v>
      </c>
      <c r="G87" s="532">
        <v>4.1189359196215296</v>
      </c>
      <c r="H87" s="532">
        <v>4.73123056419369</v>
      </c>
      <c r="I87" s="532">
        <v>2.2504205097872498</v>
      </c>
      <c r="J87" s="532">
        <v>2.86596958174905</v>
      </c>
      <c r="K87" s="534">
        <v>8.2157227055161108</v>
      </c>
      <c r="L87"/>
      <c r="M87"/>
      <c r="N87"/>
      <c r="O87"/>
    </row>
    <row r="88" spans="1:15" ht="17.25" thickBot="1" x14ac:dyDescent="0.35">
      <c r="A88" s="530" t="s">
        <v>1136</v>
      </c>
      <c r="B88" s="531">
        <v>2.8989564068921201</v>
      </c>
      <c r="C88" s="531">
        <v>0.58038601627123299</v>
      </c>
      <c r="D88" s="532">
        <v>0.647115792506743</v>
      </c>
      <c r="E88" s="532">
        <v>1.15895300718475</v>
      </c>
      <c r="F88" s="532">
        <v>4.0777380508455998</v>
      </c>
      <c r="G88" s="532">
        <v>5.22104736776308</v>
      </c>
      <c r="H88" s="532">
        <v>5.3309640159928904</v>
      </c>
      <c r="I88" s="532">
        <v>2.6247204303062799</v>
      </c>
      <c r="J88" s="532">
        <v>3.5799535276721599</v>
      </c>
      <c r="K88" s="534">
        <v>7.1181602293560999</v>
      </c>
      <c r="L88"/>
      <c r="M88"/>
      <c r="N88"/>
      <c r="O88"/>
    </row>
    <row r="89" spans="1:15" ht="17.25" thickBot="1" x14ac:dyDescent="0.35">
      <c r="A89" s="530" t="s">
        <v>1137</v>
      </c>
      <c r="B89" s="531">
        <v>3.1386656359574201</v>
      </c>
      <c r="C89" s="531">
        <v>0.70293086428158102</v>
      </c>
      <c r="D89" s="532">
        <v>0.83000504246072104</v>
      </c>
      <c r="E89" s="532">
        <v>1.3810962451445801</v>
      </c>
      <c r="F89" s="532">
        <v>4.3585075347123201</v>
      </c>
      <c r="G89" s="532">
        <v>5.9941703239220701</v>
      </c>
      <c r="H89" s="532">
        <v>5.2421146157263401</v>
      </c>
      <c r="I89" s="532">
        <v>2.8659359346407598</v>
      </c>
      <c r="J89" s="532">
        <v>3.88677651035065</v>
      </c>
      <c r="K89" s="534">
        <v>6.3195973963652499</v>
      </c>
      <c r="L89"/>
      <c r="M89"/>
      <c r="N89"/>
      <c r="O89"/>
    </row>
    <row r="90" spans="1:15" ht="17.25" thickBot="1" x14ac:dyDescent="0.35">
      <c r="A90" s="530" t="s">
        <v>1138</v>
      </c>
      <c r="B90" s="531">
        <v>7.0609360619396204</v>
      </c>
      <c r="C90" s="531">
        <v>2.0492221806174902</v>
      </c>
      <c r="D90" s="532">
        <v>2.24229423958892</v>
      </c>
      <c r="E90" s="536">
        <v>3.7078879890324701</v>
      </c>
      <c r="F90" s="532">
        <v>10.2294413125973</v>
      </c>
      <c r="G90" s="532">
        <v>13.388515669721899</v>
      </c>
      <c r="H90" s="532">
        <v>10.7285650821857</v>
      </c>
      <c r="I90" s="532">
        <v>6.8972847082308997</v>
      </c>
      <c r="J90" s="532">
        <v>9.0457329953527701</v>
      </c>
      <c r="K90" s="534">
        <v>11.098669882245799</v>
      </c>
      <c r="L90"/>
      <c r="M90"/>
      <c r="N90"/>
      <c r="O90"/>
    </row>
    <row r="91" spans="1:15" ht="17.25" thickBot="1" x14ac:dyDescent="0.35">
      <c r="A91" s="530" t="s">
        <v>1139</v>
      </c>
      <c r="B91" s="531">
        <v>7.5690398978072597</v>
      </c>
      <c r="C91" s="531">
        <v>2.29260986486026</v>
      </c>
      <c r="D91" s="532">
        <v>3.2615916567284802</v>
      </c>
      <c r="E91" s="532">
        <v>4.8249511284876503</v>
      </c>
      <c r="F91" s="532">
        <v>11.208844238741801</v>
      </c>
      <c r="G91" s="532">
        <v>12.6680308722801</v>
      </c>
      <c r="H91" s="532">
        <v>11.816970235450899</v>
      </c>
      <c r="I91" s="532">
        <v>8.0931960592225707</v>
      </c>
      <c r="J91" s="532">
        <v>10.2112378538234</v>
      </c>
      <c r="K91" s="534">
        <v>9.1188738910558502</v>
      </c>
      <c r="L91"/>
      <c r="M91"/>
      <c r="N91"/>
      <c r="O91"/>
    </row>
    <row r="92" spans="1:15" ht="17.25" thickBot="1" x14ac:dyDescent="0.35">
      <c r="A92" s="530" t="s">
        <v>1140</v>
      </c>
      <c r="B92" s="531">
        <v>7.45256513140676</v>
      </c>
      <c r="C92" s="531">
        <v>2.2670796881914401</v>
      </c>
      <c r="D92" s="532">
        <v>4.0599812708601801</v>
      </c>
      <c r="E92" s="532">
        <v>6.08164716037472</v>
      </c>
      <c r="F92" s="532">
        <v>11.241746912632401</v>
      </c>
      <c r="G92" s="532">
        <v>9.7433231785552206</v>
      </c>
      <c r="H92" s="532">
        <v>10.017769880053301</v>
      </c>
      <c r="I92" s="532">
        <v>8.8815363856490599</v>
      </c>
      <c r="J92" s="532">
        <v>10.3437896070976</v>
      </c>
      <c r="K92" s="534">
        <v>7.0086500719813998</v>
      </c>
      <c r="L92"/>
      <c r="M92"/>
      <c r="N92"/>
      <c r="O92"/>
    </row>
    <row r="93" spans="1:15" ht="17.25" thickBot="1" x14ac:dyDescent="0.35">
      <c r="A93" s="530" t="s">
        <v>1141</v>
      </c>
      <c r="B93" s="531">
        <v>6.91672920830091</v>
      </c>
      <c r="C93" s="531">
        <v>2.22793341729925</v>
      </c>
      <c r="D93" s="532">
        <v>4.7387124916959502</v>
      </c>
      <c r="E93" s="532">
        <v>6.8915179364797297</v>
      </c>
      <c r="F93" s="532">
        <v>9.8521573186514306</v>
      </c>
      <c r="G93" s="532">
        <v>7.0265362117633101</v>
      </c>
      <c r="H93" s="532">
        <v>9.6623722789871191</v>
      </c>
      <c r="I93" s="532">
        <v>8.4637991904031296</v>
      </c>
      <c r="J93" s="532">
        <v>9.7327841149133896</v>
      </c>
      <c r="K93" s="534">
        <v>4.9956318982170798</v>
      </c>
      <c r="L93"/>
      <c r="M93"/>
      <c r="N93"/>
      <c r="O93"/>
    </row>
    <row r="94" spans="1:15" ht="17.25" thickBot="1" x14ac:dyDescent="0.35">
      <c r="A94" s="530" t="s">
        <v>1142</v>
      </c>
      <c r="B94" s="531">
        <v>6.35749433658781</v>
      </c>
      <c r="C94" s="531">
        <v>2.7266228682302498</v>
      </c>
      <c r="D94" s="532">
        <v>5.2201474319467902</v>
      </c>
      <c r="E94" s="532">
        <v>7.3681738556449803</v>
      </c>
      <c r="F94" s="532">
        <v>8.0271556735177292</v>
      </c>
      <c r="G94" s="532">
        <v>5.3756719589948698</v>
      </c>
      <c r="H94" s="532">
        <v>7.9298089737894299</v>
      </c>
      <c r="I94" s="532">
        <v>7.6754588639766403</v>
      </c>
      <c r="J94" s="532">
        <v>8.6808196028728304</v>
      </c>
      <c r="K94" s="534">
        <v>3.63475286387518</v>
      </c>
      <c r="L94"/>
      <c r="M94"/>
      <c r="N94"/>
      <c r="O94"/>
    </row>
    <row r="95" spans="1:15" ht="17.25" thickBot="1" x14ac:dyDescent="0.35">
      <c r="A95" s="530" t="s">
        <v>1143</v>
      </c>
      <c r="B95" s="531">
        <v>5.67589162993609</v>
      </c>
      <c r="C95" s="531">
        <v>2.65513837355754</v>
      </c>
      <c r="D95" s="532">
        <v>5.47987417859916</v>
      </c>
      <c r="E95" s="532">
        <v>7.6087232476072</v>
      </c>
      <c r="F95" s="532">
        <v>6.3392485029283403</v>
      </c>
      <c r="G95" s="532">
        <v>4.1610464465953001</v>
      </c>
      <c r="H95" s="532">
        <v>5.5752998667259002</v>
      </c>
      <c r="I95" s="532">
        <v>7.0275965324116001</v>
      </c>
      <c r="J95" s="532">
        <v>7.0257710181664601</v>
      </c>
      <c r="K95" s="534">
        <v>2.6319351306123999</v>
      </c>
      <c r="L95"/>
      <c r="M95"/>
      <c r="N95"/>
      <c r="O95"/>
    </row>
    <row r="96" spans="1:15" ht="17.25" thickBot="1" x14ac:dyDescent="0.35">
      <c r="A96" s="530" t="s">
        <v>1144</v>
      </c>
      <c r="B96" s="531">
        <v>4.9266919606412296</v>
      </c>
      <c r="C96" s="531">
        <v>2.39473057153555</v>
      </c>
      <c r="D96" s="532">
        <v>5.4346521102297896</v>
      </c>
      <c r="E96" s="532">
        <v>7.4862271192464904</v>
      </c>
      <c r="F96" s="532">
        <v>4.8114676786066797</v>
      </c>
      <c r="G96" s="532">
        <v>3.1536836841447302</v>
      </c>
      <c r="H96" s="532">
        <v>4.22034651266104</v>
      </c>
      <c r="I96" s="532">
        <v>6.00820687233138</v>
      </c>
      <c r="J96" s="532">
        <v>5.4631389945078199</v>
      </c>
      <c r="K96" s="534">
        <v>1.8112241759053</v>
      </c>
      <c r="L96"/>
      <c r="M96"/>
      <c r="N96"/>
      <c r="O96"/>
    </row>
    <row r="97" spans="1:16" ht="17.25" thickBot="1" x14ac:dyDescent="0.35">
      <c r="A97" s="530" t="s">
        <v>1145</v>
      </c>
      <c r="B97" s="531">
        <v>4.3296721200660704</v>
      </c>
      <c r="C97" s="531">
        <v>2.36579637131089</v>
      </c>
      <c r="D97" s="532">
        <v>5.5855257365594397</v>
      </c>
      <c r="E97" s="532">
        <v>6.7461727893574404</v>
      </c>
      <c r="F97" s="532">
        <v>3.7432275329575102</v>
      </c>
      <c r="G97" s="532">
        <v>2.5207098255703002</v>
      </c>
      <c r="H97" s="532">
        <v>3.1763660595291001</v>
      </c>
      <c r="I97" s="532">
        <v>5.2069277832202703</v>
      </c>
      <c r="J97" s="532">
        <v>4.2405999155048599</v>
      </c>
      <c r="K97" s="534">
        <v>1.2882824131609101</v>
      </c>
      <c r="L97"/>
      <c r="M97"/>
      <c r="N97"/>
      <c r="O97"/>
    </row>
    <row r="98" spans="1:16" ht="17.25" thickBot="1" x14ac:dyDescent="0.35">
      <c r="A98" s="530" t="s">
        <v>1146</v>
      </c>
      <c r="B98" s="531">
        <v>3.8084822055329002</v>
      </c>
      <c r="C98" s="531">
        <v>2.4151547128706099</v>
      </c>
      <c r="D98" s="532">
        <v>5.4614651950151698</v>
      </c>
      <c r="E98" s="532">
        <v>5.9908857802939899</v>
      </c>
      <c r="F98" s="532">
        <v>2.89653205817193</v>
      </c>
      <c r="G98" s="532">
        <v>2.0535461669550799</v>
      </c>
      <c r="H98" s="532">
        <v>2.11017325633052</v>
      </c>
      <c r="I98" s="532">
        <v>4.7124822092013101</v>
      </c>
      <c r="J98" s="532">
        <v>3.33438952260245</v>
      </c>
      <c r="K98" s="534">
        <v>0.82194140591354803</v>
      </c>
      <c r="L98"/>
      <c r="M98"/>
      <c r="N98"/>
      <c r="O98"/>
    </row>
    <row r="99" spans="1:16" ht="17.25" thickBot="1" x14ac:dyDescent="0.35">
      <c r="A99" s="530" t="s">
        <v>1147</v>
      </c>
      <c r="B99" s="531">
        <v>3.3966607100454298</v>
      </c>
      <c r="C99" s="531">
        <v>2.4781291486537098</v>
      </c>
      <c r="D99" s="532">
        <v>5.4482587502701296</v>
      </c>
      <c r="E99" s="532">
        <v>5.18863134377618</v>
      </c>
      <c r="F99" s="532">
        <v>2.15951216302178</v>
      </c>
      <c r="G99" s="532">
        <v>1.65612806864016</v>
      </c>
      <c r="H99" s="532">
        <v>1.59928920479787</v>
      </c>
      <c r="I99" s="532">
        <v>4.0757102456516501</v>
      </c>
      <c r="J99" s="532">
        <v>2.7756653992395401</v>
      </c>
      <c r="K99" s="534">
        <v>0.55124214049291897</v>
      </c>
      <c r="L99"/>
      <c r="M99"/>
      <c r="N99"/>
      <c r="O99"/>
    </row>
    <row r="100" spans="1:16" ht="17.25" thickBot="1" x14ac:dyDescent="0.35">
      <c r="A100" s="530" t="s">
        <v>1148</v>
      </c>
      <c r="B100" s="531">
        <v>2.9608336265423798</v>
      </c>
      <c r="C100" s="531">
        <v>2.7759812097899701</v>
      </c>
      <c r="D100" s="532">
        <v>4.9492152170259098</v>
      </c>
      <c r="E100" s="532">
        <v>4.6078854502526099</v>
      </c>
      <c r="F100" s="532">
        <v>1.53765162648885</v>
      </c>
      <c r="G100" s="532">
        <v>1.37648785045499</v>
      </c>
      <c r="H100" s="532">
        <v>1.17725455353176</v>
      </c>
      <c r="I100" s="532">
        <v>3.3723960740097199</v>
      </c>
      <c r="J100" s="532">
        <v>2.3051330798479102</v>
      </c>
      <c r="K100" s="534">
        <v>0.41466205657614602</v>
      </c>
      <c r="L100"/>
      <c r="M100"/>
      <c r="N100"/>
      <c r="O100"/>
    </row>
    <row r="101" spans="1:16" ht="17.25" thickBot="1" x14ac:dyDescent="0.35">
      <c r="A101" s="530" t="s">
        <v>1149</v>
      </c>
      <c r="B101" s="531">
        <v>2.5674713016228501</v>
      </c>
      <c r="C101" s="531">
        <v>2.8474657044626701</v>
      </c>
      <c r="D101" s="532">
        <v>4.2496738408343298</v>
      </c>
      <c r="E101" s="532">
        <v>3.99159663865546</v>
      </c>
      <c r="F101" s="532">
        <v>1.25578538682577</v>
      </c>
      <c r="G101" s="532">
        <v>1.1383001822596199</v>
      </c>
      <c r="H101" s="532">
        <v>1.3105286539315899</v>
      </c>
      <c r="I101" s="532">
        <v>2.9223119720522699</v>
      </c>
      <c r="J101" s="532">
        <v>2.0685466835657</v>
      </c>
      <c r="K101" s="534">
        <v>0.27192971662708698</v>
      </c>
      <c r="L101"/>
      <c r="M101"/>
      <c r="N101"/>
      <c r="O101"/>
    </row>
    <row r="102" spans="1:16" ht="17.25" thickBot="1" x14ac:dyDescent="0.35">
      <c r="A102" s="530" t="s">
        <v>1150</v>
      </c>
      <c r="B102" s="531">
        <v>2.2483789728381498</v>
      </c>
      <c r="C102" s="531">
        <v>2.7895973040133399</v>
      </c>
      <c r="D102" s="532">
        <v>3.76143558056331</v>
      </c>
      <c r="E102" s="532">
        <v>3.4527406128614602</v>
      </c>
      <c r="F102" s="532">
        <v>0.97282239136633797</v>
      </c>
      <c r="G102" s="532">
        <v>0.93498529421440801</v>
      </c>
      <c r="H102" s="532">
        <v>0.75521990226566005</v>
      </c>
      <c r="I102" s="532">
        <v>2.44265355538715</v>
      </c>
      <c r="J102" s="532">
        <v>1.9227925644275501</v>
      </c>
      <c r="K102" s="534">
        <v>0.23870753405273701</v>
      </c>
      <c r="L102"/>
      <c r="M102"/>
      <c r="N102"/>
      <c r="O102"/>
    </row>
    <row r="103" spans="1:16" ht="17.25" thickBot="1" x14ac:dyDescent="0.35">
      <c r="A103" s="530" t="s">
        <v>1151</v>
      </c>
      <c r="B103" s="531">
        <v>16.584048156769502</v>
      </c>
      <c r="C103" s="537">
        <v>64.271368757871798</v>
      </c>
      <c r="D103" s="536">
        <v>33.385892315449901</v>
      </c>
      <c r="E103" s="532">
        <v>19.356292365889001</v>
      </c>
      <c r="F103" s="532">
        <v>4.7357915286582299</v>
      </c>
      <c r="G103" s="532">
        <v>3.7405991538415999</v>
      </c>
      <c r="H103" s="532">
        <v>3.50955131052865</v>
      </c>
      <c r="I103" s="532">
        <v>10.3389955823367</v>
      </c>
      <c r="J103" s="532">
        <v>6.1185044359949297</v>
      </c>
      <c r="K103" s="538">
        <v>0.803484637816687</v>
      </c>
      <c r="L103"/>
      <c r="M103"/>
      <c r="N103"/>
      <c r="O103"/>
    </row>
    <row r="104" spans="1:16" x14ac:dyDescent="0.3">
      <c r="A104" s="67" t="s">
        <v>1095</v>
      </c>
      <c r="B104"/>
      <c r="C104"/>
      <c r="D104"/>
      <c r="E104"/>
      <c r="F104"/>
      <c r="G104"/>
      <c r="H104"/>
      <c r="I104"/>
      <c r="J104"/>
      <c r="K104"/>
      <c r="L104"/>
      <c r="M104"/>
      <c r="N104"/>
      <c r="O104"/>
    </row>
    <row r="105" spans="1:16" x14ac:dyDescent="0.3">
      <c r="A105" s="67" t="s">
        <v>1152</v>
      </c>
      <c r="B105"/>
      <c r="C105"/>
      <c r="D105"/>
      <c r="E105"/>
      <c r="F105"/>
      <c r="G105"/>
      <c r="H105"/>
      <c r="I105"/>
      <c r="J105"/>
      <c r="K105"/>
      <c r="L105"/>
      <c r="M105"/>
      <c r="N105"/>
      <c r="O105"/>
    </row>
    <row r="106" spans="1:16" x14ac:dyDescent="0.3">
      <c r="A106" s="67" t="s">
        <v>1153</v>
      </c>
      <c r="B106"/>
      <c r="C106"/>
      <c r="D106"/>
      <c r="E106"/>
      <c r="F106"/>
      <c r="G106"/>
      <c r="H106"/>
      <c r="I106"/>
      <c r="J106"/>
      <c r="K106"/>
      <c r="L106"/>
      <c r="M106"/>
      <c r="N106"/>
      <c r="O106"/>
      <c r="P106"/>
    </row>
    <row r="107" spans="1:16" x14ac:dyDescent="0.3">
      <c r="A107" s="67" t="s">
        <v>1154</v>
      </c>
      <c r="B107"/>
      <c r="C107"/>
      <c r="D107"/>
      <c r="E107"/>
      <c r="F107"/>
      <c r="G107"/>
      <c r="H107"/>
      <c r="I107"/>
      <c r="J107"/>
      <c r="K107"/>
      <c r="L107"/>
      <c r="M107"/>
      <c r="N107"/>
      <c r="O107"/>
      <c r="P107"/>
    </row>
    <row r="108" spans="1:16" x14ac:dyDescent="0.3">
      <c r="A108" s="67" t="s">
        <v>1155</v>
      </c>
      <c r="B108"/>
      <c r="C108"/>
      <c r="D108"/>
      <c r="E108"/>
      <c r="F108"/>
      <c r="G108"/>
      <c r="H108"/>
      <c r="I108"/>
      <c r="J108"/>
      <c r="K108"/>
      <c r="L108"/>
      <c r="M108"/>
      <c r="N108"/>
      <c r="O108"/>
      <c r="P108"/>
    </row>
    <row r="109" spans="1:16" x14ac:dyDescent="0.3">
      <c r="B109"/>
      <c r="C109"/>
      <c r="D109"/>
      <c r="E109"/>
      <c r="F109"/>
      <c r="G109"/>
      <c r="H109"/>
      <c r="I109"/>
      <c r="J109"/>
      <c r="K109"/>
      <c r="M109"/>
      <c r="N109"/>
      <c r="O109"/>
      <c r="P109"/>
    </row>
    <row r="110" spans="1:16" ht="17.25" thickBot="1" x14ac:dyDescent="0.35">
      <c r="A110" s="7" t="s">
        <v>1199</v>
      </c>
      <c r="B110"/>
      <c r="C110"/>
      <c r="D110"/>
      <c r="E110"/>
      <c r="F110"/>
      <c r="G110"/>
      <c r="H110"/>
      <c r="I110"/>
      <c r="J110" s="539" t="s">
        <v>1109</v>
      </c>
      <c r="K110"/>
      <c r="L110"/>
      <c r="M110"/>
      <c r="N110"/>
      <c r="O110"/>
      <c r="P110"/>
    </row>
    <row r="111" spans="1:16" x14ac:dyDescent="0.3">
      <c r="A111" s="695" t="s">
        <v>1084</v>
      </c>
      <c r="B111" s="697" t="s">
        <v>1085</v>
      </c>
      <c r="C111" s="698"/>
      <c r="D111" s="699"/>
      <c r="E111" s="697" t="s">
        <v>1156</v>
      </c>
      <c r="F111" s="698"/>
      <c r="G111" s="698"/>
      <c r="H111" s="710" t="s">
        <v>1087</v>
      </c>
      <c r="I111" s="711"/>
      <c r="J111" s="719"/>
      <c r="K111"/>
      <c r="L111"/>
      <c r="M111"/>
      <c r="N111"/>
      <c r="O111"/>
      <c r="P111"/>
    </row>
    <row r="112" spans="1:16" ht="17.25" thickBot="1" x14ac:dyDescent="0.35">
      <c r="A112" s="696"/>
      <c r="B112" s="557" t="s">
        <v>14</v>
      </c>
      <c r="C112" s="505" t="s">
        <v>15</v>
      </c>
      <c r="D112" s="555" t="s">
        <v>16</v>
      </c>
      <c r="E112" s="556" t="s">
        <v>14</v>
      </c>
      <c r="F112" s="79" t="s">
        <v>15</v>
      </c>
      <c r="G112" s="555" t="s">
        <v>16</v>
      </c>
      <c r="H112" s="557" t="s">
        <v>14</v>
      </c>
      <c r="I112" s="79" t="s">
        <v>15</v>
      </c>
      <c r="J112" s="79" t="s">
        <v>16</v>
      </c>
      <c r="K112"/>
      <c r="L112"/>
      <c r="M112"/>
      <c r="N112"/>
      <c r="O112"/>
      <c r="P112"/>
    </row>
    <row r="113" spans="1:16" ht="17.25" thickBot="1" x14ac:dyDescent="0.35">
      <c r="A113" s="512" t="s">
        <v>1088</v>
      </c>
      <c r="B113" s="540">
        <v>1680.32759750019</v>
      </c>
      <c r="C113" s="540">
        <v>1832.94640783776</v>
      </c>
      <c r="D113" s="540">
        <v>1512.3740793638599</v>
      </c>
      <c r="E113" s="541">
        <v>1673.82213511908</v>
      </c>
      <c r="F113" s="541">
        <v>1821.96566444474</v>
      </c>
      <c r="G113" s="541">
        <v>1470.3491269736901</v>
      </c>
      <c r="H113" s="541">
        <v>1701.7445941287499</v>
      </c>
      <c r="I113" s="541">
        <v>1893.82311201059</v>
      </c>
      <c r="J113" s="541">
        <v>1601.1829198713499</v>
      </c>
      <c r="K113"/>
      <c r="L113"/>
      <c r="M113"/>
      <c r="N113"/>
      <c r="O113"/>
      <c r="P113"/>
    </row>
    <row r="114" spans="1:16" ht="17.25" thickBot="1" x14ac:dyDescent="0.35">
      <c r="A114" s="514" t="s">
        <v>241</v>
      </c>
      <c r="B114" s="542">
        <v>1216.99951867049</v>
      </c>
      <c r="C114" s="542">
        <v>1332.7111245532501</v>
      </c>
      <c r="D114" s="542">
        <v>1083.3153415813599</v>
      </c>
      <c r="E114" s="515">
        <v>1266.6965605451601</v>
      </c>
      <c r="F114" s="543">
        <v>1369.37017635391</v>
      </c>
      <c r="G114" s="543">
        <v>1128.8812118778901</v>
      </c>
      <c r="H114" s="515">
        <v>1014.73592448281</v>
      </c>
      <c r="I114" s="543">
        <v>1110.8147173303601</v>
      </c>
      <c r="J114" s="543">
        <v>954.50792791863</v>
      </c>
      <c r="K114"/>
      <c r="L114"/>
      <c r="M114"/>
      <c r="N114"/>
      <c r="O114"/>
      <c r="P114"/>
    </row>
    <row r="115" spans="1:16" ht="17.25" thickBot="1" x14ac:dyDescent="0.35">
      <c r="A115" s="514" t="s">
        <v>1089</v>
      </c>
      <c r="B115" s="542">
        <v>1315.3880601022499</v>
      </c>
      <c r="C115" s="542">
        <v>1437.9174001967299</v>
      </c>
      <c r="D115" s="542">
        <v>1102.94331140537</v>
      </c>
      <c r="E115" s="515">
        <v>1346.9316160410799</v>
      </c>
      <c r="F115" s="543">
        <v>1450.3639525695</v>
      </c>
      <c r="G115" s="543">
        <v>1136.96431800044</v>
      </c>
      <c r="H115" s="515">
        <v>1144.4680206573601</v>
      </c>
      <c r="I115" s="543">
        <v>1335.3377589264401</v>
      </c>
      <c r="J115" s="543">
        <v>994.20826836463903</v>
      </c>
      <c r="K115"/>
      <c r="L115"/>
      <c r="M115"/>
      <c r="N115"/>
      <c r="O115"/>
      <c r="P115"/>
    </row>
    <row r="116" spans="1:16" ht="17.25" thickBot="1" x14ac:dyDescent="0.35">
      <c r="A116" s="514" t="s">
        <v>1090</v>
      </c>
      <c r="B116" s="542">
        <v>1318.8767938005999</v>
      </c>
      <c r="C116" s="542">
        <v>1436.02863370972</v>
      </c>
      <c r="D116" s="542">
        <v>1160.7003555833301</v>
      </c>
      <c r="E116" s="515">
        <v>1339.14767593485</v>
      </c>
      <c r="F116" s="543">
        <v>1439.4202503014601</v>
      </c>
      <c r="G116" s="543">
        <v>1183.1938426454899</v>
      </c>
      <c r="H116" s="515">
        <v>1213.23909106362</v>
      </c>
      <c r="I116" s="543">
        <v>1408.89720728725</v>
      </c>
      <c r="J116" s="543">
        <v>1084.6869369777201</v>
      </c>
      <c r="K116"/>
      <c r="L116"/>
      <c r="M116"/>
      <c r="N116"/>
      <c r="O116"/>
      <c r="P116"/>
    </row>
    <row r="117" spans="1:16" ht="17.25" thickBot="1" x14ac:dyDescent="0.35">
      <c r="A117" s="514" t="s">
        <v>1091</v>
      </c>
      <c r="B117" s="542">
        <v>1506.52454633454</v>
      </c>
      <c r="C117" s="542">
        <v>1681.3360789481201</v>
      </c>
      <c r="D117" s="542">
        <v>1226.1909604029099</v>
      </c>
      <c r="E117" s="515">
        <v>1510.4612833461099</v>
      </c>
      <c r="F117" s="543">
        <v>1672.74834777415</v>
      </c>
      <c r="G117" s="543">
        <v>1221.4080943451299</v>
      </c>
      <c r="H117" s="515">
        <v>1490.98770480239</v>
      </c>
      <c r="I117" s="543">
        <v>1723.14395545251</v>
      </c>
      <c r="J117" s="543">
        <v>1240.30705183444</v>
      </c>
      <c r="K117"/>
      <c r="L117"/>
      <c r="M117"/>
      <c r="N117"/>
      <c r="O117"/>
      <c r="P117"/>
    </row>
    <row r="118" spans="1:16" ht="17.25" thickBot="1" x14ac:dyDescent="0.35">
      <c r="A118" s="514" t="s">
        <v>451</v>
      </c>
      <c r="B118" s="542">
        <v>1517.52634351448</v>
      </c>
      <c r="C118" s="542">
        <v>1686.81747534793</v>
      </c>
      <c r="D118" s="542">
        <v>1379.3207633427201</v>
      </c>
      <c r="E118" s="515">
        <v>1535.59981477257</v>
      </c>
      <c r="F118" s="543">
        <v>1684.00189053383</v>
      </c>
      <c r="G118" s="543">
        <v>1396.2248760226701</v>
      </c>
      <c r="H118" s="515">
        <v>1442.9039945004199</v>
      </c>
      <c r="I118" s="543">
        <v>1705.2460676692499</v>
      </c>
      <c r="J118" s="543">
        <v>1327.4956027839601</v>
      </c>
      <c r="K118"/>
      <c r="L118"/>
      <c r="M118"/>
      <c r="N118"/>
      <c r="O118"/>
      <c r="P118"/>
    </row>
    <row r="119" spans="1:16" ht="17.25" thickBot="1" x14ac:dyDescent="0.35">
      <c r="A119" s="514" t="s">
        <v>452</v>
      </c>
      <c r="B119" s="542">
        <v>1593.5829492063799</v>
      </c>
      <c r="C119" s="542">
        <v>1784.8077642747401</v>
      </c>
      <c r="D119" s="542">
        <v>1436.13658850972</v>
      </c>
      <c r="E119" s="515">
        <v>1597.9182561622599</v>
      </c>
      <c r="F119" s="543">
        <v>1793.20576051955</v>
      </c>
      <c r="G119" s="543">
        <v>1397.4631296336399</v>
      </c>
      <c r="H119" s="515">
        <v>1580.8696866411799</v>
      </c>
      <c r="I119" s="543">
        <v>1741.8473887616001</v>
      </c>
      <c r="J119" s="543">
        <v>1515.0005793773601</v>
      </c>
      <c r="K119"/>
      <c r="L119"/>
      <c r="M119"/>
      <c r="N119"/>
      <c r="O119"/>
      <c r="P119"/>
    </row>
    <row r="120" spans="1:16" ht="17.25" thickBot="1" x14ac:dyDescent="0.35">
      <c r="A120" s="514" t="s">
        <v>246</v>
      </c>
      <c r="B120" s="542">
        <v>1816.7772556320699</v>
      </c>
      <c r="C120" s="542">
        <v>1956.3173277543201</v>
      </c>
      <c r="D120" s="542">
        <v>1755.8879596945301</v>
      </c>
      <c r="E120" s="515">
        <v>1769.06661524744</v>
      </c>
      <c r="F120" s="543">
        <v>2014.40660959769</v>
      </c>
      <c r="G120" s="543">
        <v>1591.3529164248901</v>
      </c>
      <c r="H120" s="515">
        <v>1869.3238089312199</v>
      </c>
      <c r="I120" s="543">
        <v>1803.38225838164</v>
      </c>
      <c r="J120" s="543">
        <v>1883.3820969877399</v>
      </c>
      <c r="K120"/>
      <c r="L120"/>
      <c r="M120"/>
      <c r="N120"/>
      <c r="O120"/>
      <c r="P120"/>
    </row>
    <row r="121" spans="1:16" ht="17.25" thickBot="1" x14ac:dyDescent="0.35">
      <c r="A121" s="514" t="s">
        <v>1092</v>
      </c>
      <c r="B121" s="542">
        <v>1825.8109933588401</v>
      </c>
      <c r="C121" s="542">
        <v>2104.8234867370402</v>
      </c>
      <c r="D121" s="542">
        <v>1652.9589875715501</v>
      </c>
      <c r="E121" s="515">
        <v>1888.98722300951</v>
      </c>
      <c r="F121" s="543">
        <v>2191.3170803415501</v>
      </c>
      <c r="G121" s="543">
        <v>1629.58875887102</v>
      </c>
      <c r="H121" s="515">
        <v>1742.52307684176</v>
      </c>
      <c r="I121" s="543">
        <v>1915.4413001150399</v>
      </c>
      <c r="J121" s="543">
        <v>1675.92763913874</v>
      </c>
      <c r="K121"/>
      <c r="L121"/>
      <c r="M121"/>
      <c r="N121"/>
      <c r="O121"/>
      <c r="P121"/>
    </row>
    <row r="122" spans="1:16" ht="17.25" thickBot="1" x14ac:dyDescent="0.35">
      <c r="A122" s="514" t="s">
        <v>1093</v>
      </c>
      <c r="B122" s="542">
        <v>2303.2684028183699</v>
      </c>
      <c r="C122" s="542">
        <v>2673.3089652703602</v>
      </c>
      <c r="D122" s="542">
        <v>2004.07384289212</v>
      </c>
      <c r="E122" s="515">
        <v>2457.3246592253399</v>
      </c>
      <c r="F122" s="543">
        <v>2769.72741430318</v>
      </c>
      <c r="G122" s="543">
        <v>2084.2923041558001</v>
      </c>
      <c r="H122" s="515">
        <v>2053.7963655571102</v>
      </c>
      <c r="I122" s="543">
        <v>2380.03087479856</v>
      </c>
      <c r="J122" s="543">
        <v>1920.7161142392499</v>
      </c>
      <c r="K122"/>
      <c r="L122"/>
      <c r="M122"/>
      <c r="N122"/>
      <c r="O122"/>
      <c r="P122"/>
    </row>
    <row r="123" spans="1:16" ht="17.25" thickBot="1" x14ac:dyDescent="0.35">
      <c r="A123" s="514" t="s">
        <v>1157</v>
      </c>
      <c r="B123" s="542">
        <v>2461.7664345021999</v>
      </c>
      <c r="C123" s="542">
        <v>2652.6288806990901</v>
      </c>
      <c r="D123" s="542">
        <v>2235.9845005991301</v>
      </c>
      <c r="E123" s="515">
        <v>2785.47702934157</v>
      </c>
      <c r="F123" s="543">
        <v>3067.43163476276</v>
      </c>
      <c r="G123" s="543">
        <v>2400.0489266812501</v>
      </c>
      <c r="H123" s="515">
        <v>2327.75391777909</v>
      </c>
      <c r="I123" s="543">
        <v>2464.5000704969402</v>
      </c>
      <c r="J123" s="543">
        <v>2175.2977697449201</v>
      </c>
      <c r="K123"/>
      <c r="L123"/>
      <c r="M123"/>
      <c r="N123"/>
      <c r="O123"/>
      <c r="P123"/>
    </row>
    <row r="124" spans="1:16" x14ac:dyDescent="0.3">
      <c r="A124" s="67" t="s">
        <v>1095</v>
      </c>
      <c r="B124"/>
      <c r="C124"/>
      <c r="D124"/>
      <c r="E124"/>
      <c r="F124"/>
      <c r="G124"/>
      <c r="H124"/>
      <c r="I124"/>
      <c r="J124"/>
      <c r="K124"/>
      <c r="L124"/>
      <c r="M124"/>
      <c r="N124"/>
      <c r="O124"/>
      <c r="P124"/>
    </row>
    <row r="125" spans="1:16" x14ac:dyDescent="0.3">
      <c r="B125"/>
      <c r="C125"/>
      <c r="D125"/>
      <c r="E125"/>
      <c r="F125"/>
      <c r="G125"/>
      <c r="H125"/>
      <c r="I125"/>
      <c r="J125"/>
      <c r="K125"/>
      <c r="L125" s="560"/>
      <c r="M125"/>
      <c r="N125"/>
      <c r="O125"/>
      <c r="P125"/>
    </row>
    <row r="126" spans="1:16" ht="17.25" thickBot="1" x14ac:dyDescent="0.35">
      <c r="A126" s="7" t="s">
        <v>1200</v>
      </c>
      <c r="B126"/>
      <c r="C126"/>
      <c r="D126"/>
      <c r="E126"/>
      <c r="F126"/>
      <c r="G126"/>
      <c r="H126"/>
      <c r="I126"/>
      <c r="J126" s="539" t="s">
        <v>1109</v>
      </c>
      <c r="K126"/>
      <c r="L126"/>
      <c r="M126"/>
      <c r="N126"/>
      <c r="O126"/>
      <c r="P126"/>
    </row>
    <row r="127" spans="1:16" x14ac:dyDescent="0.3">
      <c r="A127" s="700" t="s">
        <v>1096</v>
      </c>
      <c r="B127" s="698" t="s">
        <v>1085</v>
      </c>
      <c r="C127" s="698"/>
      <c r="D127" s="698"/>
      <c r="E127" s="697" t="s">
        <v>1086</v>
      </c>
      <c r="F127" s="698"/>
      <c r="G127" s="698"/>
      <c r="H127" s="710" t="s">
        <v>1087</v>
      </c>
      <c r="I127" s="711"/>
      <c r="J127" s="711"/>
      <c r="K127"/>
      <c r="L127"/>
      <c r="M127"/>
      <c r="N127"/>
      <c r="O127"/>
      <c r="P127"/>
    </row>
    <row r="128" spans="1:16" ht="17.25" thickBot="1" x14ac:dyDescent="0.35">
      <c r="A128" s="701"/>
      <c r="B128" s="79" t="s">
        <v>14</v>
      </c>
      <c r="C128" s="79" t="s">
        <v>15</v>
      </c>
      <c r="D128" s="555" t="s">
        <v>16</v>
      </c>
      <c r="E128" s="556" t="s">
        <v>14</v>
      </c>
      <c r="F128" s="79" t="s">
        <v>15</v>
      </c>
      <c r="G128" s="79" t="s">
        <v>16</v>
      </c>
      <c r="H128" s="79" t="s">
        <v>14</v>
      </c>
      <c r="I128" s="554" t="s">
        <v>15</v>
      </c>
      <c r="J128" s="554" t="s">
        <v>16</v>
      </c>
      <c r="K128" s="544"/>
      <c r="L128"/>
      <c r="M128"/>
      <c r="N128"/>
      <c r="O128"/>
      <c r="P128"/>
    </row>
    <row r="129" spans="1:16" ht="17.25" thickBot="1" x14ac:dyDescent="0.35">
      <c r="A129" s="545" t="s">
        <v>1088</v>
      </c>
      <c r="B129" s="513">
        <v>1680.32759750019</v>
      </c>
      <c r="C129" s="513">
        <v>1832.94640783776</v>
      </c>
      <c r="D129" s="513">
        <v>1512.3740793638599</v>
      </c>
      <c r="E129" s="541">
        <v>1673.82213511908</v>
      </c>
      <c r="F129" s="541">
        <v>1821.96566444474</v>
      </c>
      <c r="G129" s="541">
        <v>1470.3491269736901</v>
      </c>
      <c r="H129" s="541">
        <v>1701.7445941287499</v>
      </c>
      <c r="I129" s="541">
        <v>1893.82311201059</v>
      </c>
      <c r="J129" s="541">
        <v>1601.1829198713499</v>
      </c>
      <c r="K129" s="544"/>
      <c r="L129"/>
      <c r="M129"/>
      <c r="N129"/>
      <c r="O129"/>
      <c r="P129"/>
    </row>
    <row r="130" spans="1:16" ht="17.25" thickBot="1" x14ac:dyDescent="0.35">
      <c r="A130" s="517" t="s">
        <v>1158</v>
      </c>
      <c r="B130" s="515">
        <v>3096.1601641853799</v>
      </c>
      <c r="C130" s="515">
        <v>3373.3184808078499</v>
      </c>
      <c r="D130" s="515">
        <v>2618.31950965444</v>
      </c>
      <c r="E130" s="515">
        <v>3176.5537740006698</v>
      </c>
      <c r="F130" s="515">
        <v>3426.2303847180301</v>
      </c>
      <c r="G130" s="515">
        <v>2674.4508119335601</v>
      </c>
      <c r="H130" s="515">
        <v>2808.1761873703099</v>
      </c>
      <c r="I130" s="543">
        <v>3123.9202813955999</v>
      </c>
      <c r="J130" s="543">
        <v>2482.7043178436602</v>
      </c>
      <c r="K130" s="544"/>
      <c r="L130"/>
      <c r="M130"/>
      <c r="N130"/>
      <c r="O130"/>
      <c r="P130"/>
    </row>
    <row r="131" spans="1:16" ht="17.25" thickBot="1" x14ac:dyDescent="0.35">
      <c r="A131" s="517" t="s">
        <v>1098</v>
      </c>
      <c r="B131" s="515">
        <v>2140.7507155951198</v>
      </c>
      <c r="C131" s="515">
        <v>2481.76507221068</v>
      </c>
      <c r="D131" s="515">
        <v>1916.9033902933099</v>
      </c>
      <c r="E131" s="515">
        <v>2326.7706801823101</v>
      </c>
      <c r="F131" s="515">
        <v>2586.9139220114198</v>
      </c>
      <c r="G131" s="515">
        <v>2041.82464525919</v>
      </c>
      <c r="H131" s="515">
        <v>1912.4209691763101</v>
      </c>
      <c r="I131" s="543">
        <v>2201.8802446026398</v>
      </c>
      <c r="J131" s="543">
        <v>1820.4814012694701</v>
      </c>
      <c r="K131" s="544"/>
      <c r="L131"/>
      <c r="M131"/>
      <c r="N131"/>
      <c r="O131"/>
      <c r="P131"/>
    </row>
    <row r="132" spans="1:16" ht="17.25" thickBot="1" x14ac:dyDescent="0.35">
      <c r="A132" s="517" t="s">
        <v>1099</v>
      </c>
      <c r="B132" s="515">
        <v>1800.7977906159499</v>
      </c>
      <c r="C132" s="515">
        <v>1975.7186030933999</v>
      </c>
      <c r="D132" s="515">
        <v>1623.99085905322</v>
      </c>
      <c r="E132" s="515">
        <v>1835.9886399351401</v>
      </c>
      <c r="F132" s="515">
        <v>2008.57601797799</v>
      </c>
      <c r="G132" s="515">
        <v>1623.34181998331</v>
      </c>
      <c r="H132" s="515">
        <v>1706.5033618693701</v>
      </c>
      <c r="I132" s="543">
        <v>1844.56524645729</v>
      </c>
      <c r="J132" s="543">
        <v>1625.2286537534301</v>
      </c>
      <c r="K132" s="544"/>
      <c r="L132"/>
      <c r="M132"/>
      <c r="N132"/>
      <c r="O132"/>
      <c r="P132"/>
    </row>
    <row r="133" spans="1:16" ht="17.25" thickBot="1" x14ac:dyDescent="0.35">
      <c r="A133" s="517" t="s">
        <v>1100</v>
      </c>
      <c r="B133" s="515">
        <v>1342.59166252971</v>
      </c>
      <c r="C133" s="515">
        <v>1417.00463964347</v>
      </c>
      <c r="D133" s="515">
        <v>1307.9217064714401</v>
      </c>
      <c r="E133" s="515">
        <v>1338.0681307068301</v>
      </c>
      <c r="F133" s="515">
        <v>1416.7934465057101</v>
      </c>
      <c r="G133" s="515">
        <v>1294.70310251193</v>
      </c>
      <c r="H133" s="515">
        <v>1368.4243852173699</v>
      </c>
      <c r="I133" s="543">
        <v>1421.1041484555401</v>
      </c>
      <c r="J133" s="543">
        <v>1362.2772182090901</v>
      </c>
      <c r="K133" s="544"/>
      <c r="L133"/>
      <c r="M133" s="559"/>
      <c r="N133"/>
      <c r="O133"/>
      <c r="P133"/>
    </row>
    <row r="134" spans="1:16" ht="17.25" thickBot="1" x14ac:dyDescent="0.35">
      <c r="A134" s="517" t="s">
        <v>1159</v>
      </c>
      <c r="B134" s="515">
        <v>1233.15938382135</v>
      </c>
      <c r="C134" s="515">
        <v>1378.47950673282</v>
      </c>
      <c r="D134" s="515">
        <v>1140.1653920607901</v>
      </c>
      <c r="E134" s="515">
        <v>1174.8657174330399</v>
      </c>
      <c r="F134" s="515">
        <v>1276.37632138306</v>
      </c>
      <c r="G134" s="515">
        <v>1117.93672913606</v>
      </c>
      <c r="H134" s="515">
        <v>1399.1744381239</v>
      </c>
      <c r="I134" s="543">
        <v>1596.9515948137</v>
      </c>
      <c r="J134" s="543">
        <v>1217.8992459383001</v>
      </c>
      <c r="K134" s="544"/>
      <c r="L134"/>
      <c r="M134"/>
      <c r="N134"/>
      <c r="O134"/>
      <c r="P134"/>
    </row>
    <row r="135" spans="1:16" ht="17.25" thickBot="1" x14ac:dyDescent="0.35">
      <c r="A135" s="517" t="s">
        <v>1160</v>
      </c>
      <c r="B135" s="515">
        <v>1232.4034846018601</v>
      </c>
      <c r="C135" s="515">
        <v>1258.2065284760099</v>
      </c>
      <c r="D135" s="515">
        <v>1172.04646228345</v>
      </c>
      <c r="E135" s="515">
        <v>1255.38731775105</v>
      </c>
      <c r="F135" s="515">
        <v>1282.75984811638</v>
      </c>
      <c r="G135" s="515">
        <v>1191.28290134335</v>
      </c>
      <c r="H135" s="515">
        <v>1009.67886829639</v>
      </c>
      <c r="I135" s="543">
        <v>1019.36458400512</v>
      </c>
      <c r="J135" s="543">
        <v>987.28136579483703</v>
      </c>
      <c r="K135" s="544"/>
      <c r="L135"/>
      <c r="M135"/>
      <c r="N135"/>
      <c r="O135"/>
      <c r="P135"/>
    </row>
    <row r="136" spans="1:16" ht="26.25" thickBot="1" x14ac:dyDescent="0.35">
      <c r="A136" s="517" t="s">
        <v>1161</v>
      </c>
      <c r="B136" s="515">
        <v>1487.5596910991901</v>
      </c>
      <c r="C136" s="515">
        <v>1552.1086537241099</v>
      </c>
      <c r="D136" s="515">
        <v>1173.82212291624</v>
      </c>
      <c r="E136" s="515">
        <v>1492.9371879380899</v>
      </c>
      <c r="F136" s="515">
        <v>1561.1876199201499</v>
      </c>
      <c r="G136" s="515">
        <v>1174.35974817079</v>
      </c>
      <c r="H136" s="515">
        <v>1374.42167917397</v>
      </c>
      <c r="I136" s="543">
        <v>1386.7632108165899</v>
      </c>
      <c r="J136" s="543">
        <v>1132.74596346517</v>
      </c>
      <c r="K136" s="544"/>
      <c r="L136"/>
      <c r="M136"/>
      <c r="N136"/>
      <c r="O136"/>
      <c r="P136"/>
    </row>
    <row r="137" spans="1:16" ht="17.25" thickBot="1" x14ac:dyDescent="0.35">
      <c r="A137" s="517" t="s">
        <v>1104</v>
      </c>
      <c r="B137" s="515">
        <v>1404.9990535162699</v>
      </c>
      <c r="C137" s="515">
        <v>1468.0698152365601</v>
      </c>
      <c r="D137" s="515">
        <v>1223.09928605902</v>
      </c>
      <c r="E137" s="515">
        <v>1393.4932002396699</v>
      </c>
      <c r="F137" s="515">
        <v>1457.93066711802</v>
      </c>
      <c r="G137" s="515">
        <v>1218.5517119219801</v>
      </c>
      <c r="H137" s="515">
        <v>1570.8227843078701</v>
      </c>
      <c r="I137" s="543">
        <v>1585.23038159457</v>
      </c>
      <c r="J137" s="543">
        <v>1422.4402685540999</v>
      </c>
      <c r="K137" s="544"/>
      <c r="L137"/>
      <c r="M137"/>
      <c r="N137"/>
      <c r="O137"/>
      <c r="P137"/>
    </row>
    <row r="138" spans="1:16" ht="17.25" thickBot="1" x14ac:dyDescent="0.35">
      <c r="A138" s="517" t="s">
        <v>1105</v>
      </c>
      <c r="B138" s="515">
        <v>1010.16658670014</v>
      </c>
      <c r="C138" s="515">
        <v>1113.5813550994801</v>
      </c>
      <c r="D138" s="515">
        <v>928.34229724819897</v>
      </c>
      <c r="E138" s="515">
        <v>1041.46018897932</v>
      </c>
      <c r="F138" s="515">
        <v>1123.0915381094601</v>
      </c>
      <c r="G138" s="515">
        <v>948.39446695856304</v>
      </c>
      <c r="H138" s="515">
        <v>945.97533088738498</v>
      </c>
      <c r="I138" s="543">
        <v>1072.8351901430201</v>
      </c>
      <c r="J138" s="543">
        <v>902.54190325374202</v>
      </c>
      <c r="K138" s="544"/>
      <c r="L138"/>
      <c r="M138"/>
      <c r="N138"/>
      <c r="O138"/>
      <c r="P138"/>
    </row>
    <row r="139" spans="1:16" x14ac:dyDescent="0.3">
      <c r="A139" s="67" t="s">
        <v>1095</v>
      </c>
      <c r="B139"/>
      <c r="C139"/>
      <c r="D139"/>
      <c r="E139"/>
      <c r="F139"/>
      <c r="G139"/>
      <c r="H139"/>
      <c r="I139"/>
      <c r="J139"/>
      <c r="K139"/>
      <c r="L139"/>
      <c r="M139"/>
      <c r="N139"/>
      <c r="O139"/>
      <c r="P139"/>
    </row>
    <row r="140" spans="1:16" x14ac:dyDescent="0.3">
      <c r="A140" s="7"/>
      <c r="B140"/>
      <c r="C140"/>
      <c r="D140"/>
      <c r="E140"/>
      <c r="F140"/>
      <c r="G140"/>
      <c r="H140"/>
      <c r="I140"/>
      <c r="J140"/>
      <c r="K140"/>
      <c r="L140"/>
      <c r="M140"/>
      <c r="N140"/>
      <c r="O140"/>
      <c r="P140"/>
    </row>
    <row r="141" spans="1:16" ht="17.25" thickBot="1" x14ac:dyDescent="0.35">
      <c r="A141" s="7" t="s">
        <v>1201</v>
      </c>
      <c r="B141"/>
      <c r="C141"/>
      <c r="D141"/>
      <c r="E141"/>
      <c r="F141"/>
      <c r="G141"/>
      <c r="H141"/>
      <c r="I141"/>
      <c r="J141"/>
      <c r="K141"/>
      <c r="L141"/>
      <c r="M141"/>
      <c r="N141"/>
      <c r="O141"/>
      <c r="P141"/>
    </row>
    <row r="142" spans="1:16" ht="17.25" thickBot="1" x14ac:dyDescent="0.35">
      <c r="A142" s="503" t="s">
        <v>207</v>
      </c>
      <c r="B142" s="509" t="s">
        <v>1162</v>
      </c>
      <c r="C142" s="509" t="s">
        <v>1163</v>
      </c>
      <c r="D142" s="509" t="s">
        <v>1164</v>
      </c>
      <c r="E142" s="508" t="s">
        <v>1165</v>
      </c>
      <c r="F142"/>
      <c r="G142"/>
      <c r="H142"/>
      <c r="I142"/>
      <c r="J142"/>
      <c r="K142"/>
      <c r="L142"/>
      <c r="M142"/>
      <c r="N142"/>
      <c r="O142"/>
      <c r="P142"/>
    </row>
    <row r="143" spans="1:16" ht="17.25" thickBot="1" x14ac:dyDescent="0.35">
      <c r="A143" s="129" t="s">
        <v>214</v>
      </c>
      <c r="B143" s="266">
        <v>12.011450620047601</v>
      </c>
      <c r="C143" s="266">
        <v>12.1700166617377</v>
      </c>
      <c r="D143" s="266">
        <v>12.2899781528111</v>
      </c>
      <c r="E143" s="546">
        <v>12.3217518195093</v>
      </c>
      <c r="F143"/>
      <c r="G143"/>
      <c r="H143"/>
      <c r="I143"/>
      <c r="J143"/>
      <c r="K143"/>
      <c r="L143"/>
      <c r="M143"/>
      <c r="N143"/>
      <c r="O143"/>
      <c r="P143"/>
    </row>
    <row r="144" spans="1:16" ht="17.25" thickBot="1" x14ac:dyDescent="0.35">
      <c r="A144" s="129" t="s">
        <v>215</v>
      </c>
      <c r="B144" s="266">
        <v>8.5642083216720302</v>
      </c>
      <c r="C144" s="266">
        <v>8.7095718690717003</v>
      </c>
      <c r="D144" s="266">
        <v>8.9654631396232993</v>
      </c>
      <c r="E144" s="546">
        <v>8.8488904242522803</v>
      </c>
      <c r="F144"/>
      <c r="G144"/>
      <c r="H144"/>
      <c r="I144"/>
      <c r="J144"/>
      <c r="K144"/>
      <c r="L144"/>
      <c r="M144"/>
      <c r="N144"/>
      <c r="O144"/>
      <c r="P144"/>
    </row>
    <row r="145" spans="1:16" ht="17.25" thickBot="1" x14ac:dyDescent="0.35">
      <c r="A145" s="129" t="s">
        <v>216</v>
      </c>
      <c r="B145" s="266">
        <v>8.5164773820226003</v>
      </c>
      <c r="C145" s="266">
        <v>8.6783958544553403</v>
      </c>
      <c r="D145" s="266">
        <v>8.8149811447628306</v>
      </c>
      <c r="E145" s="546">
        <v>8.9855552985201292</v>
      </c>
      <c r="F145"/>
      <c r="G145"/>
      <c r="H145"/>
      <c r="I145"/>
      <c r="J145"/>
      <c r="K145"/>
      <c r="L145"/>
      <c r="M145"/>
      <c r="N145"/>
      <c r="O145"/>
      <c r="P145"/>
    </row>
    <row r="146" spans="1:16" ht="17.25" thickBot="1" x14ac:dyDescent="0.35">
      <c r="A146" s="129" t="s">
        <v>217</v>
      </c>
      <c r="B146" s="266">
        <v>8.3224303170146392</v>
      </c>
      <c r="C146" s="266">
        <v>8.6080175955341591</v>
      </c>
      <c r="D146" s="266">
        <v>8.67715254678569</v>
      </c>
      <c r="E146" s="546">
        <v>8.7532271890029207</v>
      </c>
      <c r="F146"/>
      <c r="G146"/>
      <c r="H146"/>
      <c r="I146"/>
      <c r="J146"/>
      <c r="K146"/>
      <c r="L146"/>
      <c r="M146"/>
      <c r="N146"/>
      <c r="O146"/>
      <c r="P146"/>
    </row>
    <row r="147" spans="1:16" ht="17.25" thickBot="1" x14ac:dyDescent="0.35">
      <c r="A147" s="129" t="s">
        <v>218</v>
      </c>
      <c r="B147" s="266">
        <v>8.6606220958111599</v>
      </c>
      <c r="C147" s="266">
        <v>8.7633361412242294</v>
      </c>
      <c r="D147" s="266">
        <v>8.9753180921586004</v>
      </c>
      <c r="E147" s="546">
        <v>9.2103965567383295</v>
      </c>
      <c r="F147"/>
      <c r="G147"/>
      <c r="H147"/>
      <c r="I147"/>
      <c r="J147"/>
      <c r="K147"/>
      <c r="L147"/>
      <c r="M147"/>
      <c r="N147"/>
      <c r="O147"/>
      <c r="P147"/>
    </row>
    <row r="148" spans="1:16" ht="17.25" thickBot="1" x14ac:dyDescent="0.35">
      <c r="A148" s="129" t="s">
        <v>219</v>
      </c>
      <c r="B148" s="266">
        <v>7.9727724584993398</v>
      </c>
      <c r="C148" s="266">
        <v>8.2265248274794107</v>
      </c>
      <c r="D148" s="266">
        <v>8.3510015297567008</v>
      </c>
      <c r="E148" s="546">
        <v>8.43068929202013</v>
      </c>
      <c r="F148"/>
      <c r="G148"/>
      <c r="H148"/>
      <c r="I148"/>
      <c r="J148"/>
      <c r="K148"/>
      <c r="L148"/>
      <c r="M148"/>
      <c r="N148"/>
      <c r="O148"/>
      <c r="P148"/>
    </row>
    <row r="149" spans="1:16" ht="17.25" thickBot="1" x14ac:dyDescent="0.35">
      <c r="A149" s="129" t="s">
        <v>220</v>
      </c>
      <c r="B149" s="266">
        <v>7.3465225097536697</v>
      </c>
      <c r="C149" s="266">
        <v>7.4974143323415099</v>
      </c>
      <c r="D149" s="266">
        <v>7.6152304298570597</v>
      </c>
      <c r="E149" s="546">
        <v>7.6867640445179601</v>
      </c>
      <c r="F149"/>
      <c r="G149"/>
      <c r="H149"/>
      <c r="I149"/>
      <c r="J149"/>
      <c r="K149"/>
      <c r="L149"/>
      <c r="M149"/>
      <c r="N149"/>
      <c r="O149"/>
      <c r="P149"/>
    </row>
    <row r="150" spans="1:16" ht="17.25" thickBot="1" x14ac:dyDescent="0.35">
      <c r="A150" s="129" t="s">
        <v>221</v>
      </c>
      <c r="B150" s="266">
        <v>8.4900563586665303</v>
      </c>
      <c r="C150" s="266">
        <v>8.6804953287220403</v>
      </c>
      <c r="D150" s="266">
        <v>8.9408976340359807</v>
      </c>
      <c r="E150" s="546">
        <v>9.0717681448630092</v>
      </c>
      <c r="F150"/>
      <c r="G150"/>
      <c r="H150"/>
      <c r="I150"/>
      <c r="J150"/>
      <c r="K150"/>
      <c r="L150"/>
      <c r="M150"/>
      <c r="N150"/>
      <c r="O150"/>
      <c r="P150"/>
    </row>
    <row r="151" spans="1:16" ht="17.25" thickBot="1" x14ac:dyDescent="0.35">
      <c r="A151" s="129" t="s">
        <v>272</v>
      </c>
      <c r="B151" s="266">
        <v>9.3033789115712402</v>
      </c>
      <c r="C151" s="266">
        <v>9.4732887792492804</v>
      </c>
      <c r="D151" s="266">
        <v>9.6092207495945505</v>
      </c>
      <c r="E151" s="546">
        <v>9.6820778223286492</v>
      </c>
      <c r="F151"/>
      <c r="G151"/>
      <c r="H151"/>
      <c r="I151"/>
      <c r="J151"/>
      <c r="K151"/>
      <c r="L151"/>
      <c r="M151"/>
      <c r="N151"/>
      <c r="O151"/>
      <c r="P151"/>
    </row>
    <row r="152" spans="1:16" x14ac:dyDescent="0.3">
      <c r="A152" s="131" t="s">
        <v>1206</v>
      </c>
      <c r="B152"/>
      <c r="C152"/>
      <c r="D152"/>
      <c r="E152"/>
      <c r="F152"/>
      <c r="G152"/>
      <c r="H152"/>
      <c r="I152"/>
      <c r="J152"/>
      <c r="K152"/>
      <c r="L152"/>
      <c r="M152"/>
      <c r="N152"/>
      <c r="O152"/>
      <c r="P152"/>
    </row>
    <row r="153" spans="1:16" x14ac:dyDescent="0.3">
      <c r="A153" s="67"/>
      <c r="B153"/>
      <c r="C153"/>
      <c r="D153"/>
      <c r="E153"/>
      <c r="F153"/>
      <c r="G153"/>
      <c r="H153"/>
      <c r="I153"/>
      <c r="J153"/>
      <c r="K153"/>
      <c r="L153"/>
      <c r="M153"/>
      <c r="N153"/>
      <c r="O153"/>
      <c r="P153"/>
    </row>
    <row r="154" spans="1:16" ht="17.25" thickBot="1" x14ac:dyDescent="0.35">
      <c r="A154" s="70" t="s">
        <v>1202</v>
      </c>
      <c r="B154"/>
      <c r="C154"/>
      <c r="D154"/>
      <c r="E154"/>
      <c r="F154"/>
      <c r="G154"/>
      <c r="H154"/>
      <c r="I154"/>
      <c r="J154"/>
      <c r="K154"/>
      <c r="L154"/>
      <c r="M154"/>
      <c r="N154"/>
      <c r="O154"/>
      <c r="P154"/>
    </row>
    <row r="155" spans="1:16" ht="17.25" thickBot="1" x14ac:dyDescent="0.35">
      <c r="A155" s="503" t="s">
        <v>1166</v>
      </c>
      <c r="B155" s="509" t="s">
        <v>1162</v>
      </c>
      <c r="C155" s="509" t="s">
        <v>1163</v>
      </c>
      <c r="D155" s="509" t="s">
        <v>1164</v>
      </c>
      <c r="E155" s="508" t="s">
        <v>1165</v>
      </c>
      <c r="F155"/>
      <c r="G155"/>
      <c r="H155"/>
      <c r="I155"/>
      <c r="J155"/>
      <c r="K155"/>
      <c r="L155"/>
      <c r="M155"/>
      <c r="N155"/>
      <c r="O155"/>
      <c r="P155"/>
    </row>
    <row r="156" spans="1:16" ht="17.25" thickBot="1" x14ac:dyDescent="0.35">
      <c r="A156" s="129" t="s">
        <v>1167</v>
      </c>
      <c r="B156" s="547">
        <v>7.5668570035522</v>
      </c>
      <c r="C156" s="547">
        <v>7.68642436947259</v>
      </c>
      <c r="D156" s="547">
        <v>7.9743350394806596</v>
      </c>
      <c r="E156" s="548">
        <v>8.0965633656426608</v>
      </c>
      <c r="F156"/>
      <c r="G156"/>
      <c r="H156"/>
      <c r="I156"/>
      <c r="J156"/>
      <c r="K156"/>
      <c r="L156"/>
      <c r="M156"/>
      <c r="N156"/>
      <c r="O156"/>
      <c r="P156"/>
    </row>
    <row r="157" spans="1:16" ht="17.25" thickBot="1" x14ac:dyDescent="0.35">
      <c r="A157" s="129" t="s">
        <v>480</v>
      </c>
      <c r="B157" s="547">
        <v>9.2611271557044592</v>
      </c>
      <c r="C157" s="547">
        <v>9.3787377816356496</v>
      </c>
      <c r="D157" s="547">
        <v>9.7531489951933406</v>
      </c>
      <c r="E157" s="548">
        <v>9.5768475867362106</v>
      </c>
      <c r="F157"/>
      <c r="G157"/>
      <c r="H157"/>
      <c r="I157"/>
      <c r="J157"/>
      <c r="K157"/>
      <c r="L157"/>
      <c r="M157"/>
      <c r="N157"/>
      <c r="O157"/>
      <c r="P157"/>
    </row>
    <row r="158" spans="1:16" ht="17.25" thickBot="1" x14ac:dyDescent="0.35">
      <c r="A158" s="129" t="s">
        <v>1168</v>
      </c>
      <c r="B158" s="547">
        <v>9.3395247269922397</v>
      </c>
      <c r="C158" s="547">
        <v>9.5342150225649505</v>
      </c>
      <c r="D158" s="547">
        <v>9.7099848614838198</v>
      </c>
      <c r="E158" s="548">
        <v>9.9336405216970203</v>
      </c>
      <c r="F158"/>
      <c r="G158"/>
      <c r="H158"/>
      <c r="I158"/>
      <c r="J158"/>
      <c r="K158"/>
      <c r="L158"/>
      <c r="M158"/>
      <c r="N158"/>
      <c r="O158"/>
      <c r="P158"/>
    </row>
    <row r="159" spans="1:16" ht="33.75" thickBot="1" x14ac:dyDescent="0.35">
      <c r="A159" s="129" t="s">
        <v>1169</v>
      </c>
      <c r="B159" s="547">
        <v>13.2917467337566</v>
      </c>
      <c r="C159" s="547">
        <v>13.803172691559499</v>
      </c>
      <c r="D159" s="547">
        <v>14.3082480810825</v>
      </c>
      <c r="E159" s="548">
        <v>14.8133882950663</v>
      </c>
      <c r="F159"/>
      <c r="G159"/>
      <c r="H159"/>
      <c r="I159"/>
      <c r="J159"/>
      <c r="K159"/>
      <c r="L159"/>
      <c r="M159"/>
      <c r="N159"/>
      <c r="O159"/>
      <c r="P159"/>
    </row>
    <row r="160" spans="1:16" ht="33.75" thickBot="1" x14ac:dyDescent="0.35">
      <c r="A160" s="129" t="s">
        <v>1170</v>
      </c>
      <c r="B160" s="547">
        <v>8.4427503847601706</v>
      </c>
      <c r="C160" s="547">
        <v>8.4486817049424392</v>
      </c>
      <c r="D160" s="547">
        <v>8.6130043219921593</v>
      </c>
      <c r="E160" s="548">
        <v>8.9461504858483192</v>
      </c>
      <c r="F160"/>
      <c r="G160"/>
      <c r="H160"/>
      <c r="I160"/>
      <c r="J160"/>
      <c r="K160"/>
      <c r="L160"/>
      <c r="M160"/>
      <c r="N160"/>
      <c r="O160"/>
      <c r="P160"/>
    </row>
    <row r="161" spans="1:16" ht="17.25" thickBot="1" x14ac:dyDescent="0.35">
      <c r="A161" s="129" t="s">
        <v>393</v>
      </c>
      <c r="B161" s="547">
        <v>7.77181726530711</v>
      </c>
      <c r="C161" s="547">
        <v>7.9607037618970802</v>
      </c>
      <c r="D161" s="547">
        <v>8.3012372131486298</v>
      </c>
      <c r="E161" s="548">
        <v>8.0880427385848908</v>
      </c>
      <c r="F161"/>
      <c r="G161"/>
      <c r="H161"/>
      <c r="I161"/>
      <c r="J161"/>
      <c r="K161"/>
      <c r="L161"/>
      <c r="M161"/>
      <c r="N161"/>
      <c r="O161"/>
      <c r="P161"/>
    </row>
    <row r="162" spans="1:16" ht="33.75" thickBot="1" x14ac:dyDescent="0.35">
      <c r="A162" s="129" t="s">
        <v>1171</v>
      </c>
      <c r="B162" s="547">
        <v>8.6198119077172102</v>
      </c>
      <c r="C162" s="547">
        <v>8.7887276333199598</v>
      </c>
      <c r="D162" s="547">
        <v>8.9670552226795905</v>
      </c>
      <c r="E162" s="548">
        <v>8.91040931689761</v>
      </c>
      <c r="F162"/>
      <c r="G162"/>
      <c r="H162"/>
      <c r="I162"/>
      <c r="J162"/>
      <c r="K162"/>
      <c r="L162"/>
      <c r="M162"/>
      <c r="N162"/>
      <c r="O162"/>
      <c r="P162"/>
    </row>
    <row r="163" spans="1:16" ht="17.25" thickBot="1" x14ac:dyDescent="0.35">
      <c r="A163" s="129" t="s">
        <v>481</v>
      </c>
      <c r="B163" s="547">
        <v>8.2283407486074704</v>
      </c>
      <c r="C163" s="547">
        <v>8.4902244269065399</v>
      </c>
      <c r="D163" s="547">
        <v>8.6468570196732504</v>
      </c>
      <c r="E163" s="548">
        <v>8.6195364699051602</v>
      </c>
      <c r="F163"/>
      <c r="G163"/>
      <c r="H163"/>
      <c r="I163"/>
      <c r="J163"/>
      <c r="K163"/>
      <c r="L163"/>
      <c r="M163"/>
      <c r="N163"/>
      <c r="O163"/>
      <c r="P163"/>
    </row>
    <row r="164" spans="1:16" ht="17.25" thickBot="1" x14ac:dyDescent="0.35">
      <c r="A164" s="129" t="s">
        <v>396</v>
      </c>
      <c r="B164" s="547">
        <v>5.9467112070194501</v>
      </c>
      <c r="C164" s="547">
        <v>6.02553443380818</v>
      </c>
      <c r="D164" s="547">
        <v>6.1513830284962596</v>
      </c>
      <c r="E164" s="548">
        <v>6.095822331291</v>
      </c>
      <c r="F164"/>
      <c r="G164"/>
      <c r="H164"/>
      <c r="I164"/>
      <c r="J164"/>
      <c r="K164"/>
      <c r="L164"/>
      <c r="M164"/>
      <c r="N164"/>
      <c r="O164"/>
      <c r="P164"/>
    </row>
    <row r="165" spans="1:16" ht="17.25" thickBot="1" x14ac:dyDescent="0.35">
      <c r="A165" s="129" t="s">
        <v>1172</v>
      </c>
      <c r="B165" s="547">
        <v>14.873290042730799</v>
      </c>
      <c r="C165" s="547">
        <v>15.1418573077018</v>
      </c>
      <c r="D165" s="547">
        <v>15.4212613527386</v>
      </c>
      <c r="E165" s="548">
        <v>16.041627157083902</v>
      </c>
      <c r="F165"/>
      <c r="G165"/>
      <c r="H165"/>
      <c r="I165"/>
      <c r="J165"/>
      <c r="K165"/>
      <c r="L165"/>
      <c r="M165"/>
      <c r="N165"/>
      <c r="O165"/>
      <c r="P165"/>
    </row>
    <row r="166" spans="1:16" ht="17.25" thickBot="1" x14ac:dyDescent="0.35">
      <c r="A166" s="129" t="s">
        <v>398</v>
      </c>
      <c r="B166" s="547">
        <v>14.1407033538524</v>
      </c>
      <c r="C166" s="547">
        <v>14.8609413474104</v>
      </c>
      <c r="D166" s="547">
        <v>15.050675846514901</v>
      </c>
      <c r="E166" s="548">
        <v>15.2924434240936</v>
      </c>
      <c r="F166"/>
      <c r="G166"/>
      <c r="H166"/>
      <c r="I166"/>
      <c r="J166"/>
      <c r="K166"/>
      <c r="L166"/>
      <c r="M166"/>
      <c r="N166"/>
      <c r="O166"/>
      <c r="P166"/>
    </row>
    <row r="167" spans="1:16" ht="17.25" thickBot="1" x14ac:dyDescent="0.35">
      <c r="A167" s="129" t="s">
        <v>399</v>
      </c>
      <c r="B167" s="547">
        <v>9.0201619782546008</v>
      </c>
      <c r="C167" s="547">
        <v>8.9764776298975093</v>
      </c>
      <c r="D167" s="547">
        <v>9.4920856104905997</v>
      </c>
      <c r="E167" s="548">
        <v>9.7990143636080305</v>
      </c>
      <c r="F167"/>
      <c r="G167"/>
      <c r="H167"/>
      <c r="I167"/>
      <c r="J167"/>
      <c r="K167"/>
      <c r="L167"/>
      <c r="M167"/>
      <c r="N167"/>
      <c r="O167"/>
      <c r="P167"/>
    </row>
    <row r="168" spans="1:16" ht="17.25" thickBot="1" x14ac:dyDescent="0.35">
      <c r="A168" s="129" t="s">
        <v>400</v>
      </c>
      <c r="B168" s="547">
        <v>11.5338896072662</v>
      </c>
      <c r="C168" s="547">
        <v>11.508762737679801</v>
      </c>
      <c r="D168" s="547">
        <v>11.4724761500424</v>
      </c>
      <c r="E168" s="548">
        <v>11.623859224130801</v>
      </c>
      <c r="F168"/>
      <c r="G168"/>
      <c r="H168"/>
      <c r="I168"/>
      <c r="J168"/>
      <c r="K168"/>
      <c r="L168"/>
      <c r="M168"/>
      <c r="N168"/>
      <c r="O168"/>
      <c r="P168"/>
    </row>
    <row r="169" spans="1:16" ht="17.25" thickBot="1" x14ac:dyDescent="0.35">
      <c r="A169" s="129" t="s">
        <v>401</v>
      </c>
      <c r="B169" s="547">
        <v>8.3287845634984095</v>
      </c>
      <c r="C169" s="547">
        <v>8.53945226209607</v>
      </c>
      <c r="D169" s="547">
        <v>8.4549569654597505</v>
      </c>
      <c r="E169" s="548">
        <v>8.1759719645884399</v>
      </c>
      <c r="F169"/>
      <c r="G169"/>
      <c r="H169"/>
      <c r="I169"/>
      <c r="J169"/>
      <c r="K169"/>
      <c r="L169"/>
      <c r="M169"/>
      <c r="N169"/>
      <c r="O169"/>
      <c r="P169"/>
    </row>
    <row r="170" spans="1:16" ht="33.75" thickBot="1" x14ac:dyDescent="0.35">
      <c r="A170" s="129" t="s">
        <v>402</v>
      </c>
      <c r="B170" s="547">
        <v>11.533965955537999</v>
      </c>
      <c r="C170" s="547">
        <v>12.2691931802356</v>
      </c>
      <c r="D170" s="547">
        <v>12.5757516471822</v>
      </c>
      <c r="E170" s="548">
        <v>15.5567057035195</v>
      </c>
      <c r="F170"/>
      <c r="G170"/>
      <c r="H170"/>
      <c r="I170"/>
      <c r="J170"/>
      <c r="K170"/>
      <c r="L170"/>
      <c r="M170"/>
      <c r="N170"/>
      <c r="O170"/>
      <c r="P170"/>
    </row>
    <row r="171" spans="1:16" ht="17.25" thickBot="1" x14ac:dyDescent="0.35">
      <c r="A171" s="129" t="s">
        <v>403</v>
      </c>
      <c r="B171" s="547">
        <v>8.5131773068076395</v>
      </c>
      <c r="C171" s="547">
        <v>8.9101064704422601</v>
      </c>
      <c r="D171" s="547">
        <v>9.0578446079049293</v>
      </c>
      <c r="E171" s="548">
        <v>9.3812556565590501</v>
      </c>
      <c r="F171"/>
      <c r="G171"/>
      <c r="H171"/>
      <c r="I171"/>
      <c r="J171"/>
      <c r="K171"/>
      <c r="L171"/>
      <c r="M171"/>
      <c r="N171"/>
      <c r="O171"/>
      <c r="P171"/>
    </row>
    <row r="172" spans="1:16" ht="17.25" thickBot="1" x14ac:dyDescent="0.35">
      <c r="A172" s="129" t="s">
        <v>404</v>
      </c>
      <c r="B172" s="547">
        <v>9.5854710242875694</v>
      </c>
      <c r="C172" s="547">
        <v>9.8467656185364199</v>
      </c>
      <c r="D172" s="547">
        <v>9.9474406741897301</v>
      </c>
      <c r="E172" s="548">
        <v>10.3993005879311</v>
      </c>
      <c r="F172"/>
      <c r="G172"/>
      <c r="H172"/>
      <c r="I172"/>
      <c r="J172"/>
      <c r="K172"/>
      <c r="L172"/>
      <c r="M172"/>
      <c r="N172"/>
      <c r="O172"/>
      <c r="P172"/>
    </row>
    <row r="173" spans="1:16" ht="17.25" customHeight="1" thickBot="1" x14ac:dyDescent="0.35">
      <c r="A173" s="129" t="s">
        <v>1173</v>
      </c>
      <c r="B173" s="547">
        <v>7.7440373625325796</v>
      </c>
      <c r="C173" s="547">
        <v>7.8127815958494402</v>
      </c>
      <c r="D173" s="547">
        <v>7.96407115130103</v>
      </c>
      <c r="E173" s="548">
        <v>8.0724373440207007</v>
      </c>
      <c r="F173"/>
      <c r="G173"/>
      <c r="H173"/>
      <c r="I173"/>
      <c r="J173"/>
      <c r="K173"/>
      <c r="L173"/>
      <c r="M173"/>
      <c r="N173"/>
      <c r="O173"/>
      <c r="P173"/>
    </row>
    <row r="174" spans="1:16" ht="25.5" customHeight="1" thickBot="1" x14ac:dyDescent="0.35">
      <c r="A174" s="129" t="s">
        <v>406</v>
      </c>
      <c r="B174" s="547">
        <v>7.3398660769549497</v>
      </c>
      <c r="C174" s="547">
        <v>7.7716292085146703</v>
      </c>
      <c r="D174" s="547">
        <v>7.7987350382583998</v>
      </c>
      <c r="E174" s="548">
        <v>8.0343099381651193</v>
      </c>
      <c r="F174"/>
      <c r="G174"/>
      <c r="H174"/>
      <c r="I174"/>
      <c r="J174"/>
      <c r="K174"/>
      <c r="L174"/>
      <c r="M174"/>
      <c r="N174"/>
      <c r="O174"/>
      <c r="P174"/>
    </row>
    <row r="175" spans="1:16" x14ac:dyDescent="0.3">
      <c r="A175" s="131" t="s">
        <v>1206</v>
      </c>
      <c r="B175"/>
      <c r="C175"/>
      <c r="D175"/>
      <c r="E175"/>
      <c r="F175"/>
      <c r="G175"/>
      <c r="H175"/>
      <c r="I175"/>
      <c r="J175"/>
      <c r="K175"/>
      <c r="L175"/>
      <c r="M175"/>
      <c r="N175"/>
      <c r="O175"/>
      <c r="P175"/>
    </row>
    <row r="176" spans="1:16" x14ac:dyDescent="0.3">
      <c r="A176" s="67"/>
      <c r="B176"/>
      <c r="C176"/>
      <c r="D176"/>
      <c r="E176"/>
      <c r="F176"/>
      <c r="G176"/>
      <c r="H176"/>
      <c r="I176"/>
      <c r="J176"/>
      <c r="K176"/>
      <c r="L176"/>
      <c r="M176"/>
      <c r="N176"/>
      <c r="O176"/>
      <c r="P176"/>
    </row>
    <row r="177" spans="1:16" ht="17.25" thickBot="1" x14ac:dyDescent="0.35">
      <c r="A177" s="7" t="s">
        <v>1203</v>
      </c>
      <c r="B177"/>
      <c r="C177"/>
      <c r="D177"/>
      <c r="E177"/>
      <c r="F177"/>
      <c r="G177"/>
      <c r="H177"/>
      <c r="I177"/>
      <c r="J177"/>
      <c r="K177"/>
      <c r="L177"/>
      <c r="M177"/>
      <c r="N177"/>
      <c r="O177"/>
      <c r="P177"/>
    </row>
    <row r="178" spans="1:16" ht="33.75" thickBot="1" x14ac:dyDescent="0.35">
      <c r="A178" s="506" t="s">
        <v>1174</v>
      </c>
      <c r="B178" s="507" t="s">
        <v>1162</v>
      </c>
      <c r="C178" s="507" t="s">
        <v>1163</v>
      </c>
      <c r="D178" s="507" t="s">
        <v>1164</v>
      </c>
      <c r="E178" s="510" t="s">
        <v>1165</v>
      </c>
      <c r="F178"/>
      <c r="G178"/>
      <c r="H178"/>
      <c r="I178"/>
      <c r="J178"/>
      <c r="K178"/>
      <c r="L178"/>
      <c r="M178"/>
      <c r="N178"/>
      <c r="O178"/>
      <c r="P178"/>
    </row>
    <row r="179" spans="1:16" ht="17.25" thickBot="1" x14ac:dyDescent="0.35">
      <c r="A179" s="511" t="s">
        <v>1175</v>
      </c>
      <c r="B179" s="549">
        <v>8.0098248702037793</v>
      </c>
      <c r="C179" s="549">
        <v>8.2524528406372095</v>
      </c>
      <c r="D179" s="549">
        <v>8.1557748958113105</v>
      </c>
      <c r="E179" s="550">
        <v>8.2176155585039901</v>
      </c>
      <c r="F179"/>
      <c r="G179"/>
      <c r="H179"/>
      <c r="I179"/>
      <c r="J179"/>
      <c r="K179"/>
      <c r="L179"/>
      <c r="M179"/>
      <c r="N179"/>
      <c r="O179"/>
      <c r="P179"/>
    </row>
    <row r="180" spans="1:16" ht="17.25" thickBot="1" x14ac:dyDescent="0.35">
      <c r="A180" s="511" t="s">
        <v>1176</v>
      </c>
      <c r="B180" s="549">
        <v>7.9366423672044499</v>
      </c>
      <c r="C180" s="549">
        <v>8.2697603495703191</v>
      </c>
      <c r="D180" s="549">
        <v>8.2607022852226901</v>
      </c>
      <c r="E180" s="550">
        <v>7.95804273031266</v>
      </c>
      <c r="F180"/>
      <c r="G180"/>
      <c r="H180"/>
      <c r="I180"/>
      <c r="J180"/>
      <c r="K180"/>
      <c r="L180"/>
      <c r="M180"/>
      <c r="N180"/>
      <c r="O180"/>
      <c r="P180"/>
    </row>
    <row r="181" spans="1:16" ht="17.25" thickBot="1" x14ac:dyDescent="0.35">
      <c r="A181" s="511" t="s">
        <v>255</v>
      </c>
      <c r="B181" s="549">
        <v>8.8880288630816704</v>
      </c>
      <c r="C181" s="549">
        <v>8.84816459537093</v>
      </c>
      <c r="D181" s="549">
        <v>8.9223450684794692</v>
      </c>
      <c r="E181" s="550">
        <v>9.1018782406928302</v>
      </c>
      <c r="F181"/>
      <c r="G181"/>
      <c r="H181"/>
      <c r="I181"/>
      <c r="J181"/>
      <c r="K181"/>
      <c r="L181"/>
      <c r="M181"/>
      <c r="N181"/>
      <c r="O181"/>
      <c r="P181"/>
    </row>
    <row r="182" spans="1:16" ht="17.25" thickBot="1" x14ac:dyDescent="0.35">
      <c r="A182" s="511" t="s">
        <v>1177</v>
      </c>
      <c r="B182" s="549">
        <v>9.6106620119224306</v>
      </c>
      <c r="C182" s="549">
        <v>9.5961037247885592</v>
      </c>
      <c r="D182" s="549">
        <v>9.6992373503670901</v>
      </c>
      <c r="E182" s="550">
        <v>9.9768643645843902</v>
      </c>
      <c r="F182"/>
      <c r="G182"/>
      <c r="H182"/>
      <c r="I182"/>
      <c r="J182"/>
      <c r="K182"/>
      <c r="L182"/>
      <c r="M182"/>
      <c r="N182"/>
      <c r="O182"/>
      <c r="P182"/>
    </row>
    <row r="183" spans="1:16" ht="17.25" thickBot="1" x14ac:dyDescent="0.35">
      <c r="A183" s="511" t="s">
        <v>1178</v>
      </c>
      <c r="B183" s="549">
        <v>9.5209084168357005</v>
      </c>
      <c r="C183" s="549">
        <v>9.5601212425567201</v>
      </c>
      <c r="D183" s="549">
        <v>9.7360528376376507</v>
      </c>
      <c r="E183" s="550">
        <v>10.0664638620825</v>
      </c>
      <c r="F183"/>
      <c r="G183"/>
      <c r="H183"/>
      <c r="I183"/>
      <c r="J183"/>
      <c r="K183"/>
      <c r="L183"/>
      <c r="M183"/>
      <c r="N183"/>
      <c r="O183"/>
      <c r="P183"/>
    </row>
    <row r="184" spans="1:16" ht="17.25" thickBot="1" x14ac:dyDescent="0.35">
      <c r="A184" s="511" t="s">
        <v>257</v>
      </c>
      <c r="B184" s="549">
        <v>9.82075117494084</v>
      </c>
      <c r="C184" s="549">
        <v>10.0451087045495</v>
      </c>
      <c r="D184" s="549">
        <v>10.0346546077983</v>
      </c>
      <c r="E184" s="550">
        <v>10.220025397063401</v>
      </c>
      <c r="F184"/>
      <c r="G184"/>
      <c r="H184"/>
      <c r="I184"/>
      <c r="J184"/>
      <c r="K184"/>
      <c r="L184"/>
      <c r="M184"/>
      <c r="N184"/>
      <c r="O184"/>
      <c r="P184"/>
    </row>
    <row r="185" spans="1:16" ht="17.25" thickBot="1" x14ac:dyDescent="0.35">
      <c r="A185" s="511" t="s">
        <v>258</v>
      </c>
      <c r="B185" s="549">
        <v>9.8785073016545102</v>
      </c>
      <c r="C185" s="549">
        <v>10.0543440639631</v>
      </c>
      <c r="D185" s="549">
        <v>10.288502562482099</v>
      </c>
      <c r="E185" s="550">
        <v>10.317809593169599</v>
      </c>
      <c r="F185"/>
      <c r="G185"/>
      <c r="H185"/>
      <c r="I185"/>
      <c r="J185"/>
      <c r="K185"/>
      <c r="L185"/>
      <c r="M185"/>
      <c r="N185"/>
      <c r="O185"/>
      <c r="P185"/>
    </row>
    <row r="186" spans="1:16" ht="17.25" thickBot="1" x14ac:dyDescent="0.35">
      <c r="A186" s="511" t="s">
        <v>259</v>
      </c>
      <c r="B186" s="549">
        <v>11.1935816160365</v>
      </c>
      <c r="C186" s="549">
        <v>11.3329144023909</v>
      </c>
      <c r="D186" s="549">
        <v>11.5227000786661</v>
      </c>
      <c r="E186" s="550">
        <v>11.554193449555299</v>
      </c>
      <c r="F186"/>
      <c r="G186"/>
      <c r="H186"/>
      <c r="I186"/>
      <c r="J186"/>
      <c r="K186"/>
      <c r="L186"/>
      <c r="M186"/>
      <c r="N186"/>
      <c r="O186"/>
      <c r="P186"/>
    </row>
    <row r="187" spans="1:16" x14ac:dyDescent="0.3">
      <c r="A187" s="131" t="s">
        <v>1206</v>
      </c>
      <c r="B187"/>
      <c r="C187"/>
      <c r="D187"/>
      <c r="E187"/>
      <c r="F187"/>
      <c r="G187"/>
      <c r="H187"/>
      <c r="I187"/>
      <c r="J187"/>
      <c r="K187"/>
      <c r="L187"/>
      <c r="M187"/>
      <c r="N187"/>
      <c r="O187"/>
      <c r="P187"/>
    </row>
    <row r="188" spans="1:16" x14ac:dyDescent="0.3">
      <c r="A188" s="77"/>
      <c r="B188"/>
      <c r="C188"/>
      <c r="D188"/>
      <c r="E188"/>
      <c r="F188"/>
      <c r="G188"/>
      <c r="H188"/>
      <c r="I188"/>
      <c r="J188"/>
      <c r="K188"/>
      <c r="L188"/>
      <c r="M188"/>
      <c r="N188"/>
      <c r="O188"/>
      <c r="P188"/>
    </row>
    <row r="189" spans="1:16" ht="17.25" thickBot="1" x14ac:dyDescent="0.35">
      <c r="A189" s="7" t="s">
        <v>1204</v>
      </c>
      <c r="B189"/>
      <c r="C189"/>
      <c r="D189"/>
      <c r="E189"/>
      <c r="F189"/>
      <c r="G189"/>
      <c r="H189"/>
      <c r="I189"/>
      <c r="J189"/>
      <c r="K189"/>
      <c r="L189"/>
      <c r="M189"/>
      <c r="N189"/>
      <c r="O189"/>
      <c r="P189"/>
    </row>
    <row r="190" spans="1:16" ht="17.25" thickBot="1" x14ac:dyDescent="0.35">
      <c r="A190" s="503" t="s">
        <v>13</v>
      </c>
      <c r="B190" s="509" t="s">
        <v>1162</v>
      </c>
      <c r="C190" s="509" t="s">
        <v>1163</v>
      </c>
      <c r="D190" s="509" t="s">
        <v>1164</v>
      </c>
      <c r="E190" s="508" t="s">
        <v>1165</v>
      </c>
      <c r="F190"/>
      <c r="G190"/>
      <c r="H190"/>
      <c r="I190"/>
      <c r="J190"/>
      <c r="K190"/>
      <c r="L190"/>
      <c r="M190"/>
      <c r="N190"/>
      <c r="O190"/>
      <c r="P190"/>
    </row>
    <row r="191" spans="1:16" ht="17.25" thickBot="1" x14ac:dyDescent="0.35">
      <c r="A191" s="551" t="s">
        <v>1179</v>
      </c>
      <c r="B191" s="549">
        <v>6.2322489663972496</v>
      </c>
      <c r="C191" s="549">
        <v>6.0393537476880796</v>
      </c>
      <c r="D191" s="549">
        <v>6.3908309569283404</v>
      </c>
      <c r="E191" s="550">
        <v>6.5448971900051101</v>
      </c>
      <c r="F191"/>
      <c r="G191"/>
      <c r="H191"/>
      <c r="J191"/>
      <c r="K191"/>
      <c r="L191"/>
      <c r="M191"/>
      <c r="N191"/>
      <c r="O191"/>
      <c r="P191"/>
    </row>
    <row r="192" spans="1:16" ht="17.25" thickBot="1" x14ac:dyDescent="0.35">
      <c r="A192" s="551" t="s">
        <v>1180</v>
      </c>
      <c r="B192" s="549">
        <v>6.9542617165312599</v>
      </c>
      <c r="C192" s="549">
        <v>7.0821083047134303</v>
      </c>
      <c r="D192" s="549">
        <v>7.2205845704541201</v>
      </c>
      <c r="E192" s="550">
        <v>7.2515280202535504</v>
      </c>
      <c r="F192"/>
      <c r="G192"/>
      <c r="H192"/>
      <c r="J192"/>
      <c r="K192"/>
      <c r="L192"/>
      <c r="M192"/>
      <c r="N192"/>
      <c r="O192"/>
      <c r="P192"/>
    </row>
    <row r="193" spans="1:16" ht="17.25" thickBot="1" x14ac:dyDescent="0.35">
      <c r="A193" s="551" t="s">
        <v>1181</v>
      </c>
      <c r="B193" s="549">
        <v>8.3973754040346407</v>
      </c>
      <c r="C193" s="549">
        <v>8.5673178395205003</v>
      </c>
      <c r="D193" s="549">
        <v>8.7182364813198703</v>
      </c>
      <c r="E193" s="550">
        <v>8.7461306041535796</v>
      </c>
      <c r="F193"/>
      <c r="G193"/>
      <c r="H193"/>
      <c r="J193"/>
      <c r="K193"/>
      <c r="L193"/>
      <c r="M193"/>
      <c r="N193"/>
      <c r="O193"/>
      <c r="P193"/>
    </row>
    <row r="194" spans="1:16" ht="17.25" thickBot="1" x14ac:dyDescent="0.35">
      <c r="A194" s="551" t="s">
        <v>1182</v>
      </c>
      <c r="B194" s="549">
        <v>9.4940848513923903</v>
      </c>
      <c r="C194" s="549">
        <v>9.6245014444911394</v>
      </c>
      <c r="D194" s="549">
        <v>9.8155603052910596</v>
      </c>
      <c r="E194" s="550">
        <v>9.81676426918008</v>
      </c>
      <c r="F194"/>
      <c r="G194"/>
      <c r="H194"/>
      <c r="J194"/>
      <c r="K194"/>
      <c r="L194"/>
      <c r="M194"/>
      <c r="N194"/>
      <c r="O194"/>
      <c r="P194"/>
    </row>
    <row r="195" spans="1:16" ht="17.25" thickBot="1" x14ac:dyDescent="0.35">
      <c r="A195" s="551" t="s">
        <v>1183</v>
      </c>
      <c r="B195" s="549">
        <v>10.0497633058218</v>
      </c>
      <c r="C195" s="549">
        <v>10.241179783064601</v>
      </c>
      <c r="D195" s="549">
        <v>10.4352518225871</v>
      </c>
      <c r="E195" s="550">
        <v>10.2818964388885</v>
      </c>
      <c r="F195"/>
      <c r="G195"/>
      <c r="H195"/>
      <c r="J195"/>
      <c r="K195"/>
      <c r="L195"/>
      <c r="M195"/>
      <c r="N195"/>
      <c r="O195"/>
      <c r="P195"/>
    </row>
    <row r="196" spans="1:16" ht="17.25" thickBot="1" x14ac:dyDescent="0.35">
      <c r="A196" s="551" t="s">
        <v>1184</v>
      </c>
      <c r="B196" s="549">
        <v>10.130342506145899</v>
      </c>
      <c r="C196" s="549">
        <v>10.338022723245301</v>
      </c>
      <c r="D196" s="549">
        <v>10.4949325468131</v>
      </c>
      <c r="E196" s="550">
        <v>10.686509262243201</v>
      </c>
      <c r="F196"/>
      <c r="G196"/>
      <c r="H196"/>
      <c r="J196"/>
      <c r="K196"/>
      <c r="L196"/>
      <c r="M196"/>
      <c r="N196"/>
      <c r="O196"/>
      <c r="P196"/>
    </row>
    <row r="197" spans="1:16" ht="17.25" thickBot="1" x14ac:dyDescent="0.35">
      <c r="A197" s="551" t="s">
        <v>1185</v>
      </c>
      <c r="B197" s="549">
        <v>9.8064225129476803</v>
      </c>
      <c r="C197" s="549">
        <v>10.004363087774101</v>
      </c>
      <c r="D197" s="549">
        <v>10.2326618280267</v>
      </c>
      <c r="E197" s="550">
        <v>10.3031535236286</v>
      </c>
      <c r="F197"/>
      <c r="G197"/>
      <c r="H197"/>
      <c r="J197"/>
      <c r="K197"/>
      <c r="L197"/>
      <c r="M197"/>
      <c r="N197"/>
      <c r="O197"/>
      <c r="P197"/>
    </row>
    <row r="198" spans="1:16" ht="17.25" thickBot="1" x14ac:dyDescent="0.35">
      <c r="A198" s="551" t="s">
        <v>1186</v>
      </c>
      <c r="B198" s="549">
        <v>9.2572307208895808</v>
      </c>
      <c r="C198" s="549">
        <v>9.4428290104686408</v>
      </c>
      <c r="D198" s="549">
        <v>9.5891786481461292</v>
      </c>
      <c r="E198" s="550">
        <v>9.70035660149947</v>
      </c>
      <c r="F198"/>
      <c r="G198"/>
      <c r="H198"/>
      <c r="J198"/>
      <c r="K198"/>
      <c r="L198"/>
      <c r="M198"/>
      <c r="N198"/>
      <c r="O198"/>
      <c r="P198"/>
    </row>
    <row r="199" spans="1:16" ht="17.25" thickBot="1" x14ac:dyDescent="0.35">
      <c r="A199" s="551" t="s">
        <v>1187</v>
      </c>
      <c r="B199" s="549">
        <v>8.6740150341745696</v>
      </c>
      <c r="C199" s="549">
        <v>8.8304148702242404</v>
      </c>
      <c r="D199" s="549">
        <v>8.8717095998801607</v>
      </c>
      <c r="E199" s="550">
        <v>9.0364321368728007</v>
      </c>
      <c r="F199"/>
      <c r="G199"/>
      <c r="H199"/>
      <c r="J199"/>
      <c r="K199"/>
      <c r="L199"/>
      <c r="M199"/>
      <c r="N199"/>
      <c r="O199"/>
      <c r="P199"/>
    </row>
    <row r="200" spans="1:16" ht="17.25" thickBot="1" x14ac:dyDescent="0.35">
      <c r="A200" s="551" t="s">
        <v>1188</v>
      </c>
      <c r="B200" s="549">
        <v>8.6471967118665294</v>
      </c>
      <c r="C200" s="549">
        <v>8.8601714514373207</v>
      </c>
      <c r="D200" s="549">
        <v>8.9904539521707498</v>
      </c>
      <c r="E200" s="550">
        <v>9.2578428628763394</v>
      </c>
      <c r="F200"/>
      <c r="G200"/>
      <c r="H200"/>
      <c r="J200"/>
      <c r="K200"/>
      <c r="L200"/>
      <c r="M200"/>
      <c r="N200"/>
      <c r="O200"/>
      <c r="P200"/>
    </row>
    <row r="201" spans="1:16" x14ac:dyDescent="0.3">
      <c r="A201" s="131" t="s">
        <v>1206</v>
      </c>
      <c r="B201"/>
      <c r="C201"/>
      <c r="D201"/>
      <c r="E201"/>
      <c r="F201"/>
      <c r="G201"/>
      <c r="H201"/>
      <c r="J201"/>
      <c r="K201"/>
      <c r="L201"/>
      <c r="M201"/>
      <c r="N201"/>
      <c r="O201"/>
      <c r="P201"/>
    </row>
    <row r="202" spans="1:16" x14ac:dyDescent="0.3">
      <c r="A202" s="77"/>
      <c r="B202"/>
      <c r="C202"/>
      <c r="D202"/>
      <c r="E202"/>
      <c r="F202"/>
      <c r="G202"/>
      <c r="H202"/>
      <c r="J202"/>
      <c r="K202"/>
      <c r="L202"/>
      <c r="M202"/>
      <c r="N202"/>
      <c r="O202"/>
      <c r="P202"/>
    </row>
    <row r="203" spans="1:16" s="12" customFormat="1" ht="17.25" thickBot="1" x14ac:dyDescent="0.35">
      <c r="A203" s="7" t="s">
        <v>1205</v>
      </c>
      <c r="B203"/>
      <c r="C203"/>
      <c r="D203"/>
      <c r="E203"/>
      <c r="F203"/>
      <c r="G203"/>
      <c r="H203"/>
      <c r="I203" s="1"/>
      <c r="J203"/>
      <c r="K203"/>
      <c r="L203"/>
      <c r="M203"/>
      <c r="N203"/>
      <c r="O203"/>
      <c r="P203"/>
    </row>
    <row r="204" spans="1:16" ht="17.25" thickBot="1" x14ac:dyDescent="0.35">
      <c r="A204" s="714" t="s">
        <v>1189</v>
      </c>
      <c r="B204" s="716" t="s">
        <v>14</v>
      </c>
      <c r="C204" s="718" t="s">
        <v>1190</v>
      </c>
      <c r="D204" s="718"/>
      <c r="E204" s="561" t="s">
        <v>1191</v>
      </c>
      <c r="F204"/>
      <c r="G204"/>
      <c r="H204"/>
      <c r="J204"/>
      <c r="K204"/>
      <c r="L204"/>
      <c r="M204"/>
      <c r="N204"/>
      <c r="O204"/>
      <c r="P204"/>
    </row>
    <row r="205" spans="1:16" ht="17.25" thickBot="1" x14ac:dyDescent="0.35">
      <c r="A205" s="715"/>
      <c r="B205" s="717"/>
      <c r="C205" s="562" t="s">
        <v>15</v>
      </c>
      <c r="D205" s="563" t="s">
        <v>16</v>
      </c>
      <c r="E205" s="561" t="s">
        <v>1192</v>
      </c>
      <c r="F205"/>
      <c r="G205"/>
      <c r="H205"/>
      <c r="J205"/>
      <c r="K205"/>
      <c r="L205"/>
      <c r="M205"/>
      <c r="N205"/>
      <c r="O205"/>
      <c r="P205"/>
    </row>
    <row r="206" spans="1:16" ht="17.25" thickBot="1" x14ac:dyDescent="0.35">
      <c r="A206" s="552" t="s">
        <v>1193</v>
      </c>
      <c r="B206" s="553">
        <v>9.6820778223286492</v>
      </c>
      <c r="C206" s="553">
        <v>10.5190131723077</v>
      </c>
      <c r="D206" s="553">
        <v>8.6400002299456293</v>
      </c>
      <c r="E206" s="553">
        <v>82.136984605088713</v>
      </c>
      <c r="F206"/>
      <c r="G206"/>
      <c r="H206"/>
      <c r="J206"/>
      <c r="K206"/>
      <c r="L206"/>
      <c r="M206"/>
      <c r="N206"/>
      <c r="O206"/>
      <c r="P206"/>
    </row>
    <row r="207" spans="1:16" ht="17.25" customHeight="1" x14ac:dyDescent="0.3">
      <c r="A207" s="131" t="s">
        <v>1206</v>
      </c>
      <c r="B207"/>
      <c r="C207"/>
      <c r="D207"/>
      <c r="E207"/>
      <c r="F207"/>
      <c r="G207"/>
      <c r="H207"/>
      <c r="J207"/>
      <c r="K207"/>
      <c r="L207"/>
      <c r="M207"/>
      <c r="N207"/>
      <c r="O207"/>
      <c r="P207"/>
    </row>
    <row r="208" spans="1:16" ht="17.25" customHeight="1" x14ac:dyDescent="0.3">
      <c r="B208"/>
      <c r="C208"/>
      <c r="D208"/>
      <c r="E208"/>
      <c r="F208"/>
      <c r="G208"/>
      <c r="H208"/>
      <c r="J208"/>
      <c r="K208"/>
      <c r="L208"/>
      <c r="M208"/>
      <c r="N208"/>
      <c r="O208"/>
      <c r="P208"/>
    </row>
    <row r="209" spans="16:16" x14ac:dyDescent="0.3">
      <c r="P209"/>
    </row>
  </sheetData>
  <mergeCells count="20">
    <mergeCell ref="A204:A205"/>
    <mergeCell ref="B204:B205"/>
    <mergeCell ref="C204:D204"/>
    <mergeCell ref="H127:J127"/>
    <mergeCell ref="H111:J111"/>
    <mergeCell ref="D60:H60"/>
    <mergeCell ref="A111:A112"/>
    <mergeCell ref="B111:D111"/>
    <mergeCell ref="E111:G111"/>
    <mergeCell ref="A127:A128"/>
    <mergeCell ref="B127:D127"/>
    <mergeCell ref="E127:G127"/>
    <mergeCell ref="A62:A63"/>
    <mergeCell ref="A64:A65"/>
    <mergeCell ref="A66:A67"/>
    <mergeCell ref="A71:A72"/>
    <mergeCell ref="B71:B72"/>
    <mergeCell ref="C71:K71"/>
    <mergeCell ref="A60:B61"/>
    <mergeCell ref="C60:C6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N92"/>
  <sheetViews>
    <sheetView zoomScale="80" zoomScaleNormal="80" workbookViewId="0">
      <selection activeCell="C22" sqref="C22"/>
    </sheetView>
  </sheetViews>
  <sheetFormatPr defaultColWidth="9.140625" defaultRowHeight="16.5" x14ac:dyDescent="0.3"/>
  <cols>
    <col min="1" max="1" width="9.140625" style="1"/>
    <col min="2" max="2" width="20.7109375" style="1" customWidth="1"/>
    <col min="3" max="3" width="14" style="1" customWidth="1"/>
    <col min="4" max="4" width="11.28515625" style="1" customWidth="1"/>
    <col min="5" max="5" width="16.85546875" style="1" customWidth="1"/>
    <col min="6" max="6" width="10.7109375" style="1" customWidth="1"/>
    <col min="7" max="11" width="9.140625" style="73"/>
    <col min="12" max="12" width="19.7109375" style="73" customWidth="1"/>
    <col min="13" max="13" width="25.140625" style="73" customWidth="1"/>
    <col min="14" max="14" width="9.140625" style="73"/>
    <col min="15" max="16" width="9.140625" style="1"/>
    <col min="17" max="19" width="9.140625" style="1" customWidth="1"/>
    <col min="20" max="20" width="16.28515625" style="1" bestFit="1" customWidth="1"/>
    <col min="21" max="16384" width="9.140625" style="1"/>
  </cols>
  <sheetData>
    <row r="2" spans="1:14" x14ac:dyDescent="0.3">
      <c r="A2" s="2" t="s">
        <v>1041</v>
      </c>
      <c r="B2" s="2"/>
      <c r="G2" s="156"/>
    </row>
    <row r="3" spans="1:14" x14ac:dyDescent="0.3">
      <c r="G3" s="156"/>
    </row>
    <row r="4" spans="1:14" x14ac:dyDescent="0.3">
      <c r="G4" s="156"/>
    </row>
    <row r="5" spans="1:14" ht="18.75" x14ac:dyDescent="0.3">
      <c r="J5" s="310"/>
      <c r="K5" s="310"/>
      <c r="M5" s="207"/>
    </row>
    <row r="6" spans="1:14" x14ac:dyDescent="0.3">
      <c r="I6" s="311"/>
      <c r="J6" s="263"/>
      <c r="K6" s="263"/>
      <c r="M6" s="312"/>
      <c r="N6" s="312"/>
    </row>
    <row r="7" spans="1:14" x14ac:dyDescent="0.3">
      <c r="I7" s="311"/>
      <c r="J7" s="263"/>
      <c r="K7" s="263"/>
      <c r="M7" s="312"/>
      <c r="N7" s="312"/>
    </row>
    <row r="8" spans="1:14" x14ac:dyDescent="0.3">
      <c r="I8" s="311"/>
      <c r="J8" s="263"/>
      <c r="K8" s="263"/>
      <c r="M8" s="312"/>
      <c r="N8" s="312"/>
    </row>
    <row r="9" spans="1:14" x14ac:dyDescent="0.3">
      <c r="I9" s="311"/>
      <c r="J9" s="263"/>
      <c r="K9" s="263"/>
      <c r="M9" s="312"/>
      <c r="N9" s="312"/>
    </row>
    <row r="10" spans="1:14" x14ac:dyDescent="0.3">
      <c r="I10" s="311"/>
      <c r="J10" s="263"/>
      <c r="K10" s="263"/>
      <c r="M10" s="312"/>
      <c r="N10" s="312"/>
    </row>
    <row r="11" spans="1:14" x14ac:dyDescent="0.3">
      <c r="I11" s="311"/>
      <c r="J11" s="263"/>
      <c r="K11" s="263"/>
      <c r="M11" s="312"/>
      <c r="N11" s="312"/>
    </row>
    <row r="12" spans="1:14" x14ac:dyDescent="0.3">
      <c r="I12" s="311"/>
      <c r="J12" s="263"/>
      <c r="K12" s="263"/>
      <c r="M12" s="312"/>
      <c r="N12" s="312"/>
    </row>
    <row r="13" spans="1:14" x14ac:dyDescent="0.3">
      <c r="I13" s="311"/>
      <c r="J13" s="263"/>
      <c r="K13" s="263"/>
      <c r="M13" s="312"/>
      <c r="N13" s="312"/>
    </row>
    <row r="14" spans="1:14" x14ac:dyDescent="0.3">
      <c r="I14" s="311"/>
      <c r="J14" s="263"/>
      <c r="K14" s="263"/>
      <c r="M14" s="312"/>
      <c r="N14" s="312"/>
    </row>
    <row r="15" spans="1:14" x14ac:dyDescent="0.3">
      <c r="I15" s="311"/>
      <c r="J15" s="263"/>
      <c r="K15" s="263"/>
      <c r="M15" s="312"/>
      <c r="N15" s="312"/>
    </row>
    <row r="17" spans="1:14" x14ac:dyDescent="0.3">
      <c r="A17" s="473" t="s">
        <v>1040</v>
      </c>
    </row>
    <row r="18" spans="1:14" x14ac:dyDescent="0.3">
      <c r="A18" s="3"/>
    </row>
    <row r="20" spans="1:14" ht="31.5" customHeight="1" x14ac:dyDescent="0.3">
      <c r="C20" s="162" t="s">
        <v>53</v>
      </c>
      <c r="D20" s="152" t="s">
        <v>1038</v>
      </c>
      <c r="E20" s="152" t="s">
        <v>1039</v>
      </c>
      <c r="G20" s="37"/>
    </row>
    <row r="21" spans="1:14" x14ac:dyDescent="0.3">
      <c r="C21" s="149">
        <v>2012</v>
      </c>
      <c r="D21" s="150">
        <v>73.721699999999998</v>
      </c>
      <c r="E21" s="150">
        <v>73.649299999999997</v>
      </c>
      <c r="G21" s="37"/>
    </row>
    <row r="22" spans="1:14" x14ac:dyDescent="0.3">
      <c r="C22" s="149">
        <v>2013</v>
      </c>
      <c r="D22" s="150">
        <v>74.188199999999995</v>
      </c>
      <c r="E22" s="150">
        <v>74.492800000000003</v>
      </c>
    </row>
    <row r="23" spans="1:14" x14ac:dyDescent="0.3">
      <c r="C23" s="149">
        <v>2014</v>
      </c>
      <c r="D23" s="150">
        <v>76.1892</v>
      </c>
      <c r="E23" s="150">
        <v>76.354500000000002</v>
      </c>
    </row>
    <row r="24" spans="1:14" x14ac:dyDescent="0.3">
      <c r="C24" s="149">
        <v>2015</v>
      </c>
      <c r="D24" s="150">
        <v>80.126000000000005</v>
      </c>
      <c r="E24" s="150">
        <v>80.126000000000005</v>
      </c>
    </row>
    <row r="25" spans="1:14" x14ac:dyDescent="0.3">
      <c r="C25" s="149">
        <v>2016</v>
      </c>
      <c r="D25" s="150">
        <v>81.683700000000002</v>
      </c>
      <c r="E25" s="150">
        <v>81.265199999999993</v>
      </c>
    </row>
    <row r="26" spans="1:14" x14ac:dyDescent="0.3">
      <c r="C26" s="149">
        <v>2017</v>
      </c>
      <c r="D26" s="150">
        <v>84.083600000000004</v>
      </c>
      <c r="E26" s="150">
        <v>84.669899999999998</v>
      </c>
      <c r="H26" s="1"/>
      <c r="I26" s="1"/>
      <c r="J26" s="1"/>
      <c r="L26" s="1"/>
      <c r="M26" s="1"/>
      <c r="N26" s="1"/>
    </row>
    <row r="27" spans="1:14" x14ac:dyDescent="0.3">
      <c r="C27" s="149">
        <v>2018</v>
      </c>
      <c r="D27" s="150">
        <v>87.472499999999997</v>
      </c>
      <c r="E27" s="150">
        <v>89.874700000000004</v>
      </c>
      <c r="H27" s="1"/>
      <c r="I27" s="1"/>
      <c r="J27" s="1"/>
      <c r="L27" s="1"/>
      <c r="M27" s="1"/>
      <c r="N27" s="136"/>
    </row>
    <row r="28" spans="1:14" x14ac:dyDescent="0.3">
      <c r="C28" s="149">
        <v>2019</v>
      </c>
      <c r="D28" s="151">
        <v>89.6691</v>
      </c>
      <c r="E28" s="151">
        <v>94.429699999999997</v>
      </c>
      <c r="H28" s="1"/>
      <c r="I28" s="1"/>
      <c r="J28" s="1"/>
      <c r="L28" s="1"/>
      <c r="M28" s="1"/>
      <c r="N28" s="136"/>
    </row>
    <row r="29" spans="1:14" x14ac:dyDescent="0.3">
      <c r="C29" s="149">
        <v>2020</v>
      </c>
      <c r="D29" s="151">
        <v>86.683399999999992</v>
      </c>
      <c r="E29" s="151">
        <v>93.449699999999993</v>
      </c>
      <c r="H29" s="1"/>
      <c r="I29" s="1"/>
      <c r="J29" s="1"/>
      <c r="L29" s="1"/>
      <c r="M29" s="1"/>
      <c r="N29" s="136"/>
    </row>
    <row r="30" spans="1:14" x14ac:dyDescent="0.3">
      <c r="C30" s="149">
        <v>2021</v>
      </c>
      <c r="D30" s="151">
        <v>90.819299999999998</v>
      </c>
      <c r="E30" s="151">
        <v>100.2445</v>
      </c>
      <c r="H30" s="1"/>
      <c r="I30" s="1"/>
      <c r="J30" s="1"/>
      <c r="L30" s="1"/>
      <c r="M30" s="1"/>
      <c r="N30" s="136"/>
    </row>
    <row r="31" spans="1:14" x14ac:dyDescent="0.3">
      <c r="C31" s="149">
        <v>2022</v>
      </c>
      <c r="D31" s="151">
        <v>92.517600000000002</v>
      </c>
      <c r="E31" s="151">
        <v>109.762</v>
      </c>
      <c r="H31" s="1"/>
      <c r="I31" s="1"/>
      <c r="J31" s="1"/>
      <c r="L31" s="1"/>
      <c r="M31" s="1"/>
      <c r="N31" s="136"/>
    </row>
    <row r="32" spans="1:14" x14ac:dyDescent="0.3">
      <c r="C32" s="149">
        <v>2023</v>
      </c>
      <c r="D32" s="151">
        <v>93.994600000000005</v>
      </c>
      <c r="E32" s="151">
        <v>122.81280000000001</v>
      </c>
      <c r="H32" s="1"/>
      <c r="I32" s="1"/>
      <c r="J32" s="1"/>
      <c r="L32" s="1"/>
      <c r="M32" s="1"/>
      <c r="N32" s="136"/>
    </row>
    <row r="33" spans="3:14" x14ac:dyDescent="0.3">
      <c r="H33" s="1"/>
      <c r="I33" s="1"/>
      <c r="J33" s="1"/>
      <c r="L33" s="1"/>
      <c r="M33" s="1"/>
      <c r="N33" s="136"/>
    </row>
    <row r="34" spans="3:14" x14ac:dyDescent="0.3">
      <c r="H34" s="1"/>
      <c r="I34" s="1"/>
      <c r="J34" s="1"/>
      <c r="L34" s="1"/>
      <c r="M34" s="1"/>
      <c r="N34" s="136"/>
    </row>
    <row r="35" spans="3:14" x14ac:dyDescent="0.3">
      <c r="H35" s="1"/>
      <c r="I35" s="1"/>
      <c r="J35" s="1"/>
      <c r="L35" s="1"/>
      <c r="M35" s="1"/>
      <c r="N35" s="136"/>
    </row>
    <row r="36" spans="3:14" x14ac:dyDescent="0.3">
      <c r="D36" s="261"/>
      <c r="E36" s="261"/>
      <c r="L36" s="1"/>
      <c r="M36" s="1"/>
      <c r="N36" s="136"/>
    </row>
    <row r="37" spans="3:14" x14ac:dyDescent="0.3">
      <c r="C37" s="70"/>
      <c r="D37" s="211"/>
      <c r="E37" s="211"/>
      <c r="L37" s="1"/>
      <c r="M37" s="1"/>
      <c r="N37" s="136"/>
    </row>
    <row r="38" spans="3:14" x14ac:dyDescent="0.3">
      <c r="C38" s="70"/>
      <c r="D38" s="211"/>
      <c r="E38" s="211"/>
      <c r="L38" s="1"/>
      <c r="M38" s="1"/>
      <c r="N38" s="136"/>
    </row>
    <row r="39" spans="3:14" x14ac:dyDescent="0.3">
      <c r="C39" s="70"/>
      <c r="D39" s="211"/>
      <c r="E39" s="211"/>
    </row>
    <row r="40" spans="3:14" x14ac:dyDescent="0.3">
      <c r="C40" s="70"/>
      <c r="D40" s="211"/>
      <c r="E40" s="211"/>
      <c r="L40" s="1"/>
      <c r="M40" s="1"/>
      <c r="N40" s="1"/>
    </row>
    <row r="41" spans="3:14" x14ac:dyDescent="0.3">
      <c r="C41" s="70"/>
      <c r="D41" s="211"/>
      <c r="E41" s="211"/>
      <c r="L41" s="1"/>
      <c r="M41" s="1"/>
      <c r="N41" s="1"/>
    </row>
    <row r="42" spans="3:14" x14ac:dyDescent="0.3">
      <c r="C42" s="70"/>
      <c r="D42" s="211"/>
      <c r="E42" s="211"/>
      <c r="L42" s="1"/>
      <c r="M42" s="1"/>
      <c r="N42" s="1"/>
    </row>
    <row r="43" spans="3:14" x14ac:dyDescent="0.3">
      <c r="C43" s="70"/>
      <c r="D43" s="211"/>
      <c r="E43" s="262"/>
      <c r="H43" s="1"/>
      <c r="I43" s="1"/>
      <c r="J43" s="1"/>
      <c r="L43" s="1"/>
      <c r="M43" s="1"/>
      <c r="N43" s="1"/>
    </row>
    <row r="44" spans="3:14" x14ac:dyDescent="0.3">
      <c r="C44" s="70"/>
      <c r="D44" s="262"/>
      <c r="E44" s="211"/>
      <c r="H44" s="1"/>
      <c r="I44" s="1"/>
      <c r="J44" s="1"/>
      <c r="L44" s="1"/>
      <c r="M44" s="1"/>
      <c r="N44" s="1"/>
    </row>
    <row r="45" spans="3:14" x14ac:dyDescent="0.3">
      <c r="C45" s="70"/>
      <c r="D45" s="263"/>
      <c r="E45" s="263"/>
      <c r="H45" s="1"/>
      <c r="I45" s="1"/>
      <c r="J45" s="1"/>
      <c r="L45" s="1"/>
      <c r="M45" s="1"/>
      <c r="N45" s="1"/>
    </row>
    <row r="46" spans="3:14" x14ac:dyDescent="0.3">
      <c r="C46" s="70"/>
      <c r="D46" s="263"/>
      <c r="E46" s="263"/>
      <c r="H46" s="1"/>
      <c r="I46" s="1"/>
      <c r="J46" s="1"/>
      <c r="L46" s="1"/>
      <c r="M46" s="1"/>
      <c r="N46" s="1"/>
    </row>
    <row r="47" spans="3:14" x14ac:dyDescent="0.3">
      <c r="H47" s="1"/>
      <c r="I47" s="1"/>
      <c r="J47" s="1"/>
      <c r="L47" s="1"/>
      <c r="M47" s="1"/>
      <c r="N47" s="1"/>
    </row>
    <row r="48" spans="3:14" x14ac:dyDescent="0.3">
      <c r="H48" s="1"/>
      <c r="I48" s="1"/>
      <c r="J48" s="1"/>
      <c r="L48" s="1"/>
      <c r="M48" s="1"/>
      <c r="N48" s="1"/>
    </row>
    <row r="49" spans="8:14" x14ac:dyDescent="0.3">
      <c r="H49" s="1"/>
      <c r="I49" s="1"/>
      <c r="J49" s="1"/>
      <c r="L49" s="1"/>
      <c r="M49" s="1"/>
      <c r="N49" s="1"/>
    </row>
    <row r="50" spans="8:14" x14ac:dyDescent="0.3">
      <c r="H50" s="1"/>
      <c r="I50" s="1"/>
      <c r="J50" s="1"/>
      <c r="L50" s="1"/>
      <c r="M50" s="1"/>
      <c r="N50" s="1"/>
    </row>
    <row r="51" spans="8:14" x14ac:dyDescent="0.3">
      <c r="H51" s="1"/>
      <c r="I51" s="1"/>
      <c r="J51" s="1"/>
      <c r="L51" s="1"/>
      <c r="M51" s="1"/>
      <c r="N51" s="1"/>
    </row>
    <row r="52" spans="8:14" x14ac:dyDescent="0.3">
      <c r="H52" s="1"/>
      <c r="I52" s="1"/>
      <c r="J52" s="1"/>
      <c r="L52" s="1"/>
      <c r="M52" s="1"/>
      <c r="N52" s="1"/>
    </row>
    <row r="53" spans="8:14" x14ac:dyDescent="0.3">
      <c r="H53" s="1"/>
      <c r="I53" s="1"/>
      <c r="J53" s="1"/>
      <c r="L53" s="1"/>
      <c r="M53" s="1"/>
      <c r="N53" s="1"/>
    </row>
    <row r="54" spans="8:14" x14ac:dyDescent="0.3">
      <c r="H54" s="1"/>
      <c r="I54" s="1"/>
      <c r="J54" s="1"/>
      <c r="L54" s="1"/>
      <c r="M54" s="1"/>
      <c r="N54" s="1"/>
    </row>
    <row r="55" spans="8:14" x14ac:dyDescent="0.3">
      <c r="H55" s="1"/>
      <c r="I55" s="1"/>
      <c r="J55" s="1"/>
      <c r="L55" s="1"/>
      <c r="M55" s="1"/>
      <c r="N55" s="1"/>
    </row>
    <row r="56" spans="8:14" x14ac:dyDescent="0.3">
      <c r="H56" s="1"/>
      <c r="I56" s="1"/>
      <c r="J56" s="1"/>
      <c r="L56" s="1"/>
      <c r="M56" s="1"/>
      <c r="N56" s="1"/>
    </row>
    <row r="57" spans="8:14" x14ac:dyDescent="0.3">
      <c r="H57" s="1"/>
      <c r="I57" s="1"/>
      <c r="J57" s="1"/>
      <c r="L57" s="1"/>
      <c r="M57" s="1"/>
      <c r="N57" s="1"/>
    </row>
    <row r="58" spans="8:14" x14ac:dyDescent="0.3">
      <c r="H58" s="1"/>
      <c r="I58" s="1"/>
      <c r="J58" s="1"/>
      <c r="L58" s="1"/>
      <c r="M58" s="1"/>
      <c r="N58" s="1"/>
    </row>
    <row r="59" spans="8:14" x14ac:dyDescent="0.3">
      <c r="H59" s="1"/>
      <c r="I59" s="1"/>
      <c r="J59" s="1"/>
      <c r="L59" s="1"/>
      <c r="M59" s="1"/>
      <c r="N59" s="1"/>
    </row>
    <row r="60" spans="8:14" x14ac:dyDescent="0.3">
      <c r="H60" s="1"/>
      <c r="I60" s="1"/>
      <c r="J60" s="1"/>
      <c r="L60" s="1"/>
      <c r="M60" s="1"/>
      <c r="N60" s="1"/>
    </row>
    <row r="61" spans="8:14" x14ac:dyDescent="0.3">
      <c r="H61" s="1"/>
      <c r="I61" s="1"/>
      <c r="J61" s="1"/>
      <c r="L61" s="1"/>
      <c r="M61" s="1"/>
      <c r="N61" s="1"/>
    </row>
    <row r="62" spans="8:14" x14ac:dyDescent="0.3">
      <c r="H62" s="1"/>
      <c r="I62" s="1"/>
      <c r="J62" s="1"/>
      <c r="L62" s="1"/>
      <c r="M62" s="1"/>
      <c r="N62" s="1"/>
    </row>
    <row r="63" spans="8:14" x14ac:dyDescent="0.3">
      <c r="H63" s="1"/>
      <c r="I63" s="1"/>
      <c r="J63" s="1"/>
      <c r="L63" s="1"/>
      <c r="M63" s="1"/>
      <c r="N63" s="1"/>
    </row>
    <row r="64" spans="8:14" x14ac:dyDescent="0.3">
      <c r="H64" s="1"/>
      <c r="I64" s="1"/>
      <c r="J64" s="1"/>
      <c r="L64" s="1"/>
      <c r="M64" s="1"/>
      <c r="N64" s="1"/>
    </row>
    <row r="65" spans="8:14" x14ac:dyDescent="0.3">
      <c r="H65" s="1"/>
      <c r="I65" s="1"/>
      <c r="J65" s="1"/>
      <c r="L65" s="1"/>
      <c r="M65" s="1"/>
      <c r="N65" s="1"/>
    </row>
    <row r="66" spans="8:14" x14ac:dyDescent="0.3">
      <c r="H66" s="1"/>
      <c r="I66" s="1"/>
      <c r="J66" s="1"/>
      <c r="L66" s="1"/>
      <c r="M66" s="1"/>
      <c r="N66" s="1"/>
    </row>
    <row r="67" spans="8:14" x14ac:dyDescent="0.3">
      <c r="H67" s="1"/>
      <c r="I67" s="1"/>
      <c r="J67" s="1"/>
      <c r="L67" s="1"/>
      <c r="M67" s="1"/>
      <c r="N67" s="1"/>
    </row>
    <row r="68" spans="8:14" x14ac:dyDescent="0.3">
      <c r="H68" s="1"/>
      <c r="I68" s="1"/>
      <c r="J68" s="1"/>
      <c r="L68" s="1"/>
      <c r="M68" s="1"/>
      <c r="N68" s="1"/>
    </row>
    <row r="69" spans="8:14" x14ac:dyDescent="0.3">
      <c r="H69" s="1"/>
      <c r="I69" s="1"/>
      <c r="J69" s="1"/>
      <c r="L69" s="1"/>
      <c r="M69" s="1"/>
      <c r="N69" s="1"/>
    </row>
    <row r="70" spans="8:14" x14ac:dyDescent="0.3">
      <c r="H70" s="1"/>
      <c r="I70" s="1"/>
      <c r="J70" s="1"/>
      <c r="L70" s="1"/>
      <c r="M70" s="1"/>
      <c r="N70" s="1"/>
    </row>
    <row r="71" spans="8:14" x14ac:dyDescent="0.3">
      <c r="H71" s="1"/>
      <c r="I71" s="1"/>
      <c r="J71" s="1"/>
      <c r="L71" s="1"/>
      <c r="M71" s="1"/>
      <c r="N71" s="1"/>
    </row>
    <row r="72" spans="8:14" x14ac:dyDescent="0.3">
      <c r="H72" s="1"/>
      <c r="I72" s="1"/>
      <c r="J72" s="1"/>
      <c r="L72" s="1"/>
      <c r="M72" s="1"/>
      <c r="N72" s="1"/>
    </row>
    <row r="73" spans="8:14" x14ac:dyDescent="0.3">
      <c r="H73" s="1"/>
      <c r="I73" s="1"/>
      <c r="J73" s="1"/>
      <c r="L73" s="1"/>
      <c r="M73" s="1"/>
      <c r="N73" s="1"/>
    </row>
    <row r="74" spans="8:14" x14ac:dyDescent="0.3">
      <c r="H74" s="1"/>
      <c r="I74" s="1"/>
      <c r="J74" s="1"/>
      <c r="L74" s="1"/>
      <c r="M74" s="1"/>
      <c r="N74" s="1"/>
    </row>
    <row r="75" spans="8:14" x14ac:dyDescent="0.3">
      <c r="H75" s="1"/>
      <c r="I75" s="1"/>
      <c r="J75" s="1"/>
      <c r="L75" s="1"/>
      <c r="M75" s="1"/>
      <c r="N75" s="1"/>
    </row>
    <row r="76" spans="8:14" x14ac:dyDescent="0.3">
      <c r="H76" s="1"/>
      <c r="I76" s="1"/>
      <c r="J76" s="1"/>
      <c r="L76" s="1"/>
      <c r="M76" s="1"/>
      <c r="N76" s="1"/>
    </row>
    <row r="77" spans="8:14" x14ac:dyDescent="0.3">
      <c r="H77" s="1"/>
      <c r="I77" s="1"/>
      <c r="J77" s="1"/>
      <c r="L77" s="1"/>
      <c r="M77" s="1"/>
      <c r="N77" s="1"/>
    </row>
    <row r="78" spans="8:14" x14ac:dyDescent="0.3">
      <c r="H78" s="1"/>
      <c r="I78" s="1"/>
      <c r="J78" s="1"/>
      <c r="L78" s="1"/>
      <c r="M78" s="1"/>
      <c r="N78" s="1"/>
    </row>
    <row r="79" spans="8:14" x14ac:dyDescent="0.3">
      <c r="H79" s="1"/>
      <c r="I79" s="1"/>
      <c r="J79" s="1"/>
      <c r="L79" s="1"/>
      <c r="M79" s="1"/>
      <c r="N79" s="1"/>
    </row>
    <row r="80" spans="8:14" x14ac:dyDescent="0.3">
      <c r="H80" s="1"/>
      <c r="I80" s="1"/>
      <c r="J80" s="1"/>
      <c r="L80" s="1"/>
      <c r="M80" s="1"/>
      <c r="N80" s="1"/>
    </row>
    <row r="81" spans="8:14" x14ac:dyDescent="0.3">
      <c r="H81" s="1"/>
      <c r="I81" s="1"/>
      <c r="J81" s="1"/>
      <c r="L81" s="1"/>
      <c r="M81" s="1"/>
      <c r="N81" s="1"/>
    </row>
    <row r="82" spans="8:14" x14ac:dyDescent="0.3">
      <c r="L82" s="1"/>
      <c r="M82" s="1"/>
      <c r="N82" s="1"/>
    </row>
    <row r="83" spans="8:14" x14ac:dyDescent="0.3">
      <c r="L83" s="1"/>
      <c r="M83" s="1"/>
      <c r="N83" s="1"/>
    </row>
    <row r="84" spans="8:14" x14ac:dyDescent="0.3">
      <c r="L84" s="1"/>
      <c r="M84" s="1"/>
      <c r="N84" s="1"/>
    </row>
    <row r="85" spans="8:14" x14ac:dyDescent="0.3">
      <c r="L85" s="1"/>
      <c r="M85" s="1"/>
      <c r="N85" s="1"/>
    </row>
    <row r="86" spans="8:14" x14ac:dyDescent="0.3">
      <c r="L86" s="1"/>
      <c r="M86" s="1"/>
      <c r="N86" s="1"/>
    </row>
    <row r="87" spans="8:14" x14ac:dyDescent="0.3">
      <c r="L87" s="1"/>
      <c r="M87" s="1"/>
      <c r="N87" s="1"/>
    </row>
    <row r="88" spans="8:14" x14ac:dyDescent="0.3">
      <c r="L88" s="1"/>
      <c r="M88" s="1"/>
      <c r="N88" s="1"/>
    </row>
    <row r="89" spans="8:14" x14ac:dyDescent="0.3">
      <c r="L89" s="1"/>
      <c r="M89" s="1"/>
      <c r="N89" s="1"/>
    </row>
    <row r="90" spans="8:14" x14ac:dyDescent="0.3">
      <c r="L90" s="1"/>
      <c r="M90" s="1"/>
      <c r="N90" s="1"/>
    </row>
    <row r="91" spans="8:14" x14ac:dyDescent="0.3">
      <c r="L91" s="1"/>
      <c r="M91" s="1"/>
      <c r="N91" s="1"/>
    </row>
    <row r="92" spans="8:14" x14ac:dyDescent="0.3">
      <c r="L92" s="1"/>
      <c r="M92" s="1"/>
      <c r="N92" s="1"/>
    </row>
  </sheetData>
  <sortState ref="L27:N38">
    <sortCondition ref="L27:L38"/>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Y142"/>
  <sheetViews>
    <sheetView zoomScale="80" zoomScaleNormal="80" workbookViewId="0"/>
  </sheetViews>
  <sheetFormatPr defaultRowHeight="16.5" x14ac:dyDescent="0.3"/>
  <cols>
    <col min="1" max="1" width="52" style="1" customWidth="1"/>
    <col min="2" max="2" width="12.7109375" style="1" bestFit="1" customWidth="1"/>
    <col min="3" max="3" width="7.7109375" style="1" bestFit="1" customWidth="1"/>
    <col min="4" max="4" width="10.85546875" style="1" customWidth="1"/>
    <col min="5" max="5" width="9.140625" style="1"/>
    <col min="6" max="6" width="8.85546875" style="1" bestFit="1" customWidth="1"/>
    <col min="7" max="8" width="9.140625" style="1"/>
    <col min="9" max="9" width="14.85546875" style="1" customWidth="1"/>
    <col min="10" max="10" width="26.28515625" style="1" customWidth="1"/>
    <col min="11" max="11" width="19" style="1" customWidth="1"/>
    <col min="12" max="12" width="9.7109375" style="1" customWidth="1"/>
    <col min="13" max="13" width="8.85546875" style="1" customWidth="1"/>
    <col min="14" max="14" width="10.42578125" style="1" customWidth="1"/>
    <col min="15" max="15" width="8.85546875" style="1" customWidth="1"/>
    <col min="16" max="17" width="9.5703125" style="1" customWidth="1"/>
    <col min="18" max="18" width="9.140625" style="1"/>
    <col min="19" max="19" width="15.85546875" style="1" bestFit="1" customWidth="1"/>
    <col min="20" max="20" width="12" style="1" customWidth="1"/>
    <col min="21" max="25" width="10.140625" style="1" bestFit="1" customWidth="1"/>
    <col min="26" max="266" width="9.140625" style="1"/>
    <col min="267" max="267" width="19" style="1" bestFit="1" customWidth="1"/>
    <col min="268" max="268" width="48.42578125" style="1" bestFit="1" customWidth="1"/>
    <col min="269" max="271" width="8.85546875" style="1" bestFit="1" customWidth="1"/>
    <col min="272" max="273" width="9.5703125" style="1" bestFit="1" customWidth="1"/>
    <col min="274" max="522" width="9.140625" style="1"/>
    <col min="523" max="523" width="19" style="1" bestFit="1" customWidth="1"/>
    <col min="524" max="524" width="48.42578125" style="1" bestFit="1" customWidth="1"/>
    <col min="525" max="527" width="8.85546875" style="1" bestFit="1" customWidth="1"/>
    <col min="528" max="529" width="9.5703125" style="1" bestFit="1" customWidth="1"/>
    <col min="530" max="778" width="9.140625" style="1"/>
    <col min="779" max="779" width="19" style="1" bestFit="1" customWidth="1"/>
    <col min="780" max="780" width="48.42578125" style="1" bestFit="1" customWidth="1"/>
    <col min="781" max="783" width="8.85546875" style="1" bestFit="1" customWidth="1"/>
    <col min="784" max="785" width="9.5703125" style="1" bestFit="1" customWidth="1"/>
    <col min="786" max="1034" width="9.140625" style="1"/>
    <col min="1035" max="1035" width="19" style="1" bestFit="1" customWidth="1"/>
    <col min="1036" max="1036" width="48.42578125" style="1" bestFit="1" customWidth="1"/>
    <col min="1037" max="1039" width="8.85546875" style="1" bestFit="1" customWidth="1"/>
    <col min="1040" max="1041" width="9.5703125" style="1" bestFit="1" customWidth="1"/>
    <col min="1042" max="1290" width="9.140625" style="1"/>
    <col min="1291" max="1291" width="19" style="1" bestFit="1" customWidth="1"/>
    <col min="1292" max="1292" width="48.42578125" style="1" bestFit="1" customWidth="1"/>
    <col min="1293" max="1295" width="8.85546875" style="1" bestFit="1" customWidth="1"/>
    <col min="1296" max="1297" width="9.5703125" style="1" bestFit="1" customWidth="1"/>
    <col min="1298" max="1546" width="9.140625" style="1"/>
    <col min="1547" max="1547" width="19" style="1" bestFit="1" customWidth="1"/>
    <col min="1548" max="1548" width="48.42578125" style="1" bestFit="1" customWidth="1"/>
    <col min="1549" max="1551" width="8.85546875" style="1" bestFit="1" customWidth="1"/>
    <col min="1552" max="1553" width="9.5703125" style="1" bestFit="1" customWidth="1"/>
    <col min="1554" max="1802" width="9.140625" style="1"/>
    <col min="1803" max="1803" width="19" style="1" bestFit="1" customWidth="1"/>
    <col min="1804" max="1804" width="48.42578125" style="1" bestFit="1" customWidth="1"/>
    <col min="1805" max="1807" width="8.85546875" style="1" bestFit="1" customWidth="1"/>
    <col min="1808" max="1809" width="9.5703125" style="1" bestFit="1" customWidth="1"/>
    <col min="1810" max="2058" width="9.140625" style="1"/>
    <col min="2059" max="2059" width="19" style="1" bestFit="1" customWidth="1"/>
    <col min="2060" max="2060" width="48.42578125" style="1" bestFit="1" customWidth="1"/>
    <col min="2061" max="2063" width="8.85546875" style="1" bestFit="1" customWidth="1"/>
    <col min="2064" max="2065" width="9.5703125" style="1" bestFit="1" customWidth="1"/>
    <col min="2066" max="2314" width="9.140625" style="1"/>
    <col min="2315" max="2315" width="19" style="1" bestFit="1" customWidth="1"/>
    <col min="2316" max="2316" width="48.42578125" style="1" bestFit="1" customWidth="1"/>
    <col min="2317" max="2319" width="8.85546875" style="1" bestFit="1" customWidth="1"/>
    <col min="2320" max="2321" width="9.5703125" style="1" bestFit="1" customWidth="1"/>
    <col min="2322" max="2570" width="9.140625" style="1"/>
    <col min="2571" max="2571" width="19" style="1" bestFit="1" customWidth="1"/>
    <col min="2572" max="2572" width="48.42578125" style="1" bestFit="1" customWidth="1"/>
    <col min="2573" max="2575" width="8.85546875" style="1" bestFit="1" customWidth="1"/>
    <col min="2576" max="2577" width="9.5703125" style="1" bestFit="1" customWidth="1"/>
    <col min="2578" max="2826" width="9.140625" style="1"/>
    <col min="2827" max="2827" width="19" style="1" bestFit="1" customWidth="1"/>
    <col min="2828" max="2828" width="48.42578125" style="1" bestFit="1" customWidth="1"/>
    <col min="2829" max="2831" width="8.85546875" style="1" bestFit="1" customWidth="1"/>
    <col min="2832" max="2833" width="9.5703125" style="1" bestFit="1" customWidth="1"/>
    <col min="2834" max="3082" width="9.140625" style="1"/>
    <col min="3083" max="3083" width="19" style="1" bestFit="1" customWidth="1"/>
    <col min="3084" max="3084" width="48.42578125" style="1" bestFit="1" customWidth="1"/>
    <col min="3085" max="3087" width="8.85546875" style="1" bestFit="1" customWidth="1"/>
    <col min="3088" max="3089" width="9.5703125" style="1" bestFit="1" customWidth="1"/>
    <col min="3090" max="3338" width="9.140625" style="1"/>
    <col min="3339" max="3339" width="19" style="1" bestFit="1" customWidth="1"/>
    <col min="3340" max="3340" width="48.42578125" style="1" bestFit="1" customWidth="1"/>
    <col min="3341" max="3343" width="8.85546875" style="1" bestFit="1" customWidth="1"/>
    <col min="3344" max="3345" width="9.5703125" style="1" bestFit="1" customWidth="1"/>
    <col min="3346" max="3594" width="9.140625" style="1"/>
    <col min="3595" max="3595" width="19" style="1" bestFit="1" customWidth="1"/>
    <col min="3596" max="3596" width="48.42578125" style="1" bestFit="1" customWidth="1"/>
    <col min="3597" max="3599" width="8.85546875" style="1" bestFit="1" customWidth="1"/>
    <col min="3600" max="3601" width="9.5703125" style="1" bestFit="1" customWidth="1"/>
    <col min="3602" max="3850" width="9.140625" style="1"/>
    <col min="3851" max="3851" width="19" style="1" bestFit="1" customWidth="1"/>
    <col min="3852" max="3852" width="48.42578125" style="1" bestFit="1" customWidth="1"/>
    <col min="3853" max="3855" width="8.85546875" style="1" bestFit="1" customWidth="1"/>
    <col min="3856" max="3857" width="9.5703125" style="1" bestFit="1" customWidth="1"/>
    <col min="3858" max="4106" width="9.140625" style="1"/>
    <col min="4107" max="4107" width="19" style="1" bestFit="1" customWidth="1"/>
    <col min="4108" max="4108" width="48.42578125" style="1" bestFit="1" customWidth="1"/>
    <col min="4109" max="4111" width="8.85546875" style="1" bestFit="1" customWidth="1"/>
    <col min="4112" max="4113" width="9.5703125" style="1" bestFit="1" customWidth="1"/>
    <col min="4114" max="4362" width="9.140625" style="1"/>
    <col min="4363" max="4363" width="19" style="1" bestFit="1" customWidth="1"/>
    <col min="4364" max="4364" width="48.42578125" style="1" bestFit="1" customWidth="1"/>
    <col min="4365" max="4367" width="8.85546875" style="1" bestFit="1" customWidth="1"/>
    <col min="4368" max="4369" width="9.5703125" style="1" bestFit="1" customWidth="1"/>
    <col min="4370" max="4618" width="9.140625" style="1"/>
    <col min="4619" max="4619" width="19" style="1" bestFit="1" customWidth="1"/>
    <col min="4620" max="4620" width="48.42578125" style="1" bestFit="1" customWidth="1"/>
    <col min="4621" max="4623" width="8.85546875" style="1" bestFit="1" customWidth="1"/>
    <col min="4624" max="4625" width="9.5703125" style="1" bestFit="1" customWidth="1"/>
    <col min="4626" max="4874" width="9.140625" style="1"/>
    <col min="4875" max="4875" width="19" style="1" bestFit="1" customWidth="1"/>
    <col min="4876" max="4876" width="48.42578125" style="1" bestFit="1" customWidth="1"/>
    <col min="4877" max="4879" width="8.85546875" style="1" bestFit="1" customWidth="1"/>
    <col min="4880" max="4881" width="9.5703125" style="1" bestFit="1" customWidth="1"/>
    <col min="4882" max="5130" width="9.140625" style="1"/>
    <col min="5131" max="5131" width="19" style="1" bestFit="1" customWidth="1"/>
    <col min="5132" max="5132" width="48.42578125" style="1" bestFit="1" customWidth="1"/>
    <col min="5133" max="5135" width="8.85546875" style="1" bestFit="1" customWidth="1"/>
    <col min="5136" max="5137" width="9.5703125" style="1" bestFit="1" customWidth="1"/>
    <col min="5138" max="5386" width="9.140625" style="1"/>
    <col min="5387" max="5387" width="19" style="1" bestFit="1" customWidth="1"/>
    <col min="5388" max="5388" width="48.42578125" style="1" bestFit="1" customWidth="1"/>
    <col min="5389" max="5391" width="8.85546875" style="1" bestFit="1" customWidth="1"/>
    <col min="5392" max="5393" width="9.5703125" style="1" bestFit="1" customWidth="1"/>
    <col min="5394" max="5642" width="9.140625" style="1"/>
    <col min="5643" max="5643" width="19" style="1" bestFit="1" customWidth="1"/>
    <col min="5644" max="5644" width="48.42578125" style="1" bestFit="1" customWidth="1"/>
    <col min="5645" max="5647" width="8.85546875" style="1" bestFit="1" customWidth="1"/>
    <col min="5648" max="5649" width="9.5703125" style="1" bestFit="1" customWidth="1"/>
    <col min="5650" max="5898" width="9.140625" style="1"/>
    <col min="5899" max="5899" width="19" style="1" bestFit="1" customWidth="1"/>
    <col min="5900" max="5900" width="48.42578125" style="1" bestFit="1" customWidth="1"/>
    <col min="5901" max="5903" width="8.85546875" style="1" bestFit="1" customWidth="1"/>
    <col min="5904" max="5905" width="9.5703125" style="1" bestFit="1" customWidth="1"/>
    <col min="5906" max="6154" width="9.140625" style="1"/>
    <col min="6155" max="6155" width="19" style="1" bestFit="1" customWidth="1"/>
    <col min="6156" max="6156" width="48.42578125" style="1" bestFit="1" customWidth="1"/>
    <col min="6157" max="6159" width="8.85546875" style="1" bestFit="1" customWidth="1"/>
    <col min="6160" max="6161" width="9.5703125" style="1" bestFit="1" customWidth="1"/>
    <col min="6162" max="6410" width="9.140625" style="1"/>
    <col min="6411" max="6411" width="19" style="1" bestFit="1" customWidth="1"/>
    <col min="6412" max="6412" width="48.42578125" style="1" bestFit="1" customWidth="1"/>
    <col min="6413" max="6415" width="8.85546875" style="1" bestFit="1" customWidth="1"/>
    <col min="6416" max="6417" width="9.5703125" style="1" bestFit="1" customWidth="1"/>
    <col min="6418" max="6666" width="9.140625" style="1"/>
    <col min="6667" max="6667" width="19" style="1" bestFit="1" customWidth="1"/>
    <col min="6668" max="6668" width="48.42578125" style="1" bestFit="1" customWidth="1"/>
    <col min="6669" max="6671" width="8.85546875" style="1" bestFit="1" customWidth="1"/>
    <col min="6672" max="6673" width="9.5703125" style="1" bestFit="1" customWidth="1"/>
    <col min="6674" max="6922" width="9.140625" style="1"/>
    <col min="6923" max="6923" width="19" style="1" bestFit="1" customWidth="1"/>
    <col min="6924" max="6924" width="48.42578125" style="1" bestFit="1" customWidth="1"/>
    <col min="6925" max="6927" width="8.85546875" style="1" bestFit="1" customWidth="1"/>
    <col min="6928" max="6929" width="9.5703125" style="1" bestFit="1" customWidth="1"/>
    <col min="6930" max="7178" width="9.140625" style="1"/>
    <col min="7179" max="7179" width="19" style="1" bestFit="1" customWidth="1"/>
    <col min="7180" max="7180" width="48.42578125" style="1" bestFit="1" customWidth="1"/>
    <col min="7181" max="7183" width="8.85546875" style="1" bestFit="1" customWidth="1"/>
    <col min="7184" max="7185" width="9.5703125" style="1" bestFit="1" customWidth="1"/>
    <col min="7186" max="7434" width="9.140625" style="1"/>
    <col min="7435" max="7435" width="19" style="1" bestFit="1" customWidth="1"/>
    <col min="7436" max="7436" width="48.42578125" style="1" bestFit="1" customWidth="1"/>
    <col min="7437" max="7439" width="8.85546875" style="1" bestFit="1" customWidth="1"/>
    <col min="7440" max="7441" width="9.5703125" style="1" bestFit="1" customWidth="1"/>
    <col min="7442" max="7690" width="9.140625" style="1"/>
    <col min="7691" max="7691" width="19" style="1" bestFit="1" customWidth="1"/>
    <col min="7692" max="7692" width="48.42578125" style="1" bestFit="1" customWidth="1"/>
    <col min="7693" max="7695" width="8.85546875" style="1" bestFit="1" customWidth="1"/>
    <col min="7696" max="7697" width="9.5703125" style="1" bestFit="1" customWidth="1"/>
    <col min="7698" max="7946" width="9.140625" style="1"/>
    <col min="7947" max="7947" width="19" style="1" bestFit="1" customWidth="1"/>
    <col min="7948" max="7948" width="48.42578125" style="1" bestFit="1" customWidth="1"/>
    <col min="7949" max="7951" width="8.85546875" style="1" bestFit="1" customWidth="1"/>
    <col min="7952" max="7953" width="9.5703125" style="1" bestFit="1" customWidth="1"/>
    <col min="7954" max="8202" width="9.140625" style="1"/>
    <col min="8203" max="8203" width="19" style="1" bestFit="1" customWidth="1"/>
    <col min="8204" max="8204" width="48.42578125" style="1" bestFit="1" customWidth="1"/>
    <col min="8205" max="8207" width="8.85546875" style="1" bestFit="1" customWidth="1"/>
    <col min="8208" max="8209" width="9.5703125" style="1" bestFit="1" customWidth="1"/>
    <col min="8210" max="8458" width="9.140625" style="1"/>
    <col min="8459" max="8459" width="19" style="1" bestFit="1" customWidth="1"/>
    <col min="8460" max="8460" width="48.42578125" style="1" bestFit="1" customWidth="1"/>
    <col min="8461" max="8463" width="8.85546875" style="1" bestFit="1" customWidth="1"/>
    <col min="8464" max="8465" width="9.5703125" style="1" bestFit="1" customWidth="1"/>
    <col min="8466" max="8714" width="9.140625" style="1"/>
    <col min="8715" max="8715" width="19" style="1" bestFit="1" customWidth="1"/>
    <col min="8716" max="8716" width="48.42578125" style="1" bestFit="1" customWidth="1"/>
    <col min="8717" max="8719" width="8.85546875" style="1" bestFit="1" customWidth="1"/>
    <col min="8720" max="8721" width="9.5703125" style="1" bestFit="1" customWidth="1"/>
    <col min="8722" max="8970" width="9.140625" style="1"/>
    <col min="8971" max="8971" width="19" style="1" bestFit="1" customWidth="1"/>
    <col min="8972" max="8972" width="48.42578125" style="1" bestFit="1" customWidth="1"/>
    <col min="8973" max="8975" width="8.85546875" style="1" bestFit="1" customWidth="1"/>
    <col min="8976" max="8977" width="9.5703125" style="1" bestFit="1" customWidth="1"/>
    <col min="8978" max="9226" width="9.140625" style="1"/>
    <col min="9227" max="9227" width="19" style="1" bestFit="1" customWidth="1"/>
    <col min="9228" max="9228" width="48.42578125" style="1" bestFit="1" customWidth="1"/>
    <col min="9229" max="9231" width="8.85546875" style="1" bestFit="1" customWidth="1"/>
    <col min="9232" max="9233" width="9.5703125" style="1" bestFit="1" customWidth="1"/>
    <col min="9234" max="9482" width="9.140625" style="1"/>
    <col min="9483" max="9483" width="19" style="1" bestFit="1" customWidth="1"/>
    <col min="9484" max="9484" width="48.42578125" style="1" bestFit="1" customWidth="1"/>
    <col min="9485" max="9487" width="8.85546875" style="1" bestFit="1" customWidth="1"/>
    <col min="9488" max="9489" width="9.5703125" style="1" bestFit="1" customWidth="1"/>
    <col min="9490" max="9738" width="9.140625" style="1"/>
    <col min="9739" max="9739" width="19" style="1" bestFit="1" customWidth="1"/>
    <col min="9740" max="9740" width="48.42578125" style="1" bestFit="1" customWidth="1"/>
    <col min="9741" max="9743" width="8.85546875" style="1" bestFit="1" customWidth="1"/>
    <col min="9744" max="9745" width="9.5703125" style="1" bestFit="1" customWidth="1"/>
    <col min="9746" max="9994" width="9.140625" style="1"/>
    <col min="9995" max="9995" width="19" style="1" bestFit="1" customWidth="1"/>
    <col min="9996" max="9996" width="48.42578125" style="1" bestFit="1" customWidth="1"/>
    <col min="9997" max="9999" width="8.85546875" style="1" bestFit="1" customWidth="1"/>
    <col min="10000" max="10001" width="9.5703125" style="1" bestFit="1" customWidth="1"/>
    <col min="10002" max="10250" width="9.140625" style="1"/>
    <col min="10251" max="10251" width="19" style="1" bestFit="1" customWidth="1"/>
    <col min="10252" max="10252" width="48.42578125" style="1" bestFit="1" customWidth="1"/>
    <col min="10253" max="10255" width="8.85546875" style="1" bestFit="1" customWidth="1"/>
    <col min="10256" max="10257" width="9.5703125" style="1" bestFit="1" customWidth="1"/>
    <col min="10258" max="10506" width="9.140625" style="1"/>
    <col min="10507" max="10507" width="19" style="1" bestFit="1" customWidth="1"/>
    <col min="10508" max="10508" width="48.42578125" style="1" bestFit="1" customWidth="1"/>
    <col min="10509" max="10511" width="8.85546875" style="1" bestFit="1" customWidth="1"/>
    <col min="10512" max="10513" width="9.5703125" style="1" bestFit="1" customWidth="1"/>
    <col min="10514" max="10762" width="9.140625" style="1"/>
    <col min="10763" max="10763" width="19" style="1" bestFit="1" customWidth="1"/>
    <col min="10764" max="10764" width="48.42578125" style="1" bestFit="1" customWidth="1"/>
    <col min="10765" max="10767" width="8.85546875" style="1" bestFit="1" customWidth="1"/>
    <col min="10768" max="10769" width="9.5703125" style="1" bestFit="1" customWidth="1"/>
    <col min="10770" max="11018" width="9.140625" style="1"/>
    <col min="11019" max="11019" width="19" style="1" bestFit="1" customWidth="1"/>
    <col min="11020" max="11020" width="48.42578125" style="1" bestFit="1" customWidth="1"/>
    <col min="11021" max="11023" width="8.85546875" style="1" bestFit="1" customWidth="1"/>
    <col min="11024" max="11025" width="9.5703125" style="1" bestFit="1" customWidth="1"/>
    <col min="11026" max="11274" width="9.140625" style="1"/>
    <col min="11275" max="11275" width="19" style="1" bestFit="1" customWidth="1"/>
    <col min="11276" max="11276" width="48.42578125" style="1" bestFit="1" customWidth="1"/>
    <col min="11277" max="11279" width="8.85546875" style="1" bestFit="1" customWidth="1"/>
    <col min="11280" max="11281" width="9.5703125" style="1" bestFit="1" customWidth="1"/>
    <col min="11282" max="11530" width="9.140625" style="1"/>
    <col min="11531" max="11531" width="19" style="1" bestFit="1" customWidth="1"/>
    <col min="11532" max="11532" width="48.42578125" style="1" bestFit="1" customWidth="1"/>
    <col min="11533" max="11535" width="8.85546875" style="1" bestFit="1" customWidth="1"/>
    <col min="11536" max="11537" width="9.5703125" style="1" bestFit="1" customWidth="1"/>
    <col min="11538" max="11786" width="9.140625" style="1"/>
    <col min="11787" max="11787" width="19" style="1" bestFit="1" customWidth="1"/>
    <col min="11788" max="11788" width="48.42578125" style="1" bestFit="1" customWidth="1"/>
    <col min="11789" max="11791" width="8.85546875" style="1" bestFit="1" customWidth="1"/>
    <col min="11792" max="11793" width="9.5703125" style="1" bestFit="1" customWidth="1"/>
    <col min="11794" max="12042" width="9.140625" style="1"/>
    <col min="12043" max="12043" width="19" style="1" bestFit="1" customWidth="1"/>
    <col min="12044" max="12044" width="48.42578125" style="1" bestFit="1" customWidth="1"/>
    <col min="12045" max="12047" width="8.85546875" style="1" bestFit="1" customWidth="1"/>
    <col min="12048" max="12049" width="9.5703125" style="1" bestFit="1" customWidth="1"/>
    <col min="12050" max="12298" width="9.140625" style="1"/>
    <col min="12299" max="12299" width="19" style="1" bestFit="1" customWidth="1"/>
    <col min="12300" max="12300" width="48.42578125" style="1" bestFit="1" customWidth="1"/>
    <col min="12301" max="12303" width="8.85546875" style="1" bestFit="1" customWidth="1"/>
    <col min="12304" max="12305" width="9.5703125" style="1" bestFit="1" customWidth="1"/>
    <col min="12306" max="12554" width="9.140625" style="1"/>
    <col min="12555" max="12555" width="19" style="1" bestFit="1" customWidth="1"/>
    <col min="12556" max="12556" width="48.42578125" style="1" bestFit="1" customWidth="1"/>
    <col min="12557" max="12559" width="8.85546875" style="1" bestFit="1" customWidth="1"/>
    <col min="12560" max="12561" width="9.5703125" style="1" bestFit="1" customWidth="1"/>
    <col min="12562" max="12810" width="9.140625" style="1"/>
    <col min="12811" max="12811" width="19" style="1" bestFit="1" customWidth="1"/>
    <col min="12812" max="12812" width="48.42578125" style="1" bestFit="1" customWidth="1"/>
    <col min="12813" max="12815" width="8.85546875" style="1" bestFit="1" customWidth="1"/>
    <col min="12816" max="12817" width="9.5703125" style="1" bestFit="1" customWidth="1"/>
    <col min="12818" max="13066" width="9.140625" style="1"/>
    <col min="13067" max="13067" width="19" style="1" bestFit="1" customWidth="1"/>
    <col min="13068" max="13068" width="48.42578125" style="1" bestFit="1" customWidth="1"/>
    <col min="13069" max="13071" width="8.85546875" style="1" bestFit="1" customWidth="1"/>
    <col min="13072" max="13073" width="9.5703125" style="1" bestFit="1" customWidth="1"/>
    <col min="13074" max="13322" width="9.140625" style="1"/>
    <col min="13323" max="13323" width="19" style="1" bestFit="1" customWidth="1"/>
    <col min="13324" max="13324" width="48.42578125" style="1" bestFit="1" customWidth="1"/>
    <col min="13325" max="13327" width="8.85546875" style="1" bestFit="1" customWidth="1"/>
    <col min="13328" max="13329" width="9.5703125" style="1" bestFit="1" customWidth="1"/>
    <col min="13330" max="13578" width="9.140625" style="1"/>
    <col min="13579" max="13579" width="19" style="1" bestFit="1" customWidth="1"/>
    <col min="13580" max="13580" width="48.42578125" style="1" bestFit="1" customWidth="1"/>
    <col min="13581" max="13583" width="8.85546875" style="1" bestFit="1" customWidth="1"/>
    <col min="13584" max="13585" width="9.5703125" style="1" bestFit="1" customWidth="1"/>
    <col min="13586" max="13834" width="9.140625" style="1"/>
    <col min="13835" max="13835" width="19" style="1" bestFit="1" customWidth="1"/>
    <col min="13836" max="13836" width="48.42578125" style="1" bestFit="1" customWidth="1"/>
    <col min="13837" max="13839" width="8.85546875" style="1" bestFit="1" customWidth="1"/>
    <col min="13840" max="13841" width="9.5703125" style="1" bestFit="1" customWidth="1"/>
    <col min="13842" max="14090" width="9.140625" style="1"/>
    <col min="14091" max="14091" width="19" style="1" bestFit="1" customWidth="1"/>
    <col min="14092" max="14092" width="48.42578125" style="1" bestFit="1" customWidth="1"/>
    <col min="14093" max="14095" width="8.85546875" style="1" bestFit="1" customWidth="1"/>
    <col min="14096" max="14097" width="9.5703125" style="1" bestFit="1" customWidth="1"/>
    <col min="14098" max="14346" width="9.140625" style="1"/>
    <col min="14347" max="14347" width="19" style="1" bestFit="1" customWidth="1"/>
    <col min="14348" max="14348" width="48.42578125" style="1" bestFit="1" customWidth="1"/>
    <col min="14349" max="14351" width="8.85546875" style="1" bestFit="1" customWidth="1"/>
    <col min="14352" max="14353" width="9.5703125" style="1" bestFit="1" customWidth="1"/>
    <col min="14354" max="14602" width="9.140625" style="1"/>
    <col min="14603" max="14603" width="19" style="1" bestFit="1" customWidth="1"/>
    <col min="14604" max="14604" width="48.42578125" style="1" bestFit="1" customWidth="1"/>
    <col min="14605" max="14607" width="8.85546875" style="1" bestFit="1" customWidth="1"/>
    <col min="14608" max="14609" width="9.5703125" style="1" bestFit="1" customWidth="1"/>
    <col min="14610" max="14858" width="9.140625" style="1"/>
    <col min="14859" max="14859" width="19" style="1" bestFit="1" customWidth="1"/>
    <col min="14860" max="14860" width="48.42578125" style="1" bestFit="1" customWidth="1"/>
    <col min="14861" max="14863" width="8.85546875" style="1" bestFit="1" customWidth="1"/>
    <col min="14864" max="14865" width="9.5703125" style="1" bestFit="1" customWidth="1"/>
    <col min="14866" max="15114" width="9.140625" style="1"/>
    <col min="15115" max="15115" width="19" style="1" bestFit="1" customWidth="1"/>
    <col min="15116" max="15116" width="48.42578125" style="1" bestFit="1" customWidth="1"/>
    <col min="15117" max="15119" width="8.85546875" style="1" bestFit="1" customWidth="1"/>
    <col min="15120" max="15121" width="9.5703125" style="1" bestFit="1" customWidth="1"/>
    <col min="15122" max="15370" width="9.140625" style="1"/>
    <col min="15371" max="15371" width="19" style="1" bestFit="1" customWidth="1"/>
    <col min="15372" max="15372" width="48.42578125" style="1" bestFit="1" customWidth="1"/>
    <col min="15373" max="15375" width="8.85546875" style="1" bestFit="1" customWidth="1"/>
    <col min="15376" max="15377" width="9.5703125" style="1" bestFit="1" customWidth="1"/>
    <col min="15378" max="15626" width="9.140625" style="1"/>
    <col min="15627" max="15627" width="19" style="1" bestFit="1" customWidth="1"/>
    <col min="15628" max="15628" width="48.42578125" style="1" bestFit="1" customWidth="1"/>
    <col min="15629" max="15631" width="8.85546875" style="1" bestFit="1" customWidth="1"/>
    <col min="15632" max="15633" width="9.5703125" style="1" bestFit="1" customWidth="1"/>
    <col min="15634" max="15882" width="9.140625" style="1"/>
    <col min="15883" max="15883" width="19" style="1" bestFit="1" customWidth="1"/>
    <col min="15884" max="15884" width="48.42578125" style="1" bestFit="1" customWidth="1"/>
    <col min="15885" max="15887" width="8.85546875" style="1" bestFit="1" customWidth="1"/>
    <col min="15888" max="15889" width="9.5703125" style="1" bestFit="1" customWidth="1"/>
    <col min="15890" max="16138" width="9.140625" style="1"/>
    <col min="16139" max="16139" width="19" style="1" bestFit="1" customWidth="1"/>
    <col min="16140" max="16140" width="48.42578125" style="1" bestFit="1" customWidth="1"/>
    <col min="16141" max="16143" width="8.85546875" style="1" bestFit="1" customWidth="1"/>
    <col min="16144" max="16145" width="9.5703125" style="1" bestFit="1" customWidth="1"/>
    <col min="16146" max="16384" width="9.140625" style="1"/>
  </cols>
  <sheetData>
    <row r="2" spans="1:20" ht="17.25" thickBot="1" x14ac:dyDescent="0.35">
      <c r="A2" s="2" t="s">
        <v>1042</v>
      </c>
    </row>
    <row r="3" spans="1:20" ht="33.75" thickBot="1" x14ac:dyDescent="0.35">
      <c r="A3" s="17" t="s">
        <v>2</v>
      </c>
      <c r="B3" s="17" t="s">
        <v>3</v>
      </c>
      <c r="C3" s="17" t="s">
        <v>4</v>
      </c>
      <c r="D3" s="17" t="s">
        <v>5</v>
      </c>
      <c r="E3" s="17" t="s">
        <v>6</v>
      </c>
      <c r="F3" s="17" t="s">
        <v>7</v>
      </c>
      <c r="J3" s="239"/>
      <c r="P3" s="8"/>
      <c r="Q3" s="8"/>
      <c r="R3" s="8"/>
      <c r="S3" s="8"/>
      <c r="T3" s="8"/>
    </row>
    <row r="4" spans="1:20" ht="17.25" thickBot="1" x14ac:dyDescent="0.35">
      <c r="A4" s="474">
        <v>2022</v>
      </c>
      <c r="B4" s="475">
        <v>52668</v>
      </c>
      <c r="C4" s="475">
        <v>59583</v>
      </c>
      <c r="D4" s="475">
        <v>-6915</v>
      </c>
      <c r="E4" s="475">
        <v>995</v>
      </c>
      <c r="F4" s="475">
        <v>-5920</v>
      </c>
      <c r="G4" s="22"/>
      <c r="J4" s="239"/>
      <c r="L4" s="239"/>
      <c r="M4" s="239"/>
      <c r="P4" s="8"/>
      <c r="Q4" s="8"/>
      <c r="R4" s="8"/>
      <c r="S4" s="8"/>
      <c r="T4" s="8"/>
    </row>
    <row r="5" spans="1:20" ht="17.25" thickBot="1" x14ac:dyDescent="0.35">
      <c r="A5" s="474">
        <v>2023</v>
      </c>
      <c r="B5" s="475">
        <v>48627</v>
      </c>
      <c r="C5" s="475">
        <v>54133</v>
      </c>
      <c r="D5" s="475">
        <v>-5506</v>
      </c>
      <c r="E5" s="475">
        <v>1401</v>
      </c>
      <c r="F5" s="475">
        <v>-4105</v>
      </c>
      <c r="G5" s="22"/>
      <c r="J5" s="239"/>
      <c r="L5" s="239"/>
      <c r="M5" s="239"/>
    </row>
    <row r="6" spans="1:20" x14ac:dyDescent="0.3">
      <c r="A6" s="3" t="s">
        <v>8</v>
      </c>
      <c r="B6" s="8"/>
      <c r="C6" s="8"/>
      <c r="D6" s="8"/>
      <c r="E6" s="8"/>
      <c r="G6" s="8"/>
      <c r="H6" s="8"/>
      <c r="S6" s="8"/>
      <c r="T6" s="8"/>
    </row>
    <row r="7" spans="1:20" x14ac:dyDescent="0.3">
      <c r="A7" s="3"/>
      <c r="B7" s="8"/>
      <c r="C7" s="8"/>
      <c r="D7" s="8"/>
      <c r="E7" s="8"/>
      <c r="G7" s="8"/>
      <c r="H7" s="8"/>
      <c r="S7" s="8"/>
      <c r="T7" s="8"/>
    </row>
    <row r="8" spans="1:20" s="73" customFormat="1" ht="17.25" thickBot="1" x14ac:dyDescent="0.35">
      <c r="A8" s="101" t="s">
        <v>1043</v>
      </c>
      <c r="B8" s="720"/>
      <c r="C8" s="720"/>
      <c r="D8" s="720"/>
      <c r="E8" s="720"/>
      <c r="F8" s="720"/>
      <c r="G8" s="720"/>
      <c r="H8" s="721"/>
      <c r="S8" s="721"/>
      <c r="T8" s="721"/>
    </row>
    <row r="9" spans="1:20" ht="17.25" thickBot="1" x14ac:dyDescent="0.35">
      <c r="A9" s="573" t="s">
        <v>2</v>
      </c>
      <c r="B9" s="574" t="s">
        <v>849</v>
      </c>
      <c r="C9" s="574" t="s">
        <v>850</v>
      </c>
      <c r="D9" s="574"/>
      <c r="E9" s="574" t="s">
        <v>851</v>
      </c>
      <c r="F9" s="574" t="s">
        <v>852</v>
      </c>
      <c r="G9"/>
      <c r="H9" s="8"/>
      <c r="S9" s="8"/>
      <c r="T9" s="8"/>
    </row>
    <row r="10" spans="1:20" ht="17.25" thickBot="1" x14ac:dyDescent="0.35">
      <c r="A10" s="573"/>
      <c r="B10" s="574"/>
      <c r="C10" s="325" t="s">
        <v>853</v>
      </c>
      <c r="D10" s="325" t="s">
        <v>854</v>
      </c>
      <c r="E10" s="574"/>
      <c r="F10" s="574"/>
      <c r="G10"/>
      <c r="H10" s="8"/>
      <c r="S10" s="8"/>
      <c r="T10" s="8"/>
    </row>
    <row r="11" spans="1:20" ht="17.25" thickBot="1" x14ac:dyDescent="0.35">
      <c r="A11" s="476">
        <v>2022</v>
      </c>
      <c r="B11" s="477">
        <v>29172</v>
      </c>
      <c r="C11" s="478">
        <v>32.6</v>
      </c>
      <c r="D11" s="478">
        <v>30.1</v>
      </c>
      <c r="E11" s="477">
        <v>8180</v>
      </c>
      <c r="F11" s="479">
        <v>0.59599999999999997</v>
      </c>
      <c r="G11"/>
      <c r="H11" s="8"/>
      <c r="S11" s="8"/>
      <c r="T11" s="8"/>
    </row>
    <row r="12" spans="1:20" ht="17.25" thickBot="1" x14ac:dyDescent="0.35">
      <c r="A12" s="476">
        <v>2023</v>
      </c>
      <c r="B12" s="477">
        <v>26484</v>
      </c>
      <c r="C12" s="478">
        <v>32.9</v>
      </c>
      <c r="D12" s="478">
        <v>30.3</v>
      </c>
      <c r="E12" s="477">
        <v>8205</v>
      </c>
      <c r="F12" s="479">
        <v>0.58699999999999997</v>
      </c>
      <c r="G12"/>
      <c r="H12" s="8"/>
      <c r="S12" s="8"/>
      <c r="T12" s="8"/>
    </row>
    <row r="13" spans="1:20" x14ac:dyDescent="0.3">
      <c r="A13" s="3" t="s">
        <v>8</v>
      </c>
      <c r="B13"/>
      <c r="C13"/>
      <c r="D13"/>
      <c r="E13"/>
      <c r="F13"/>
      <c r="G13"/>
      <c r="H13" s="8"/>
      <c r="S13" s="8"/>
      <c r="T13" s="8"/>
    </row>
    <row r="14" spans="1:20" x14ac:dyDescent="0.3">
      <c r="A14"/>
      <c r="B14"/>
      <c r="C14"/>
      <c r="D14"/>
      <c r="E14"/>
      <c r="F14"/>
      <c r="G14"/>
      <c r="H14" s="8"/>
      <c r="S14" s="8"/>
      <c r="T14" s="8"/>
    </row>
    <row r="15" spans="1:20" s="73" customFormat="1" ht="17.25" thickBot="1" x14ac:dyDescent="0.35">
      <c r="A15" s="101" t="s">
        <v>1044</v>
      </c>
      <c r="B15" s="720"/>
      <c r="C15" s="720"/>
      <c r="D15" s="720"/>
      <c r="E15" s="720"/>
      <c r="F15" s="720"/>
      <c r="G15" s="720"/>
      <c r="H15" s="721"/>
      <c r="S15" s="721"/>
      <c r="T15" s="721"/>
    </row>
    <row r="16" spans="1:20" ht="17.25" thickBot="1" x14ac:dyDescent="0.35">
      <c r="A16" s="573" t="s">
        <v>2</v>
      </c>
      <c r="B16" s="575" t="s">
        <v>855</v>
      </c>
      <c r="C16" s="576"/>
      <c r="D16" s="576"/>
      <c r="E16" s="577" t="s">
        <v>856</v>
      </c>
      <c r="F16" s="577" t="s">
        <v>857</v>
      </c>
      <c r="G16" s="577" t="s">
        <v>858</v>
      </c>
      <c r="H16" s="8"/>
      <c r="S16" s="8"/>
      <c r="T16" s="8"/>
    </row>
    <row r="17" spans="1:25" ht="17.25" thickBot="1" x14ac:dyDescent="0.35">
      <c r="A17" s="573"/>
      <c r="B17" s="227" t="s">
        <v>859</v>
      </c>
      <c r="C17" s="326" t="s">
        <v>860</v>
      </c>
      <c r="D17" s="327" t="s">
        <v>861</v>
      </c>
      <c r="E17" s="577"/>
      <c r="F17" s="577"/>
      <c r="G17" s="577"/>
      <c r="H17" s="8"/>
      <c r="S17" s="8"/>
      <c r="T17" s="8"/>
    </row>
    <row r="18" spans="1:25" ht="17.25" thickBot="1" x14ac:dyDescent="0.35">
      <c r="A18" s="476">
        <v>2022</v>
      </c>
      <c r="B18" s="479">
        <v>0.161</v>
      </c>
      <c r="C18" s="479">
        <v>0.66100000000000003</v>
      </c>
      <c r="D18" s="479">
        <v>0.17899999999999999</v>
      </c>
      <c r="E18" s="479">
        <v>1.109</v>
      </c>
      <c r="F18" s="479">
        <v>0.51400000000000001</v>
      </c>
      <c r="G18" s="479">
        <v>0.27</v>
      </c>
      <c r="H18" s="8"/>
      <c r="S18" s="8"/>
      <c r="T18" s="8"/>
    </row>
    <row r="19" spans="1:25" ht="17.25" thickBot="1" x14ac:dyDescent="0.35">
      <c r="A19" s="476">
        <v>2023</v>
      </c>
      <c r="B19" s="479">
        <v>0.16</v>
      </c>
      <c r="C19" s="479">
        <v>0.65700000000000003</v>
      </c>
      <c r="D19" s="479">
        <v>0.184</v>
      </c>
      <c r="E19" s="479">
        <v>1.1479999999999999</v>
      </c>
      <c r="F19" s="479">
        <v>0.52300000000000002</v>
      </c>
      <c r="G19" s="479">
        <v>0.27900000000000003</v>
      </c>
      <c r="H19" s="8"/>
      <c r="S19" s="8"/>
      <c r="T19" s="8"/>
    </row>
    <row r="20" spans="1:25" x14ac:dyDescent="0.3">
      <c r="A20" s="3" t="s">
        <v>8</v>
      </c>
      <c r="B20" s="183"/>
      <c r="C20" s="183"/>
      <c r="D20" s="183"/>
      <c r="E20" s="183"/>
      <c r="F20" s="183"/>
      <c r="G20" s="183"/>
      <c r="H20" s="8"/>
      <c r="S20" s="8"/>
      <c r="T20" s="8"/>
    </row>
    <row r="21" spans="1:25" x14ac:dyDescent="0.3">
      <c r="A21" s="3"/>
      <c r="B21" s="8"/>
      <c r="C21" s="8"/>
      <c r="D21" s="8"/>
      <c r="E21" s="8"/>
      <c r="G21" s="8"/>
      <c r="H21" s="8"/>
      <c r="S21" s="8"/>
      <c r="T21" s="8"/>
    </row>
    <row r="22" spans="1:25" x14ac:dyDescent="0.3">
      <c r="A22" s="3"/>
      <c r="B22" s="8"/>
      <c r="C22" s="8"/>
      <c r="D22" s="8"/>
      <c r="E22" s="8"/>
      <c r="G22" s="8"/>
      <c r="H22" s="8"/>
      <c r="S22" s="8"/>
      <c r="T22" s="8"/>
    </row>
    <row r="23" spans="1:25" x14ac:dyDescent="0.3">
      <c r="A23" s="3"/>
      <c r="B23" s="8"/>
      <c r="C23" s="8"/>
      <c r="D23" s="8"/>
      <c r="E23" s="8"/>
      <c r="G23" s="8"/>
      <c r="H23" s="8"/>
      <c r="S23" s="8"/>
      <c r="T23" s="8"/>
    </row>
    <row r="24" spans="1:25" x14ac:dyDescent="0.3">
      <c r="C24" s="8"/>
      <c r="S24" s="8"/>
      <c r="T24" s="8"/>
    </row>
    <row r="25" spans="1:25" x14ac:dyDescent="0.3">
      <c r="A25" s="12" t="s">
        <v>1045</v>
      </c>
    </row>
    <row r="26" spans="1:25" x14ac:dyDescent="0.3">
      <c r="P26" s="1" t="s">
        <v>616</v>
      </c>
    </row>
    <row r="27" spans="1:25" x14ac:dyDescent="0.3">
      <c r="K27" s="569" t="s">
        <v>13</v>
      </c>
      <c r="L27" s="571" t="s">
        <v>1046</v>
      </c>
      <c r="M27" s="571" t="s">
        <v>1047</v>
      </c>
      <c r="N27" s="571" t="s">
        <v>1048</v>
      </c>
      <c r="O27" s="571" t="s">
        <v>1049</v>
      </c>
      <c r="P27" s="569" t="s">
        <v>1051</v>
      </c>
      <c r="Q27" s="569" t="s">
        <v>1050</v>
      </c>
    </row>
    <row r="28" spans="1:25" x14ac:dyDescent="0.3">
      <c r="K28" s="570"/>
      <c r="L28" s="572"/>
      <c r="M28" s="572"/>
      <c r="N28" s="572"/>
      <c r="O28" s="572"/>
      <c r="P28" s="570"/>
      <c r="Q28" s="570"/>
    </row>
    <row r="29" spans="1:25" x14ac:dyDescent="0.3">
      <c r="K29" s="24" t="s">
        <v>14</v>
      </c>
      <c r="L29" s="252">
        <f>SUM(L30:L130)</f>
        <v>2642328</v>
      </c>
      <c r="M29" s="252">
        <f>SUM(M30:M130)</f>
        <v>2779021</v>
      </c>
      <c r="N29" s="252">
        <f t="shared" ref="N29:Q29" si="0">SUM(N30:N130)</f>
        <v>2653217</v>
      </c>
      <c r="O29" s="252">
        <f t="shared" si="0"/>
        <v>2771470</v>
      </c>
      <c r="P29" s="252">
        <f>SUM(P30:P130)</f>
        <v>-2653217</v>
      </c>
      <c r="Q29" s="252">
        <f t="shared" si="0"/>
        <v>-2642328</v>
      </c>
      <c r="V29" s="8"/>
      <c r="W29" s="8"/>
      <c r="X29" s="8"/>
      <c r="Y29" s="8"/>
    </row>
    <row r="30" spans="1:25" x14ac:dyDescent="0.3">
      <c r="K30" s="11" t="s">
        <v>82</v>
      </c>
      <c r="L30" s="253">
        <v>28334</v>
      </c>
      <c r="M30" s="254">
        <v>27179</v>
      </c>
      <c r="N30" s="251">
        <v>25226</v>
      </c>
      <c r="O30" s="250">
        <v>24027</v>
      </c>
      <c r="P30" s="26">
        <f>-1*N30</f>
        <v>-25226</v>
      </c>
      <c r="Q30" s="26">
        <f>-1*L30</f>
        <v>-28334</v>
      </c>
      <c r="V30" s="8"/>
      <c r="W30" s="8"/>
      <c r="X30" s="27"/>
      <c r="Y30" s="8"/>
    </row>
    <row r="31" spans="1:25" x14ac:dyDescent="0.3">
      <c r="K31" s="11" t="s">
        <v>83</v>
      </c>
      <c r="L31" s="253">
        <v>28537</v>
      </c>
      <c r="M31" s="254">
        <v>27210</v>
      </c>
      <c r="N31" s="251">
        <v>27523</v>
      </c>
      <c r="O31" s="250">
        <v>26165</v>
      </c>
      <c r="P31" s="26">
        <f t="shared" ref="P31:P94" si="1">-1*N31</f>
        <v>-27523</v>
      </c>
      <c r="Q31" s="26">
        <f t="shared" ref="Q31:Q94" si="2">-1*L31</f>
        <v>-28537</v>
      </c>
      <c r="V31" s="8"/>
      <c r="W31" s="8"/>
      <c r="X31" s="27"/>
      <c r="Y31" s="8"/>
    </row>
    <row r="32" spans="1:25" x14ac:dyDescent="0.3">
      <c r="K32" s="11" t="s">
        <v>84</v>
      </c>
      <c r="L32" s="253">
        <v>29184</v>
      </c>
      <c r="M32" s="254">
        <v>27392</v>
      </c>
      <c r="N32" s="251">
        <v>29429</v>
      </c>
      <c r="O32" s="250">
        <v>28449</v>
      </c>
      <c r="P32" s="26">
        <f t="shared" si="1"/>
        <v>-29429</v>
      </c>
      <c r="Q32" s="26">
        <f t="shared" si="2"/>
        <v>-29184</v>
      </c>
      <c r="V32" s="8"/>
      <c r="W32" s="8"/>
      <c r="X32" s="27"/>
      <c r="Y32" s="8"/>
    </row>
    <row r="33" spans="11:25" x14ac:dyDescent="0.3">
      <c r="K33" s="11" t="s">
        <v>85</v>
      </c>
      <c r="L33" s="253">
        <v>31366</v>
      </c>
      <c r="M33" s="254">
        <v>29999</v>
      </c>
      <c r="N33" s="251">
        <v>29531</v>
      </c>
      <c r="O33" s="250">
        <v>28325</v>
      </c>
      <c r="P33" s="26">
        <f t="shared" si="1"/>
        <v>-29531</v>
      </c>
      <c r="Q33" s="26">
        <f t="shared" si="2"/>
        <v>-31366</v>
      </c>
      <c r="V33" s="8"/>
      <c r="W33" s="8"/>
      <c r="X33" s="27"/>
      <c r="Y33" s="8"/>
    </row>
    <row r="34" spans="11:25" x14ac:dyDescent="0.3">
      <c r="K34" s="11" t="s">
        <v>86</v>
      </c>
      <c r="L34" s="253">
        <v>29417</v>
      </c>
      <c r="M34" s="254">
        <v>28656</v>
      </c>
      <c r="N34" s="251">
        <v>30326</v>
      </c>
      <c r="O34" s="250">
        <v>29019</v>
      </c>
      <c r="P34" s="26">
        <f t="shared" si="1"/>
        <v>-30326</v>
      </c>
      <c r="Q34" s="26">
        <f t="shared" si="2"/>
        <v>-29417</v>
      </c>
      <c r="V34" s="8"/>
      <c r="W34" s="8"/>
      <c r="X34" s="8"/>
      <c r="Y34" s="8"/>
    </row>
    <row r="35" spans="11:25" x14ac:dyDescent="0.3">
      <c r="K35" s="11" t="s">
        <v>87</v>
      </c>
      <c r="L35" s="253">
        <v>30873</v>
      </c>
      <c r="M35" s="254">
        <v>28981</v>
      </c>
      <c r="N35" s="251">
        <v>31010</v>
      </c>
      <c r="O35" s="250">
        <v>29295</v>
      </c>
      <c r="P35" s="26">
        <f t="shared" si="1"/>
        <v>-31010</v>
      </c>
      <c r="Q35" s="26">
        <f t="shared" si="2"/>
        <v>-30873</v>
      </c>
      <c r="V35" s="8"/>
      <c r="W35" s="8"/>
      <c r="X35" s="8"/>
      <c r="Y35" s="8"/>
    </row>
    <row r="36" spans="11:25" x14ac:dyDescent="0.3">
      <c r="K36" s="11" t="s">
        <v>88</v>
      </c>
      <c r="L36" s="253">
        <v>29334</v>
      </c>
      <c r="M36" s="254">
        <v>27748</v>
      </c>
      <c r="N36" s="251">
        <v>31245</v>
      </c>
      <c r="O36" s="250">
        <v>29656</v>
      </c>
      <c r="P36" s="26">
        <f t="shared" si="1"/>
        <v>-31245</v>
      </c>
      <c r="Q36" s="26">
        <f t="shared" si="2"/>
        <v>-29334</v>
      </c>
      <c r="V36" s="27"/>
      <c r="W36" s="27"/>
      <c r="X36" s="8"/>
      <c r="Y36" s="27"/>
    </row>
    <row r="37" spans="11:25" x14ac:dyDescent="0.3">
      <c r="K37" s="11" t="s">
        <v>89</v>
      </c>
      <c r="L37" s="253">
        <v>27926</v>
      </c>
      <c r="M37" s="254">
        <v>26534</v>
      </c>
      <c r="N37" s="251">
        <v>30974</v>
      </c>
      <c r="O37" s="250">
        <v>29589</v>
      </c>
      <c r="P37" s="26">
        <f t="shared" si="1"/>
        <v>-30974</v>
      </c>
      <c r="Q37" s="26">
        <f t="shared" si="2"/>
        <v>-27926</v>
      </c>
      <c r="V37" s="27"/>
      <c r="W37" s="27"/>
      <c r="X37" s="8"/>
      <c r="Y37" s="27"/>
    </row>
    <row r="38" spans="11:25" x14ac:dyDescent="0.3">
      <c r="K38" s="11" t="s">
        <v>90</v>
      </c>
      <c r="L38" s="253">
        <v>27736</v>
      </c>
      <c r="M38" s="254">
        <v>26199</v>
      </c>
      <c r="N38" s="251">
        <v>30292</v>
      </c>
      <c r="O38" s="250">
        <v>28505</v>
      </c>
      <c r="P38" s="26">
        <f t="shared" si="1"/>
        <v>-30292</v>
      </c>
      <c r="Q38" s="26">
        <f t="shared" si="2"/>
        <v>-27736</v>
      </c>
      <c r="V38" s="27"/>
      <c r="W38" s="27"/>
      <c r="X38" s="8"/>
      <c r="Y38" s="27"/>
    </row>
    <row r="39" spans="11:25" x14ac:dyDescent="0.3">
      <c r="K39" s="11" t="s">
        <v>91</v>
      </c>
      <c r="L39" s="253">
        <v>28061</v>
      </c>
      <c r="M39" s="254">
        <v>26441</v>
      </c>
      <c r="N39" s="251">
        <v>29580</v>
      </c>
      <c r="O39" s="250">
        <v>28407</v>
      </c>
      <c r="P39" s="26">
        <f t="shared" si="1"/>
        <v>-29580</v>
      </c>
      <c r="Q39" s="26">
        <f t="shared" si="2"/>
        <v>-28061</v>
      </c>
      <c r="V39" s="8"/>
      <c r="W39" s="8"/>
      <c r="X39" s="8"/>
      <c r="Y39" s="8"/>
    </row>
    <row r="40" spans="11:25" x14ac:dyDescent="0.3">
      <c r="K40" s="11" t="s">
        <v>92</v>
      </c>
      <c r="L40" s="253">
        <v>27737</v>
      </c>
      <c r="M40" s="254">
        <v>26254</v>
      </c>
      <c r="N40" s="251">
        <v>29539</v>
      </c>
      <c r="O40" s="250">
        <v>28181</v>
      </c>
      <c r="P40" s="26">
        <f t="shared" si="1"/>
        <v>-29539</v>
      </c>
      <c r="Q40" s="26">
        <f t="shared" si="2"/>
        <v>-27737</v>
      </c>
      <c r="V40" s="8"/>
      <c r="W40" s="8"/>
      <c r="X40" s="8"/>
      <c r="Y40" s="8"/>
    </row>
    <row r="41" spans="11:25" x14ac:dyDescent="0.3">
      <c r="K41" s="11" t="s">
        <v>93</v>
      </c>
      <c r="L41" s="253">
        <v>26527</v>
      </c>
      <c r="M41" s="254">
        <v>25129</v>
      </c>
      <c r="N41" s="251">
        <v>30082</v>
      </c>
      <c r="O41" s="250">
        <v>28156</v>
      </c>
      <c r="P41" s="26">
        <f t="shared" si="1"/>
        <v>-30082</v>
      </c>
      <c r="Q41" s="26">
        <f t="shared" si="2"/>
        <v>-26527</v>
      </c>
      <c r="V41" s="8"/>
      <c r="W41" s="8"/>
      <c r="X41" s="8"/>
      <c r="Y41" s="8"/>
    </row>
    <row r="42" spans="11:25" x14ac:dyDescent="0.3">
      <c r="K42" s="11" t="s">
        <v>94</v>
      </c>
      <c r="L42" s="253">
        <v>26007</v>
      </c>
      <c r="M42" s="254">
        <v>24850</v>
      </c>
      <c r="N42" s="251">
        <v>29397</v>
      </c>
      <c r="O42" s="250">
        <v>28169</v>
      </c>
      <c r="P42" s="26">
        <f t="shared" si="1"/>
        <v>-29397</v>
      </c>
      <c r="Q42" s="26">
        <f t="shared" si="2"/>
        <v>-26007</v>
      </c>
      <c r="V42" s="8"/>
      <c r="W42" s="8"/>
      <c r="X42" s="8"/>
      <c r="Y42" s="8"/>
    </row>
    <row r="43" spans="11:25" x14ac:dyDescent="0.3">
      <c r="K43" s="11" t="s">
        <v>95</v>
      </c>
      <c r="L43" s="253">
        <v>26652</v>
      </c>
      <c r="M43" s="254">
        <v>24889</v>
      </c>
      <c r="N43" s="251">
        <v>29517</v>
      </c>
      <c r="O43" s="250">
        <v>28784</v>
      </c>
      <c r="P43" s="26">
        <f t="shared" si="1"/>
        <v>-29517</v>
      </c>
      <c r="Q43" s="26">
        <f t="shared" si="2"/>
        <v>-26652</v>
      </c>
      <c r="V43" s="8"/>
      <c r="W43" s="8"/>
      <c r="X43" s="8"/>
      <c r="Y43" s="8"/>
    </row>
    <row r="44" spans="11:25" x14ac:dyDescent="0.3">
      <c r="K44" s="11" t="s">
        <v>96</v>
      </c>
      <c r="L44" s="253">
        <v>28226</v>
      </c>
      <c r="M44" s="254">
        <v>26803</v>
      </c>
      <c r="N44" s="251">
        <v>30352</v>
      </c>
      <c r="O44" s="250">
        <v>28647</v>
      </c>
      <c r="P44" s="26">
        <f t="shared" si="1"/>
        <v>-30352</v>
      </c>
      <c r="Q44" s="26">
        <f t="shared" si="2"/>
        <v>-28226</v>
      </c>
      <c r="V44" s="8"/>
      <c r="W44" s="8"/>
      <c r="X44" s="8"/>
      <c r="Y44" s="8"/>
    </row>
    <row r="45" spans="11:25" x14ac:dyDescent="0.3">
      <c r="K45" s="11" t="s">
        <v>97</v>
      </c>
      <c r="L45" s="253">
        <v>28498</v>
      </c>
      <c r="M45" s="254">
        <v>27440</v>
      </c>
      <c r="N45" s="251">
        <v>28995</v>
      </c>
      <c r="O45" s="250">
        <v>27541</v>
      </c>
      <c r="P45" s="26">
        <f t="shared" si="1"/>
        <v>-28995</v>
      </c>
      <c r="Q45" s="26">
        <f t="shared" si="2"/>
        <v>-28498</v>
      </c>
      <c r="V45" s="8"/>
      <c r="W45" s="8"/>
      <c r="X45" s="8"/>
      <c r="Y45" s="8"/>
    </row>
    <row r="46" spans="11:25" x14ac:dyDescent="0.3">
      <c r="K46" s="11" t="s">
        <v>98</v>
      </c>
      <c r="L46" s="253">
        <v>29174</v>
      </c>
      <c r="M46" s="254">
        <v>27650</v>
      </c>
      <c r="N46" s="251">
        <v>27520</v>
      </c>
      <c r="O46" s="250">
        <v>26258</v>
      </c>
      <c r="P46" s="26">
        <f t="shared" si="1"/>
        <v>-27520</v>
      </c>
      <c r="Q46" s="26">
        <f t="shared" si="2"/>
        <v>-29174</v>
      </c>
      <c r="V46" s="8"/>
      <c r="W46" s="8"/>
      <c r="X46" s="8"/>
      <c r="Y46" s="8"/>
    </row>
    <row r="47" spans="11:25" x14ac:dyDescent="0.3">
      <c r="K47" s="11" t="s">
        <v>99</v>
      </c>
      <c r="L47" s="253">
        <v>30099</v>
      </c>
      <c r="M47" s="254">
        <v>28453</v>
      </c>
      <c r="N47" s="251">
        <v>27222</v>
      </c>
      <c r="O47" s="250">
        <v>25878</v>
      </c>
      <c r="P47" s="26">
        <f t="shared" si="1"/>
        <v>-27222</v>
      </c>
      <c r="Q47" s="26">
        <f t="shared" si="2"/>
        <v>-30099</v>
      </c>
      <c r="V47" s="8"/>
      <c r="W47" s="8"/>
      <c r="X47" s="8"/>
      <c r="Y47" s="8"/>
    </row>
    <row r="48" spans="11:25" x14ac:dyDescent="0.3">
      <c r="K48" s="11" t="s">
        <v>100</v>
      </c>
      <c r="L48" s="253">
        <v>30795</v>
      </c>
      <c r="M48" s="254">
        <v>28890</v>
      </c>
      <c r="N48" s="251">
        <v>27585</v>
      </c>
      <c r="O48" s="250">
        <v>26065</v>
      </c>
      <c r="P48" s="26">
        <f t="shared" si="1"/>
        <v>-27585</v>
      </c>
      <c r="Q48" s="26">
        <f t="shared" si="2"/>
        <v>-30795</v>
      </c>
      <c r="V48" s="8"/>
      <c r="W48" s="8"/>
      <c r="X48" s="8"/>
      <c r="Y48" s="8"/>
    </row>
    <row r="49" spans="1:25" x14ac:dyDescent="0.3">
      <c r="K49" s="11" t="s">
        <v>101</v>
      </c>
      <c r="L49" s="253">
        <v>31206</v>
      </c>
      <c r="M49" s="254">
        <v>29785</v>
      </c>
      <c r="N49" s="251">
        <v>27143</v>
      </c>
      <c r="O49" s="250">
        <v>25719</v>
      </c>
      <c r="P49" s="26">
        <f t="shared" si="1"/>
        <v>-27143</v>
      </c>
      <c r="Q49" s="26">
        <f t="shared" si="2"/>
        <v>-31206</v>
      </c>
      <c r="V49" s="8"/>
      <c r="W49" s="8"/>
      <c r="X49" s="8"/>
      <c r="Y49" s="8"/>
    </row>
    <row r="50" spans="1:25" x14ac:dyDescent="0.3">
      <c r="K50" s="11" t="s">
        <v>102</v>
      </c>
      <c r="L50" s="253">
        <v>33473</v>
      </c>
      <c r="M50" s="254">
        <v>32326</v>
      </c>
      <c r="N50" s="251">
        <v>26059</v>
      </c>
      <c r="O50" s="250">
        <v>24912</v>
      </c>
      <c r="P50" s="26">
        <f t="shared" si="1"/>
        <v>-26059</v>
      </c>
      <c r="Q50" s="26">
        <f t="shared" si="2"/>
        <v>-33473</v>
      </c>
      <c r="V50" s="8"/>
      <c r="W50" s="8"/>
      <c r="X50" s="8"/>
      <c r="Y50" s="8"/>
    </row>
    <row r="51" spans="1:25" x14ac:dyDescent="0.3">
      <c r="K51" s="11" t="s">
        <v>103</v>
      </c>
      <c r="L51" s="253">
        <v>37095</v>
      </c>
      <c r="M51" s="254">
        <v>35254</v>
      </c>
      <c r="N51" s="251">
        <v>25589</v>
      </c>
      <c r="O51" s="250">
        <v>24448</v>
      </c>
      <c r="P51" s="26">
        <f t="shared" si="1"/>
        <v>-25589</v>
      </c>
      <c r="Q51" s="26">
        <f t="shared" si="2"/>
        <v>-37095</v>
      </c>
      <c r="V51" s="8"/>
      <c r="W51" s="8"/>
      <c r="X51" s="8"/>
      <c r="Y51" s="8"/>
    </row>
    <row r="52" spans="1:25" x14ac:dyDescent="0.3">
      <c r="K52" s="11" t="s">
        <v>104</v>
      </c>
      <c r="L52" s="253">
        <v>37543</v>
      </c>
      <c r="M52" s="254">
        <v>36014</v>
      </c>
      <c r="N52" s="251">
        <v>26199</v>
      </c>
      <c r="O52" s="250">
        <v>24643</v>
      </c>
      <c r="P52" s="26">
        <f t="shared" si="1"/>
        <v>-26199</v>
      </c>
      <c r="Q52" s="26">
        <f t="shared" si="2"/>
        <v>-37543</v>
      </c>
      <c r="V52" s="8"/>
      <c r="W52" s="8"/>
      <c r="X52" s="8"/>
      <c r="Y52" s="8"/>
    </row>
    <row r="53" spans="1:25" x14ac:dyDescent="0.3">
      <c r="K53" s="11" t="s">
        <v>105</v>
      </c>
      <c r="L53" s="253">
        <v>39222</v>
      </c>
      <c r="M53" s="254">
        <v>37831</v>
      </c>
      <c r="N53" s="251">
        <v>27760</v>
      </c>
      <c r="O53" s="250">
        <v>26584</v>
      </c>
      <c r="P53" s="26">
        <f t="shared" si="1"/>
        <v>-27760</v>
      </c>
      <c r="Q53" s="26">
        <f t="shared" si="2"/>
        <v>-39222</v>
      </c>
      <c r="V53" s="8"/>
      <c r="W53" s="8"/>
      <c r="X53" s="8"/>
      <c r="Y53" s="8"/>
    </row>
    <row r="54" spans="1:25" x14ac:dyDescent="0.3">
      <c r="K54" s="11" t="s">
        <v>106</v>
      </c>
      <c r="L54" s="253">
        <v>40175</v>
      </c>
      <c r="M54" s="254">
        <v>38312</v>
      </c>
      <c r="N54" s="251">
        <v>28150</v>
      </c>
      <c r="O54" s="250">
        <v>27146</v>
      </c>
      <c r="P54" s="26">
        <f t="shared" si="1"/>
        <v>-28150</v>
      </c>
      <c r="Q54" s="26">
        <f t="shared" si="2"/>
        <v>-40175</v>
      </c>
      <c r="V54" s="8"/>
      <c r="W54" s="8"/>
      <c r="X54" s="8"/>
      <c r="Y54" s="8"/>
    </row>
    <row r="55" spans="1:25" x14ac:dyDescent="0.3">
      <c r="K55" s="11" t="s">
        <v>107</v>
      </c>
      <c r="L55" s="253">
        <v>39883</v>
      </c>
      <c r="M55" s="254">
        <v>38582</v>
      </c>
      <c r="N55" s="251">
        <v>28919</v>
      </c>
      <c r="O55" s="250">
        <v>27593</v>
      </c>
      <c r="P55" s="26">
        <f t="shared" si="1"/>
        <v>-28919</v>
      </c>
      <c r="Q55" s="26">
        <f t="shared" si="2"/>
        <v>-39883</v>
      </c>
      <c r="V55" s="8"/>
      <c r="W55" s="8"/>
      <c r="X55" s="8"/>
      <c r="Y55" s="8"/>
    </row>
    <row r="56" spans="1:25" x14ac:dyDescent="0.3">
      <c r="K56" s="11" t="s">
        <v>108</v>
      </c>
      <c r="L56" s="253">
        <v>41176</v>
      </c>
      <c r="M56" s="254">
        <v>39751</v>
      </c>
      <c r="N56" s="251">
        <v>29783</v>
      </c>
      <c r="O56" s="250">
        <v>28347</v>
      </c>
      <c r="P56" s="26">
        <f t="shared" si="1"/>
        <v>-29783</v>
      </c>
      <c r="Q56" s="26">
        <f t="shared" si="2"/>
        <v>-41176</v>
      </c>
      <c r="V56" s="8"/>
      <c r="W56" s="8"/>
      <c r="X56" s="8"/>
      <c r="Y56" s="8"/>
    </row>
    <row r="57" spans="1:25" x14ac:dyDescent="0.3">
      <c r="K57" s="11" t="s">
        <v>109</v>
      </c>
      <c r="L57" s="253">
        <v>41497</v>
      </c>
      <c r="M57" s="254">
        <v>40240</v>
      </c>
      <c r="N57" s="251">
        <v>30397</v>
      </c>
      <c r="O57" s="250">
        <v>28745</v>
      </c>
      <c r="P57" s="26">
        <f t="shared" si="1"/>
        <v>-30397</v>
      </c>
      <c r="Q57" s="26">
        <f t="shared" si="2"/>
        <v>-41497</v>
      </c>
      <c r="V57" s="8"/>
      <c r="W57" s="8"/>
      <c r="X57" s="8"/>
      <c r="Y57" s="8"/>
    </row>
    <row r="58" spans="1:25" x14ac:dyDescent="0.3">
      <c r="K58" s="11" t="s">
        <v>110</v>
      </c>
      <c r="L58" s="253">
        <v>42883</v>
      </c>
      <c r="M58" s="254">
        <v>41152</v>
      </c>
      <c r="N58" s="251">
        <v>30904</v>
      </c>
      <c r="O58" s="250">
        <v>29668</v>
      </c>
      <c r="P58" s="26">
        <f t="shared" si="1"/>
        <v>-30904</v>
      </c>
      <c r="Q58" s="26">
        <f t="shared" si="2"/>
        <v>-42883</v>
      </c>
      <c r="V58" s="8"/>
      <c r="W58" s="8"/>
      <c r="X58" s="8"/>
      <c r="Y58" s="8"/>
    </row>
    <row r="59" spans="1:25" x14ac:dyDescent="0.3">
      <c r="K59" s="11" t="s">
        <v>111</v>
      </c>
      <c r="L59" s="253">
        <v>44501</v>
      </c>
      <c r="M59" s="254">
        <v>42519</v>
      </c>
      <c r="N59" s="251">
        <v>33281</v>
      </c>
      <c r="O59" s="250">
        <v>32089</v>
      </c>
      <c r="P59" s="26">
        <f t="shared" si="1"/>
        <v>-33281</v>
      </c>
      <c r="Q59" s="26">
        <f t="shared" si="2"/>
        <v>-44501</v>
      </c>
      <c r="V59" s="8"/>
      <c r="W59" s="8"/>
      <c r="X59" s="8"/>
      <c r="Y59" s="8"/>
    </row>
    <row r="60" spans="1:25" x14ac:dyDescent="0.3">
      <c r="K60" s="11" t="s">
        <v>112</v>
      </c>
      <c r="L60" s="253">
        <v>44530</v>
      </c>
      <c r="M60" s="254">
        <v>42552</v>
      </c>
      <c r="N60" s="251">
        <v>36864</v>
      </c>
      <c r="O60" s="250">
        <v>35022</v>
      </c>
      <c r="P60" s="26">
        <f t="shared" si="1"/>
        <v>-36864</v>
      </c>
      <c r="Q60" s="26">
        <f t="shared" si="2"/>
        <v>-44530</v>
      </c>
      <c r="V60" s="8"/>
      <c r="W60" s="8"/>
      <c r="X60" s="8"/>
      <c r="Y60" s="8"/>
    </row>
    <row r="61" spans="1:25" x14ac:dyDescent="0.3">
      <c r="K61" s="11" t="s">
        <v>113</v>
      </c>
      <c r="L61" s="253">
        <v>44842</v>
      </c>
      <c r="M61" s="254">
        <v>42573</v>
      </c>
      <c r="N61" s="251">
        <v>37302</v>
      </c>
      <c r="O61" s="250">
        <v>35691</v>
      </c>
      <c r="P61" s="26">
        <f t="shared" si="1"/>
        <v>-37302</v>
      </c>
      <c r="Q61" s="26">
        <f t="shared" si="2"/>
        <v>-44842</v>
      </c>
      <c r="V61" s="8"/>
      <c r="W61" s="8"/>
      <c r="X61" s="8"/>
      <c r="Y61" s="8"/>
    </row>
    <row r="62" spans="1:25" x14ac:dyDescent="0.3">
      <c r="A62" s="3" t="s">
        <v>817</v>
      </c>
      <c r="K62" s="11" t="s">
        <v>114</v>
      </c>
      <c r="L62" s="253">
        <v>45333</v>
      </c>
      <c r="M62" s="254">
        <v>42381</v>
      </c>
      <c r="N62" s="251">
        <v>39191</v>
      </c>
      <c r="O62" s="250">
        <v>37403</v>
      </c>
      <c r="P62" s="26">
        <f t="shared" si="1"/>
        <v>-39191</v>
      </c>
      <c r="Q62" s="26">
        <f t="shared" si="2"/>
        <v>-45333</v>
      </c>
      <c r="V62" s="8"/>
      <c r="W62" s="8"/>
      <c r="X62" s="8"/>
      <c r="Y62" s="8"/>
    </row>
    <row r="63" spans="1:25" x14ac:dyDescent="0.3">
      <c r="K63" s="11" t="s">
        <v>115</v>
      </c>
      <c r="L63" s="253">
        <v>44998</v>
      </c>
      <c r="M63" s="254">
        <v>42896</v>
      </c>
      <c r="N63" s="251">
        <v>39922</v>
      </c>
      <c r="O63" s="250">
        <v>37835</v>
      </c>
      <c r="P63" s="26">
        <f t="shared" si="1"/>
        <v>-39922</v>
      </c>
      <c r="Q63" s="26">
        <f t="shared" si="2"/>
        <v>-44998</v>
      </c>
      <c r="V63" s="8"/>
      <c r="W63" s="8"/>
      <c r="X63" s="8"/>
      <c r="Y63" s="8"/>
    </row>
    <row r="64" spans="1:25" x14ac:dyDescent="0.3">
      <c r="K64" s="11" t="s">
        <v>116</v>
      </c>
      <c r="L64" s="253">
        <v>45945</v>
      </c>
      <c r="M64" s="254">
        <v>42949</v>
      </c>
      <c r="N64" s="251">
        <v>39681</v>
      </c>
      <c r="O64" s="250">
        <v>37894</v>
      </c>
      <c r="P64" s="26">
        <f t="shared" si="1"/>
        <v>-39681</v>
      </c>
      <c r="Q64" s="26">
        <f t="shared" si="2"/>
        <v>-45945</v>
      </c>
      <c r="V64" s="8"/>
      <c r="W64" s="8"/>
      <c r="X64" s="8"/>
      <c r="Y64" s="8"/>
    </row>
    <row r="65" spans="11:25" x14ac:dyDescent="0.3">
      <c r="K65" s="11" t="s">
        <v>117</v>
      </c>
      <c r="L65" s="253">
        <v>47785</v>
      </c>
      <c r="M65" s="254">
        <v>45497</v>
      </c>
      <c r="N65" s="251">
        <v>41158</v>
      </c>
      <c r="O65" s="250">
        <v>39261</v>
      </c>
      <c r="P65" s="26">
        <f t="shared" si="1"/>
        <v>-41158</v>
      </c>
      <c r="Q65" s="26">
        <f t="shared" si="2"/>
        <v>-47785</v>
      </c>
      <c r="V65" s="8"/>
      <c r="W65" s="8"/>
      <c r="X65" s="8"/>
      <c r="Y65" s="8"/>
    </row>
    <row r="66" spans="11:25" x14ac:dyDescent="0.3">
      <c r="K66" s="11" t="s">
        <v>118</v>
      </c>
      <c r="L66" s="253">
        <v>47478</v>
      </c>
      <c r="M66" s="254">
        <v>45046</v>
      </c>
      <c r="N66" s="251">
        <v>41123</v>
      </c>
      <c r="O66" s="250">
        <v>39577</v>
      </c>
      <c r="P66" s="26">
        <f t="shared" si="1"/>
        <v>-41123</v>
      </c>
      <c r="Q66" s="26">
        <f t="shared" si="2"/>
        <v>-47478</v>
      </c>
      <c r="V66" s="8"/>
      <c r="W66" s="8"/>
      <c r="X66" s="8"/>
      <c r="Y66" s="8"/>
    </row>
    <row r="67" spans="11:25" x14ac:dyDescent="0.3">
      <c r="K67" s="11" t="s">
        <v>119</v>
      </c>
      <c r="L67" s="253">
        <v>47481</v>
      </c>
      <c r="M67" s="254">
        <v>44578</v>
      </c>
      <c r="N67" s="251">
        <v>42687</v>
      </c>
      <c r="O67" s="250">
        <v>40360</v>
      </c>
      <c r="P67" s="26">
        <f t="shared" si="1"/>
        <v>-42687</v>
      </c>
      <c r="Q67" s="26">
        <f t="shared" si="2"/>
        <v>-47481</v>
      </c>
      <c r="V67" s="8"/>
      <c r="W67" s="8"/>
      <c r="X67" s="8"/>
      <c r="Y67" s="8"/>
    </row>
    <row r="68" spans="11:25" x14ac:dyDescent="0.3">
      <c r="K68" s="11" t="s">
        <v>120</v>
      </c>
      <c r="L68" s="253">
        <v>47347</v>
      </c>
      <c r="M68" s="254">
        <v>44391</v>
      </c>
      <c r="N68" s="251">
        <v>43986</v>
      </c>
      <c r="O68" s="250">
        <v>41522</v>
      </c>
      <c r="P68" s="26">
        <f t="shared" si="1"/>
        <v>-43986</v>
      </c>
      <c r="Q68" s="26">
        <f t="shared" si="2"/>
        <v>-47347</v>
      </c>
      <c r="V68" s="8"/>
      <c r="W68" s="8"/>
      <c r="X68" s="8"/>
      <c r="Y68" s="8"/>
    </row>
    <row r="69" spans="11:25" x14ac:dyDescent="0.3">
      <c r="K69" s="11" t="s">
        <v>121</v>
      </c>
      <c r="L69" s="253">
        <v>45844</v>
      </c>
      <c r="M69" s="254">
        <v>43868</v>
      </c>
      <c r="N69" s="251">
        <v>44044</v>
      </c>
      <c r="O69" s="250">
        <v>41630</v>
      </c>
      <c r="P69" s="26">
        <f t="shared" si="1"/>
        <v>-44044</v>
      </c>
      <c r="Q69" s="26">
        <f t="shared" si="2"/>
        <v>-45844</v>
      </c>
      <c r="V69" s="8"/>
      <c r="W69" s="8"/>
      <c r="X69" s="8"/>
      <c r="Y69" s="8"/>
    </row>
    <row r="70" spans="11:25" x14ac:dyDescent="0.3">
      <c r="K70" s="11" t="s">
        <v>122</v>
      </c>
      <c r="L70" s="253">
        <v>46001</v>
      </c>
      <c r="M70" s="254">
        <v>43624</v>
      </c>
      <c r="N70" s="251">
        <v>44421</v>
      </c>
      <c r="O70" s="250">
        <v>41434</v>
      </c>
      <c r="P70" s="26">
        <f t="shared" si="1"/>
        <v>-44421</v>
      </c>
      <c r="Q70" s="26">
        <f t="shared" si="2"/>
        <v>-46001</v>
      </c>
      <c r="V70" s="8"/>
      <c r="W70" s="8"/>
      <c r="X70" s="8"/>
      <c r="Y70" s="8"/>
    </row>
    <row r="71" spans="11:25" x14ac:dyDescent="0.3">
      <c r="K71" s="11" t="s">
        <v>123</v>
      </c>
      <c r="L71" s="253">
        <v>43168</v>
      </c>
      <c r="M71" s="254">
        <v>41762</v>
      </c>
      <c r="N71" s="251">
        <v>44543</v>
      </c>
      <c r="O71" s="250">
        <v>41444</v>
      </c>
      <c r="P71" s="26">
        <f t="shared" si="1"/>
        <v>-44543</v>
      </c>
      <c r="Q71" s="26">
        <f t="shared" si="2"/>
        <v>-43168</v>
      </c>
      <c r="V71" s="8"/>
      <c r="W71" s="8"/>
      <c r="X71" s="8"/>
      <c r="Y71" s="8"/>
    </row>
    <row r="72" spans="11:25" x14ac:dyDescent="0.3">
      <c r="K72" s="11" t="s">
        <v>124</v>
      </c>
      <c r="L72" s="253">
        <v>40603</v>
      </c>
      <c r="M72" s="254">
        <v>39377</v>
      </c>
      <c r="N72" s="251">
        <v>44179</v>
      </c>
      <c r="O72" s="250">
        <v>41584</v>
      </c>
      <c r="P72" s="26">
        <f t="shared" si="1"/>
        <v>-44179</v>
      </c>
      <c r="Q72" s="26">
        <f t="shared" si="2"/>
        <v>-40603</v>
      </c>
      <c r="V72" s="8"/>
      <c r="W72" s="8"/>
      <c r="X72" s="8"/>
      <c r="Y72" s="8"/>
    </row>
    <row r="73" spans="11:25" x14ac:dyDescent="0.3">
      <c r="K73" s="11" t="s">
        <v>125</v>
      </c>
      <c r="L73" s="253">
        <v>38338</v>
      </c>
      <c r="M73" s="254">
        <v>37101</v>
      </c>
      <c r="N73" s="251">
        <v>45169</v>
      </c>
      <c r="O73" s="250">
        <v>41820</v>
      </c>
      <c r="P73" s="26">
        <f t="shared" si="1"/>
        <v>-45169</v>
      </c>
      <c r="Q73" s="26">
        <f t="shared" si="2"/>
        <v>-38338</v>
      </c>
      <c r="V73" s="8"/>
      <c r="W73" s="8"/>
      <c r="X73" s="8"/>
      <c r="Y73" s="8"/>
    </row>
    <row r="74" spans="11:25" x14ac:dyDescent="0.3">
      <c r="K74" s="11" t="s">
        <v>126</v>
      </c>
      <c r="L74" s="253">
        <v>37116</v>
      </c>
      <c r="M74" s="254">
        <v>36036</v>
      </c>
      <c r="N74" s="251">
        <v>46894</v>
      </c>
      <c r="O74" s="250">
        <v>44460</v>
      </c>
      <c r="P74" s="26">
        <f t="shared" si="1"/>
        <v>-46894</v>
      </c>
      <c r="Q74" s="26">
        <f t="shared" si="2"/>
        <v>-37116</v>
      </c>
      <c r="V74" s="8"/>
      <c r="W74" s="8"/>
      <c r="X74" s="8"/>
      <c r="Y74" s="8"/>
    </row>
    <row r="75" spans="11:25" x14ac:dyDescent="0.3">
      <c r="K75" s="11" t="s">
        <v>127</v>
      </c>
      <c r="L75" s="253">
        <v>36389</v>
      </c>
      <c r="M75" s="254">
        <v>35493</v>
      </c>
      <c r="N75" s="251">
        <v>46646</v>
      </c>
      <c r="O75" s="250">
        <v>44167</v>
      </c>
      <c r="P75" s="26">
        <f t="shared" si="1"/>
        <v>-46646</v>
      </c>
      <c r="Q75" s="26">
        <f t="shared" si="2"/>
        <v>-36389</v>
      </c>
      <c r="V75" s="8"/>
      <c r="W75" s="8"/>
      <c r="X75" s="8"/>
      <c r="Y75" s="8"/>
    </row>
    <row r="76" spans="11:25" x14ac:dyDescent="0.3">
      <c r="K76" s="11" t="s">
        <v>128</v>
      </c>
      <c r="L76" s="253">
        <v>34382</v>
      </c>
      <c r="M76" s="254">
        <v>33980</v>
      </c>
      <c r="N76" s="251">
        <v>46947</v>
      </c>
      <c r="O76" s="250">
        <v>43516</v>
      </c>
      <c r="P76" s="26">
        <f t="shared" si="1"/>
        <v>-46947</v>
      </c>
      <c r="Q76" s="26">
        <f t="shared" si="2"/>
        <v>-34382</v>
      </c>
      <c r="V76" s="8"/>
      <c r="W76" s="8"/>
      <c r="X76" s="8"/>
      <c r="Y76" s="8"/>
    </row>
    <row r="77" spans="11:25" x14ac:dyDescent="0.3">
      <c r="K77" s="11" t="s">
        <v>129</v>
      </c>
      <c r="L77" s="253">
        <v>34724</v>
      </c>
      <c r="M77" s="254">
        <v>34238</v>
      </c>
      <c r="N77" s="251">
        <v>46531</v>
      </c>
      <c r="O77" s="250">
        <v>43443</v>
      </c>
      <c r="P77" s="26">
        <f t="shared" si="1"/>
        <v>-46531</v>
      </c>
      <c r="Q77" s="26">
        <f t="shared" si="2"/>
        <v>-34724</v>
      </c>
      <c r="V77" s="8"/>
      <c r="W77" s="8"/>
      <c r="X77" s="8"/>
      <c r="Y77" s="8"/>
    </row>
    <row r="78" spans="11:25" x14ac:dyDescent="0.3">
      <c r="K78" s="11" t="s">
        <v>130</v>
      </c>
      <c r="L78" s="253">
        <v>35587</v>
      </c>
      <c r="M78" s="254">
        <v>35759</v>
      </c>
      <c r="N78" s="251">
        <v>44814</v>
      </c>
      <c r="O78" s="250">
        <v>43080</v>
      </c>
      <c r="P78" s="26">
        <f t="shared" si="1"/>
        <v>-44814</v>
      </c>
      <c r="Q78" s="26">
        <f t="shared" si="2"/>
        <v>-35587</v>
      </c>
      <c r="V78" s="8"/>
      <c r="W78" s="8"/>
      <c r="X78" s="8"/>
      <c r="Y78" s="8"/>
    </row>
    <row r="79" spans="11:25" x14ac:dyDescent="0.3">
      <c r="K79" s="11" t="s">
        <v>131</v>
      </c>
      <c r="L79" s="253">
        <v>36620</v>
      </c>
      <c r="M79" s="254">
        <v>36867</v>
      </c>
      <c r="N79" s="251">
        <v>44706</v>
      </c>
      <c r="O79" s="250">
        <v>42812</v>
      </c>
      <c r="P79" s="26">
        <f t="shared" si="1"/>
        <v>-44706</v>
      </c>
      <c r="Q79" s="26">
        <f t="shared" si="2"/>
        <v>-36620</v>
      </c>
      <c r="V79" s="8"/>
      <c r="W79" s="8"/>
      <c r="X79" s="8"/>
      <c r="Y79" s="8"/>
    </row>
    <row r="80" spans="11:25" x14ac:dyDescent="0.3">
      <c r="K80" s="11" t="s">
        <v>132</v>
      </c>
      <c r="L80" s="253">
        <v>37878</v>
      </c>
      <c r="M80" s="254">
        <v>38062</v>
      </c>
      <c r="N80" s="251">
        <v>42056</v>
      </c>
      <c r="O80" s="250">
        <v>41102</v>
      </c>
      <c r="P80" s="26">
        <f t="shared" si="1"/>
        <v>-42056</v>
      </c>
      <c r="Q80" s="26">
        <f t="shared" si="2"/>
        <v>-37878</v>
      </c>
      <c r="V80" s="8"/>
      <c r="W80" s="8"/>
      <c r="X80" s="8"/>
      <c r="Y80" s="8"/>
    </row>
    <row r="81" spans="11:25" x14ac:dyDescent="0.3">
      <c r="K81" s="11" t="s">
        <v>133</v>
      </c>
      <c r="L81" s="253">
        <v>37309</v>
      </c>
      <c r="M81" s="254">
        <v>37472</v>
      </c>
      <c r="N81" s="251">
        <v>39371</v>
      </c>
      <c r="O81" s="250">
        <v>38694</v>
      </c>
      <c r="P81" s="26">
        <f t="shared" si="1"/>
        <v>-39371</v>
      </c>
      <c r="Q81" s="26">
        <f t="shared" si="2"/>
        <v>-37309</v>
      </c>
      <c r="V81" s="8"/>
      <c r="W81" s="8"/>
      <c r="X81" s="8"/>
      <c r="Y81" s="8"/>
    </row>
    <row r="82" spans="11:25" x14ac:dyDescent="0.3">
      <c r="K82" s="11" t="s">
        <v>134</v>
      </c>
      <c r="L82" s="253">
        <v>35606</v>
      </c>
      <c r="M82" s="254">
        <v>36125</v>
      </c>
      <c r="N82" s="251">
        <v>37109</v>
      </c>
      <c r="O82" s="250">
        <v>36434</v>
      </c>
      <c r="P82" s="26">
        <f t="shared" si="1"/>
        <v>-37109</v>
      </c>
      <c r="Q82" s="26">
        <f t="shared" si="2"/>
        <v>-35606</v>
      </c>
      <c r="V82" s="8"/>
      <c r="W82" s="8"/>
      <c r="X82" s="8"/>
      <c r="Y82" s="8"/>
    </row>
    <row r="83" spans="11:25" x14ac:dyDescent="0.3">
      <c r="K83" s="11" t="s">
        <v>135</v>
      </c>
      <c r="L83" s="253">
        <v>36414</v>
      </c>
      <c r="M83" s="254">
        <v>37556</v>
      </c>
      <c r="N83" s="251">
        <v>35562</v>
      </c>
      <c r="O83" s="250">
        <v>35139</v>
      </c>
      <c r="P83" s="26">
        <f t="shared" si="1"/>
        <v>-35562</v>
      </c>
      <c r="Q83" s="26">
        <f t="shared" si="2"/>
        <v>-36414</v>
      </c>
      <c r="V83" s="8"/>
      <c r="W83" s="8"/>
      <c r="X83" s="8"/>
      <c r="Y83" s="8"/>
    </row>
    <row r="84" spans="11:25" x14ac:dyDescent="0.3">
      <c r="K84" s="11" t="s">
        <v>136</v>
      </c>
      <c r="L84" s="253">
        <v>36371</v>
      </c>
      <c r="M84" s="254">
        <v>37322</v>
      </c>
      <c r="N84" s="251">
        <v>34671</v>
      </c>
      <c r="O84" s="250">
        <v>34555</v>
      </c>
      <c r="P84" s="26">
        <f t="shared" si="1"/>
        <v>-34671</v>
      </c>
      <c r="Q84" s="26">
        <f t="shared" si="2"/>
        <v>-36371</v>
      </c>
      <c r="V84" s="8"/>
      <c r="W84" s="8"/>
      <c r="X84" s="8"/>
      <c r="Y84" s="8"/>
    </row>
    <row r="85" spans="11:25" x14ac:dyDescent="0.3">
      <c r="K85" s="11" t="s">
        <v>137</v>
      </c>
      <c r="L85" s="253">
        <v>35743</v>
      </c>
      <c r="M85" s="254">
        <v>36731</v>
      </c>
      <c r="N85" s="251">
        <v>32761</v>
      </c>
      <c r="O85" s="250">
        <v>33058</v>
      </c>
      <c r="P85" s="26">
        <f t="shared" si="1"/>
        <v>-32761</v>
      </c>
      <c r="Q85" s="26">
        <f t="shared" si="2"/>
        <v>-35743</v>
      </c>
      <c r="V85" s="8"/>
      <c r="W85" s="8"/>
      <c r="X85" s="8"/>
      <c r="Y85" s="8"/>
    </row>
    <row r="86" spans="11:25" x14ac:dyDescent="0.3">
      <c r="K86" s="11" t="s">
        <v>138</v>
      </c>
      <c r="L86" s="253">
        <v>36700</v>
      </c>
      <c r="M86" s="254">
        <v>38525</v>
      </c>
      <c r="N86" s="251">
        <v>32754</v>
      </c>
      <c r="O86" s="250">
        <v>33314</v>
      </c>
      <c r="P86" s="26">
        <f t="shared" si="1"/>
        <v>-32754</v>
      </c>
      <c r="Q86" s="26">
        <f t="shared" si="2"/>
        <v>-36700</v>
      </c>
      <c r="V86" s="8"/>
      <c r="W86" s="8"/>
      <c r="X86" s="8"/>
      <c r="Y86" s="8"/>
    </row>
    <row r="87" spans="11:25" x14ac:dyDescent="0.3">
      <c r="K87" s="11" t="s">
        <v>139</v>
      </c>
      <c r="L87" s="253">
        <v>37393</v>
      </c>
      <c r="M87" s="254">
        <v>39613</v>
      </c>
      <c r="N87" s="251">
        <v>33519</v>
      </c>
      <c r="O87" s="250">
        <v>34852</v>
      </c>
      <c r="P87" s="26">
        <f t="shared" si="1"/>
        <v>-33519</v>
      </c>
      <c r="Q87" s="26">
        <f t="shared" si="2"/>
        <v>-37393</v>
      </c>
      <c r="V87" s="8"/>
      <c r="W87" s="8"/>
      <c r="X87" s="8"/>
      <c r="Y87" s="8"/>
    </row>
    <row r="88" spans="11:25" x14ac:dyDescent="0.3">
      <c r="K88" s="11" t="s">
        <v>140</v>
      </c>
      <c r="L88" s="253">
        <v>37262</v>
      </c>
      <c r="M88" s="254">
        <v>40861</v>
      </c>
      <c r="N88" s="251">
        <v>33933</v>
      </c>
      <c r="O88" s="250">
        <v>35679</v>
      </c>
      <c r="P88" s="26">
        <f t="shared" si="1"/>
        <v>-33933</v>
      </c>
      <c r="Q88" s="26">
        <f t="shared" si="2"/>
        <v>-37262</v>
      </c>
      <c r="V88" s="8"/>
      <c r="W88" s="8"/>
      <c r="X88" s="8"/>
      <c r="Y88" s="8"/>
    </row>
    <row r="89" spans="11:25" x14ac:dyDescent="0.3">
      <c r="K89" s="11" t="s">
        <v>141</v>
      </c>
      <c r="L89" s="253">
        <v>36733</v>
      </c>
      <c r="M89" s="254">
        <v>40458</v>
      </c>
      <c r="N89" s="251">
        <v>35092</v>
      </c>
      <c r="O89" s="250">
        <v>36729</v>
      </c>
      <c r="P89" s="26">
        <f t="shared" si="1"/>
        <v>-35092</v>
      </c>
      <c r="Q89" s="26">
        <f t="shared" si="2"/>
        <v>-36733</v>
      </c>
      <c r="V89" s="8"/>
      <c r="W89" s="8"/>
      <c r="X89" s="8"/>
      <c r="Y89" s="8"/>
    </row>
    <row r="90" spans="11:25" x14ac:dyDescent="0.3">
      <c r="K90" s="11" t="s">
        <v>142</v>
      </c>
      <c r="L90" s="253">
        <v>35570</v>
      </c>
      <c r="M90" s="254">
        <v>39299</v>
      </c>
      <c r="N90" s="251">
        <v>34298</v>
      </c>
      <c r="O90" s="250">
        <v>36314</v>
      </c>
      <c r="P90" s="26">
        <f t="shared" si="1"/>
        <v>-34298</v>
      </c>
      <c r="Q90" s="26">
        <f t="shared" si="2"/>
        <v>-35570</v>
      </c>
      <c r="V90" s="8"/>
      <c r="W90" s="8"/>
      <c r="X90" s="8"/>
      <c r="Y90" s="8"/>
    </row>
    <row r="91" spans="11:25" x14ac:dyDescent="0.3">
      <c r="K91" s="11" t="s">
        <v>143</v>
      </c>
      <c r="L91" s="253">
        <v>34580</v>
      </c>
      <c r="M91" s="254">
        <v>38603</v>
      </c>
      <c r="N91" s="251">
        <v>32262</v>
      </c>
      <c r="O91" s="250">
        <v>34619</v>
      </c>
      <c r="P91" s="26">
        <f t="shared" si="1"/>
        <v>-32262</v>
      </c>
      <c r="Q91" s="26">
        <f t="shared" si="2"/>
        <v>-34580</v>
      </c>
      <c r="V91" s="8"/>
      <c r="W91" s="8"/>
      <c r="X91" s="8"/>
      <c r="Y91" s="8"/>
    </row>
    <row r="92" spans="11:25" x14ac:dyDescent="0.3">
      <c r="K92" s="11" t="s">
        <v>144</v>
      </c>
      <c r="L92" s="253">
        <v>33820</v>
      </c>
      <c r="M92" s="254">
        <v>38757</v>
      </c>
      <c r="N92" s="251">
        <v>32675</v>
      </c>
      <c r="O92" s="250">
        <v>35903</v>
      </c>
      <c r="P92" s="26">
        <f t="shared" si="1"/>
        <v>-32675</v>
      </c>
      <c r="Q92" s="26">
        <f t="shared" si="2"/>
        <v>-33820</v>
      </c>
      <c r="V92" s="8"/>
      <c r="W92" s="8"/>
      <c r="X92" s="8"/>
      <c r="Y92" s="8"/>
    </row>
    <row r="93" spans="11:25" x14ac:dyDescent="0.3">
      <c r="K93" s="11" t="s">
        <v>145</v>
      </c>
      <c r="L93" s="253">
        <v>32517</v>
      </c>
      <c r="M93" s="254">
        <v>37978</v>
      </c>
      <c r="N93" s="251">
        <v>32132</v>
      </c>
      <c r="O93" s="250">
        <v>35447</v>
      </c>
      <c r="P93" s="26">
        <f t="shared" si="1"/>
        <v>-32132</v>
      </c>
      <c r="Q93" s="26">
        <f t="shared" si="2"/>
        <v>-32517</v>
      </c>
      <c r="V93" s="8"/>
      <c r="W93" s="8"/>
      <c r="X93" s="8"/>
      <c r="Y93" s="8"/>
    </row>
    <row r="94" spans="11:25" x14ac:dyDescent="0.3">
      <c r="K94" s="11" t="s">
        <v>146</v>
      </c>
      <c r="L94" s="253">
        <v>30189</v>
      </c>
      <c r="M94" s="254">
        <v>35944</v>
      </c>
      <c r="N94" s="251">
        <v>31192</v>
      </c>
      <c r="O94" s="250">
        <v>34728</v>
      </c>
      <c r="P94" s="26">
        <f t="shared" si="1"/>
        <v>-31192</v>
      </c>
      <c r="Q94" s="26">
        <f t="shared" si="2"/>
        <v>-30189</v>
      </c>
      <c r="V94" s="8"/>
      <c r="W94" s="8"/>
      <c r="X94" s="8"/>
      <c r="Y94" s="8"/>
    </row>
    <row r="95" spans="11:25" x14ac:dyDescent="0.3">
      <c r="K95" s="11" t="s">
        <v>147</v>
      </c>
      <c r="L95" s="253">
        <v>26961</v>
      </c>
      <c r="M95" s="254">
        <v>32857</v>
      </c>
      <c r="N95" s="251">
        <v>31581</v>
      </c>
      <c r="O95" s="250">
        <v>36295</v>
      </c>
      <c r="P95" s="26">
        <f t="shared" ref="P95:P130" si="3">-1*N95</f>
        <v>-31581</v>
      </c>
      <c r="Q95" s="26">
        <f t="shared" ref="Q95:Q130" si="4">-1*L95</f>
        <v>-26961</v>
      </c>
      <c r="V95" s="8"/>
      <c r="W95" s="8"/>
      <c r="X95" s="8"/>
      <c r="Y95" s="8"/>
    </row>
    <row r="96" spans="11:25" x14ac:dyDescent="0.3">
      <c r="K96" s="11" t="s">
        <v>148</v>
      </c>
      <c r="L96" s="253">
        <v>25852</v>
      </c>
      <c r="M96" s="254">
        <v>31937</v>
      </c>
      <c r="N96" s="251">
        <v>31764</v>
      </c>
      <c r="O96" s="250">
        <v>37039</v>
      </c>
      <c r="P96" s="26">
        <f t="shared" si="3"/>
        <v>-31764</v>
      </c>
      <c r="Q96" s="26">
        <f t="shared" si="4"/>
        <v>-25852</v>
      </c>
      <c r="V96" s="8"/>
      <c r="W96" s="8"/>
      <c r="X96" s="8"/>
      <c r="Y96" s="8"/>
    </row>
    <row r="97" spans="11:25" x14ac:dyDescent="0.3">
      <c r="K97" s="11" t="s">
        <v>149</v>
      </c>
      <c r="L97" s="253">
        <v>23840</v>
      </c>
      <c r="M97" s="254">
        <v>30604</v>
      </c>
      <c r="N97" s="251">
        <v>31195</v>
      </c>
      <c r="O97" s="250">
        <v>37932</v>
      </c>
      <c r="P97" s="26">
        <f t="shared" si="3"/>
        <v>-31195</v>
      </c>
      <c r="Q97" s="26">
        <f t="shared" si="4"/>
        <v>-23840</v>
      </c>
      <c r="V97" s="8"/>
      <c r="W97" s="8"/>
      <c r="X97" s="8"/>
      <c r="Y97" s="8"/>
    </row>
    <row r="98" spans="11:25" x14ac:dyDescent="0.3">
      <c r="K98" s="11" t="s">
        <v>150</v>
      </c>
      <c r="L98" s="253">
        <v>19786</v>
      </c>
      <c r="M98" s="254">
        <v>26236</v>
      </c>
      <c r="N98" s="251">
        <v>30260</v>
      </c>
      <c r="O98" s="250">
        <v>37383</v>
      </c>
      <c r="P98" s="26">
        <f t="shared" si="3"/>
        <v>-30260</v>
      </c>
      <c r="Q98" s="26">
        <f t="shared" si="4"/>
        <v>-19786</v>
      </c>
      <c r="V98" s="8"/>
      <c r="W98" s="8"/>
      <c r="X98" s="8"/>
      <c r="Y98" s="8"/>
    </row>
    <row r="99" spans="11:25" x14ac:dyDescent="0.3">
      <c r="K99" s="11" t="s">
        <v>151</v>
      </c>
      <c r="L99" s="253">
        <v>17546</v>
      </c>
      <c r="M99" s="254">
        <v>24339</v>
      </c>
      <c r="N99" s="251">
        <v>28850</v>
      </c>
      <c r="O99" s="250">
        <v>35959</v>
      </c>
      <c r="P99" s="26">
        <f t="shared" si="3"/>
        <v>-28850</v>
      </c>
      <c r="Q99" s="26">
        <f t="shared" si="4"/>
        <v>-17546</v>
      </c>
      <c r="V99" s="8"/>
      <c r="W99" s="8"/>
      <c r="X99" s="8"/>
      <c r="Y99" s="8"/>
    </row>
    <row r="100" spans="11:25" x14ac:dyDescent="0.3">
      <c r="K100" s="11" t="s">
        <v>152</v>
      </c>
      <c r="L100" s="253">
        <v>17534</v>
      </c>
      <c r="M100" s="254">
        <v>25176</v>
      </c>
      <c r="N100" s="251">
        <v>27516</v>
      </c>
      <c r="O100" s="250">
        <v>35033</v>
      </c>
      <c r="P100" s="26">
        <f t="shared" si="3"/>
        <v>-27516</v>
      </c>
      <c r="Q100" s="26">
        <f t="shared" si="4"/>
        <v>-17534</v>
      </c>
      <c r="V100" s="8"/>
      <c r="W100" s="8"/>
      <c r="X100" s="8"/>
      <c r="Y100" s="8"/>
    </row>
    <row r="101" spans="11:25" x14ac:dyDescent="0.3">
      <c r="K101" s="11" t="s">
        <v>153</v>
      </c>
      <c r="L101" s="253">
        <v>15904</v>
      </c>
      <c r="M101" s="254">
        <v>23135</v>
      </c>
      <c r="N101" s="251">
        <v>26168</v>
      </c>
      <c r="O101" s="250">
        <v>34617</v>
      </c>
      <c r="P101" s="26">
        <f t="shared" si="3"/>
        <v>-26168</v>
      </c>
      <c r="Q101" s="26">
        <f t="shared" si="4"/>
        <v>-15904</v>
      </c>
      <c r="V101" s="8"/>
      <c r="W101" s="8"/>
      <c r="X101" s="8"/>
      <c r="Y101" s="8"/>
    </row>
    <row r="102" spans="11:25" x14ac:dyDescent="0.3">
      <c r="K102" s="11" t="s">
        <v>154</v>
      </c>
      <c r="L102" s="253">
        <v>15048</v>
      </c>
      <c r="M102" s="254">
        <v>22801</v>
      </c>
      <c r="N102" s="251">
        <v>24611</v>
      </c>
      <c r="O102" s="250">
        <v>33597</v>
      </c>
      <c r="P102" s="26">
        <f t="shared" si="3"/>
        <v>-24611</v>
      </c>
      <c r="Q102" s="26">
        <f t="shared" si="4"/>
        <v>-15048</v>
      </c>
      <c r="V102" s="8"/>
      <c r="W102" s="8"/>
      <c r="X102" s="8"/>
      <c r="Y102" s="8"/>
    </row>
    <row r="103" spans="11:25" x14ac:dyDescent="0.3">
      <c r="K103" s="11" t="s">
        <v>155</v>
      </c>
      <c r="L103" s="253">
        <v>14417</v>
      </c>
      <c r="M103" s="254">
        <v>22251</v>
      </c>
      <c r="N103" s="251">
        <v>22457</v>
      </c>
      <c r="O103" s="250">
        <v>31418</v>
      </c>
      <c r="P103" s="26">
        <f t="shared" si="3"/>
        <v>-22457</v>
      </c>
      <c r="Q103" s="26">
        <f t="shared" si="4"/>
        <v>-14417</v>
      </c>
      <c r="V103" s="8"/>
      <c r="W103" s="8"/>
      <c r="X103" s="8"/>
      <c r="Y103" s="8"/>
    </row>
    <row r="104" spans="11:25" x14ac:dyDescent="0.3">
      <c r="K104" s="11" t="s">
        <v>156</v>
      </c>
      <c r="L104" s="253">
        <v>13537</v>
      </c>
      <c r="M104" s="254">
        <v>21514</v>
      </c>
      <c r="N104" s="251">
        <v>19461</v>
      </c>
      <c r="O104" s="250">
        <v>28170</v>
      </c>
      <c r="P104" s="26">
        <f t="shared" si="3"/>
        <v>-19461</v>
      </c>
      <c r="Q104" s="26">
        <f t="shared" si="4"/>
        <v>-13537</v>
      </c>
      <c r="V104" s="8"/>
      <c r="W104" s="8"/>
      <c r="X104" s="8"/>
      <c r="Y104" s="8"/>
    </row>
    <row r="105" spans="11:25" x14ac:dyDescent="0.3">
      <c r="K105" s="11" t="s">
        <v>157</v>
      </c>
      <c r="L105" s="253">
        <v>11754</v>
      </c>
      <c r="M105" s="254">
        <v>19861</v>
      </c>
      <c r="N105" s="251">
        <v>18173</v>
      </c>
      <c r="O105" s="250">
        <v>27019</v>
      </c>
      <c r="P105" s="26">
        <f t="shared" si="3"/>
        <v>-18173</v>
      </c>
      <c r="Q105" s="26">
        <f t="shared" si="4"/>
        <v>-11754</v>
      </c>
      <c r="V105" s="8"/>
      <c r="W105" s="8"/>
      <c r="X105" s="8"/>
      <c r="Y105" s="8"/>
    </row>
    <row r="106" spans="11:25" x14ac:dyDescent="0.3">
      <c r="K106" s="11" t="s">
        <v>158</v>
      </c>
      <c r="L106" s="253">
        <v>10558</v>
      </c>
      <c r="M106" s="254">
        <v>18514</v>
      </c>
      <c r="N106" s="251">
        <v>16299</v>
      </c>
      <c r="O106" s="250">
        <v>25413</v>
      </c>
      <c r="P106" s="26">
        <f t="shared" si="3"/>
        <v>-16299</v>
      </c>
      <c r="Q106" s="26">
        <f t="shared" si="4"/>
        <v>-10558</v>
      </c>
      <c r="V106" s="8"/>
      <c r="W106" s="8"/>
      <c r="X106" s="8"/>
      <c r="Y106" s="8"/>
    </row>
    <row r="107" spans="11:25" x14ac:dyDescent="0.3">
      <c r="K107" s="11" t="s">
        <v>159</v>
      </c>
      <c r="L107" s="253">
        <v>9608</v>
      </c>
      <c r="M107" s="254">
        <v>17255</v>
      </c>
      <c r="N107" s="251">
        <v>13009</v>
      </c>
      <c r="O107" s="250">
        <v>21282</v>
      </c>
      <c r="P107" s="26">
        <f t="shared" si="3"/>
        <v>-13009</v>
      </c>
      <c r="Q107" s="26">
        <f t="shared" si="4"/>
        <v>-9608</v>
      </c>
      <c r="V107" s="8"/>
      <c r="W107" s="8"/>
      <c r="X107" s="8"/>
      <c r="Y107" s="8"/>
    </row>
    <row r="108" spans="11:25" x14ac:dyDescent="0.3">
      <c r="K108" s="11" t="s">
        <v>160</v>
      </c>
      <c r="L108" s="253">
        <v>8844</v>
      </c>
      <c r="M108" s="254">
        <v>16413</v>
      </c>
      <c r="N108" s="251">
        <v>11090</v>
      </c>
      <c r="O108" s="250">
        <v>18939</v>
      </c>
      <c r="P108" s="26">
        <f t="shared" si="3"/>
        <v>-11090</v>
      </c>
      <c r="Q108" s="26">
        <f t="shared" si="4"/>
        <v>-8844</v>
      </c>
      <c r="V108" s="8"/>
      <c r="W108" s="8"/>
      <c r="X108" s="8"/>
      <c r="Y108" s="8"/>
    </row>
    <row r="109" spans="11:25" x14ac:dyDescent="0.3">
      <c r="K109" s="11" t="s">
        <v>161</v>
      </c>
      <c r="L109" s="253">
        <v>8335</v>
      </c>
      <c r="M109" s="254">
        <v>16003</v>
      </c>
      <c r="N109" s="251">
        <v>10525</v>
      </c>
      <c r="O109" s="250">
        <v>19138</v>
      </c>
      <c r="P109" s="26">
        <f t="shared" si="3"/>
        <v>-10525</v>
      </c>
      <c r="Q109" s="26">
        <f t="shared" si="4"/>
        <v>-8335</v>
      </c>
      <c r="V109" s="8"/>
      <c r="W109" s="8"/>
      <c r="X109" s="8"/>
      <c r="Y109" s="8"/>
    </row>
    <row r="110" spans="11:25" x14ac:dyDescent="0.3">
      <c r="K110" s="11" t="s">
        <v>162</v>
      </c>
      <c r="L110" s="253">
        <v>7628</v>
      </c>
      <c r="M110" s="254">
        <v>14801</v>
      </c>
      <c r="N110" s="251">
        <v>9274</v>
      </c>
      <c r="O110" s="250">
        <v>16992</v>
      </c>
      <c r="P110" s="26">
        <f t="shared" si="3"/>
        <v>-9274</v>
      </c>
      <c r="Q110" s="26">
        <f t="shared" si="4"/>
        <v>-7628</v>
      </c>
      <c r="V110" s="8"/>
      <c r="W110" s="8"/>
      <c r="X110" s="8"/>
      <c r="Y110" s="8"/>
    </row>
    <row r="111" spans="11:25" x14ac:dyDescent="0.3">
      <c r="K111" s="11" t="s">
        <v>163</v>
      </c>
      <c r="L111" s="253">
        <v>6940</v>
      </c>
      <c r="M111" s="254">
        <v>14092</v>
      </c>
      <c r="N111" s="251">
        <v>8325</v>
      </c>
      <c r="O111" s="250">
        <v>16227</v>
      </c>
      <c r="P111" s="26">
        <f t="shared" si="3"/>
        <v>-8325</v>
      </c>
      <c r="Q111" s="26">
        <f t="shared" si="4"/>
        <v>-6940</v>
      </c>
      <c r="V111" s="8"/>
      <c r="W111" s="8"/>
      <c r="X111" s="8"/>
      <c r="Y111" s="8"/>
    </row>
    <row r="112" spans="11:25" x14ac:dyDescent="0.3">
      <c r="K112" s="11" t="s">
        <v>164</v>
      </c>
      <c r="L112" s="253">
        <v>6424</v>
      </c>
      <c r="M112" s="254">
        <v>13745</v>
      </c>
      <c r="N112" s="251">
        <v>7453</v>
      </c>
      <c r="O112" s="250">
        <v>15117</v>
      </c>
      <c r="P112" s="26">
        <f t="shared" si="3"/>
        <v>-7453</v>
      </c>
      <c r="Q112" s="26">
        <f t="shared" si="4"/>
        <v>-6424</v>
      </c>
      <c r="V112" s="8"/>
      <c r="W112" s="8"/>
      <c r="X112" s="8"/>
      <c r="Y112" s="8"/>
    </row>
    <row r="113" spans="11:25" x14ac:dyDescent="0.3">
      <c r="K113" s="11" t="s">
        <v>165</v>
      </c>
      <c r="L113" s="253">
        <v>5628</v>
      </c>
      <c r="M113" s="254">
        <v>12421</v>
      </c>
      <c r="N113" s="251">
        <v>6569</v>
      </c>
      <c r="O113" s="250">
        <v>13811</v>
      </c>
      <c r="P113" s="26">
        <f t="shared" si="3"/>
        <v>-6569</v>
      </c>
      <c r="Q113" s="26">
        <f t="shared" si="4"/>
        <v>-5628</v>
      </c>
      <c r="V113" s="8"/>
      <c r="W113" s="8"/>
      <c r="X113" s="8"/>
      <c r="Y113" s="8"/>
    </row>
    <row r="114" spans="11:25" x14ac:dyDescent="0.3">
      <c r="K114" s="11" t="s">
        <v>166</v>
      </c>
      <c r="L114" s="253">
        <v>4864</v>
      </c>
      <c r="M114" s="254">
        <v>11183</v>
      </c>
      <c r="N114" s="251">
        <v>5348</v>
      </c>
      <c r="O114" s="250">
        <v>11968</v>
      </c>
      <c r="P114" s="26">
        <f t="shared" si="3"/>
        <v>-5348</v>
      </c>
      <c r="Q114" s="26">
        <f t="shared" si="4"/>
        <v>-4864</v>
      </c>
      <c r="V114" s="8"/>
      <c r="W114" s="8"/>
      <c r="X114" s="8"/>
      <c r="Y114" s="8"/>
    </row>
    <row r="115" spans="11:25" x14ac:dyDescent="0.3">
      <c r="K115" s="11" t="s">
        <v>167</v>
      </c>
      <c r="L115" s="253">
        <v>4158</v>
      </c>
      <c r="M115" s="254">
        <v>9666</v>
      </c>
      <c r="N115" s="251">
        <v>4487</v>
      </c>
      <c r="O115" s="250">
        <v>10497</v>
      </c>
      <c r="P115" s="26">
        <f t="shared" si="3"/>
        <v>-4487</v>
      </c>
      <c r="Q115" s="26">
        <f t="shared" si="4"/>
        <v>-4158</v>
      </c>
      <c r="V115" s="8"/>
      <c r="W115" s="8"/>
      <c r="X115" s="8"/>
      <c r="Y115" s="8"/>
    </row>
    <row r="116" spans="11:25" x14ac:dyDescent="0.3">
      <c r="K116" s="11" t="s">
        <v>168</v>
      </c>
      <c r="L116" s="253">
        <v>3332</v>
      </c>
      <c r="M116" s="254">
        <v>8295</v>
      </c>
      <c r="N116" s="251">
        <v>3666</v>
      </c>
      <c r="O116" s="250">
        <v>8899</v>
      </c>
      <c r="P116" s="26">
        <f t="shared" si="3"/>
        <v>-3666</v>
      </c>
      <c r="Q116" s="26">
        <f t="shared" si="4"/>
        <v>-3332</v>
      </c>
      <c r="V116" s="8"/>
      <c r="W116" s="8"/>
      <c r="X116" s="8"/>
      <c r="Y116" s="8"/>
    </row>
    <row r="117" spans="11:25" x14ac:dyDescent="0.3">
      <c r="K117" s="11" t="s">
        <v>169</v>
      </c>
      <c r="L117" s="253">
        <v>2728</v>
      </c>
      <c r="M117" s="254">
        <v>7099</v>
      </c>
      <c r="N117" s="251">
        <v>3068</v>
      </c>
      <c r="O117" s="250">
        <v>7795</v>
      </c>
      <c r="P117" s="26">
        <f t="shared" si="3"/>
        <v>-3068</v>
      </c>
      <c r="Q117" s="26">
        <f t="shared" si="4"/>
        <v>-2728</v>
      </c>
      <c r="V117" s="8"/>
      <c r="W117" s="8"/>
      <c r="X117" s="8"/>
      <c r="Y117" s="8"/>
    </row>
    <row r="118" spans="11:25" x14ac:dyDescent="0.3">
      <c r="K118" s="11" t="s">
        <v>170</v>
      </c>
      <c r="L118" s="253">
        <v>2217</v>
      </c>
      <c r="M118" s="254">
        <v>5968</v>
      </c>
      <c r="N118" s="251">
        <v>2554</v>
      </c>
      <c r="O118" s="250">
        <v>6680</v>
      </c>
      <c r="P118" s="26">
        <f t="shared" si="3"/>
        <v>-2554</v>
      </c>
      <c r="Q118" s="26">
        <f t="shared" si="4"/>
        <v>-2217</v>
      </c>
      <c r="V118" s="8"/>
      <c r="W118" s="8"/>
      <c r="X118" s="8"/>
      <c r="Y118" s="8"/>
    </row>
    <row r="119" spans="11:25" x14ac:dyDescent="0.3">
      <c r="K119" s="11" t="s">
        <v>171</v>
      </c>
      <c r="L119" s="253">
        <v>1697</v>
      </c>
      <c r="M119" s="254">
        <v>4911</v>
      </c>
      <c r="N119" s="251">
        <v>2213</v>
      </c>
      <c r="O119" s="250">
        <v>5466</v>
      </c>
      <c r="P119" s="26">
        <f t="shared" si="3"/>
        <v>-2213</v>
      </c>
      <c r="Q119" s="26">
        <f t="shared" si="4"/>
        <v>-1697</v>
      </c>
      <c r="V119" s="8"/>
      <c r="W119" s="8"/>
      <c r="X119" s="8"/>
      <c r="Y119" s="8"/>
    </row>
    <row r="120" spans="11:25" x14ac:dyDescent="0.3">
      <c r="K120" s="11" t="s">
        <v>172</v>
      </c>
      <c r="L120" s="253">
        <v>1431</v>
      </c>
      <c r="M120" s="254">
        <v>4075</v>
      </c>
      <c r="N120" s="251">
        <v>1799</v>
      </c>
      <c r="O120" s="250">
        <v>4603</v>
      </c>
      <c r="P120" s="26">
        <f t="shared" si="3"/>
        <v>-1799</v>
      </c>
      <c r="Q120" s="26">
        <f t="shared" si="4"/>
        <v>-1431</v>
      </c>
      <c r="V120" s="8"/>
      <c r="W120" s="8"/>
      <c r="X120" s="8"/>
      <c r="Y120" s="8"/>
    </row>
    <row r="121" spans="11:25" x14ac:dyDescent="0.3">
      <c r="K121" s="11" t="s">
        <v>173</v>
      </c>
      <c r="L121" s="253">
        <v>1144</v>
      </c>
      <c r="M121" s="254">
        <v>3331</v>
      </c>
      <c r="N121" s="251">
        <v>1490</v>
      </c>
      <c r="O121" s="250">
        <v>4027</v>
      </c>
      <c r="P121" s="26">
        <f t="shared" si="3"/>
        <v>-1490</v>
      </c>
      <c r="Q121" s="26">
        <f t="shared" si="4"/>
        <v>-1144</v>
      </c>
      <c r="V121" s="8"/>
      <c r="W121" s="8"/>
      <c r="X121" s="8"/>
      <c r="Y121" s="8"/>
    </row>
    <row r="122" spans="11:25" x14ac:dyDescent="0.3">
      <c r="K122" s="11" t="s">
        <v>174</v>
      </c>
      <c r="L122" s="253">
        <v>953</v>
      </c>
      <c r="M122" s="250">
        <v>2524</v>
      </c>
      <c r="N122" s="251">
        <v>1107</v>
      </c>
      <c r="O122" s="250">
        <v>2956</v>
      </c>
      <c r="P122" s="26">
        <f t="shared" si="3"/>
        <v>-1107</v>
      </c>
      <c r="Q122" s="26">
        <f t="shared" si="4"/>
        <v>-953</v>
      </c>
      <c r="V122" s="8"/>
      <c r="W122" s="8"/>
      <c r="X122" s="8"/>
      <c r="Y122" s="8"/>
    </row>
    <row r="123" spans="11:25" x14ac:dyDescent="0.3">
      <c r="K123" s="11" t="s">
        <v>175</v>
      </c>
      <c r="L123" s="253">
        <v>626</v>
      </c>
      <c r="M123" s="250">
        <v>1906</v>
      </c>
      <c r="N123" s="251">
        <v>790</v>
      </c>
      <c r="O123" s="250">
        <v>2237</v>
      </c>
      <c r="P123" s="26">
        <f t="shared" si="3"/>
        <v>-790</v>
      </c>
      <c r="Q123" s="26">
        <f t="shared" si="4"/>
        <v>-626</v>
      </c>
      <c r="V123" s="8"/>
      <c r="W123" s="8"/>
      <c r="X123" s="8"/>
      <c r="Y123" s="8"/>
    </row>
    <row r="124" spans="11:25" x14ac:dyDescent="0.3">
      <c r="K124" s="11" t="s">
        <v>176</v>
      </c>
      <c r="L124" s="253">
        <v>395</v>
      </c>
      <c r="M124" s="250">
        <v>1150</v>
      </c>
      <c r="N124" s="251">
        <v>604</v>
      </c>
      <c r="O124" s="250">
        <v>1630</v>
      </c>
      <c r="P124" s="26">
        <f t="shared" si="3"/>
        <v>-604</v>
      </c>
      <c r="Q124" s="26">
        <f t="shared" si="4"/>
        <v>-395</v>
      </c>
      <c r="V124" s="8"/>
      <c r="W124" s="8"/>
      <c r="X124" s="8"/>
      <c r="Y124" s="8"/>
    </row>
    <row r="125" spans="11:25" x14ac:dyDescent="0.3">
      <c r="K125" s="11" t="s">
        <v>177</v>
      </c>
      <c r="L125" s="253">
        <v>307</v>
      </c>
      <c r="M125" s="250">
        <v>848</v>
      </c>
      <c r="N125" s="251">
        <v>423</v>
      </c>
      <c r="O125" s="250">
        <v>1177</v>
      </c>
      <c r="P125" s="26">
        <f t="shared" si="3"/>
        <v>-423</v>
      </c>
      <c r="Q125" s="26">
        <f t="shared" si="4"/>
        <v>-307</v>
      </c>
      <c r="V125" s="8"/>
      <c r="W125" s="8"/>
      <c r="X125" s="8"/>
      <c r="Y125" s="8"/>
    </row>
    <row r="126" spans="11:25" x14ac:dyDescent="0.3">
      <c r="K126" s="11" t="s">
        <v>178</v>
      </c>
      <c r="L126" s="253">
        <v>122</v>
      </c>
      <c r="M126" s="250">
        <v>327</v>
      </c>
      <c r="N126" s="251">
        <v>322</v>
      </c>
      <c r="O126" s="250">
        <v>795</v>
      </c>
      <c r="P126" s="26">
        <f t="shared" si="3"/>
        <v>-322</v>
      </c>
      <c r="Q126" s="26">
        <f t="shared" si="4"/>
        <v>-122</v>
      </c>
      <c r="V126" s="8"/>
      <c r="W126" s="8"/>
      <c r="X126" s="8"/>
      <c r="Y126" s="8"/>
    </row>
    <row r="127" spans="11:25" x14ac:dyDescent="0.3">
      <c r="K127" s="11" t="s">
        <v>179</v>
      </c>
      <c r="L127" s="253">
        <v>103</v>
      </c>
      <c r="M127" s="250">
        <v>247</v>
      </c>
      <c r="N127" s="251">
        <v>253</v>
      </c>
      <c r="O127" s="250">
        <v>558</v>
      </c>
      <c r="P127" s="26">
        <f t="shared" si="3"/>
        <v>-253</v>
      </c>
      <c r="Q127" s="26">
        <f t="shared" si="4"/>
        <v>-103</v>
      </c>
      <c r="V127" s="8"/>
      <c r="W127" s="8"/>
      <c r="X127" s="8"/>
      <c r="Y127" s="8"/>
    </row>
    <row r="128" spans="11:25" x14ac:dyDescent="0.3">
      <c r="K128" s="11" t="s">
        <v>180</v>
      </c>
      <c r="L128" s="253">
        <v>80</v>
      </c>
      <c r="M128" s="250">
        <v>207</v>
      </c>
      <c r="N128" s="251">
        <v>180</v>
      </c>
      <c r="O128" s="250">
        <v>404</v>
      </c>
      <c r="P128" s="26">
        <f t="shared" si="3"/>
        <v>-180</v>
      </c>
      <c r="Q128" s="26">
        <f t="shared" si="4"/>
        <v>-80</v>
      </c>
      <c r="V128" s="8"/>
      <c r="W128" s="8"/>
      <c r="X128" s="8"/>
      <c r="Y128" s="8"/>
    </row>
    <row r="129" spans="9:25" x14ac:dyDescent="0.3">
      <c r="K129" s="11" t="s">
        <v>181</v>
      </c>
      <c r="L129" s="317">
        <v>77</v>
      </c>
      <c r="M129" s="250">
        <v>168</v>
      </c>
      <c r="N129" s="251">
        <v>175</v>
      </c>
      <c r="O129" s="250">
        <v>283</v>
      </c>
      <c r="P129" s="26">
        <f t="shared" si="3"/>
        <v>-175</v>
      </c>
      <c r="Q129" s="26">
        <f t="shared" si="4"/>
        <v>-77</v>
      </c>
      <c r="V129" s="8"/>
      <c r="W129" s="8"/>
      <c r="X129" s="8"/>
      <c r="Y129" s="8"/>
    </row>
    <row r="130" spans="9:25" x14ac:dyDescent="0.3">
      <c r="I130" s="22"/>
      <c r="K130" s="11" t="s">
        <v>182</v>
      </c>
      <c r="L130" s="317">
        <v>217</v>
      </c>
      <c r="M130" s="250">
        <v>424</v>
      </c>
      <c r="N130" s="251">
        <v>434</v>
      </c>
      <c r="O130" s="250">
        <v>582</v>
      </c>
      <c r="P130" s="26">
        <f t="shared" si="3"/>
        <v>-434</v>
      </c>
      <c r="Q130" s="26">
        <f t="shared" si="4"/>
        <v>-217</v>
      </c>
      <c r="T130" s="8"/>
      <c r="U130" s="8"/>
      <c r="V130" s="8"/>
      <c r="W130" s="8"/>
      <c r="X130" s="8"/>
      <c r="Y130" s="8"/>
    </row>
    <row r="131" spans="9:25" x14ac:dyDescent="0.3">
      <c r="K131" s="313"/>
      <c r="M131" s="314"/>
      <c r="P131" s="8"/>
      <c r="Q131" s="8"/>
      <c r="T131" s="8"/>
      <c r="U131" s="8"/>
      <c r="V131" s="8"/>
      <c r="W131" s="8"/>
      <c r="X131" s="8"/>
      <c r="Y131" s="8"/>
    </row>
    <row r="132" spans="9:25" x14ac:dyDescent="0.3">
      <c r="K132" s="313"/>
      <c r="L132" s="313"/>
      <c r="M132" s="313"/>
      <c r="N132" s="313"/>
      <c r="O132" s="313"/>
      <c r="P132" s="8"/>
      <c r="Q132" s="8"/>
      <c r="S132" s="8"/>
      <c r="T132" s="8"/>
      <c r="U132" s="8"/>
      <c r="V132" s="8"/>
      <c r="W132" s="8"/>
      <c r="X132" s="8"/>
      <c r="Y132" s="8"/>
    </row>
    <row r="133" spans="9:25" x14ac:dyDescent="0.3">
      <c r="K133" s="313"/>
      <c r="L133" s="313"/>
      <c r="M133" s="313"/>
      <c r="N133" s="313"/>
      <c r="O133" s="313"/>
      <c r="P133" s="8"/>
      <c r="Q133" s="8"/>
      <c r="T133" s="8"/>
      <c r="U133" s="8"/>
      <c r="V133" s="8"/>
      <c r="W133" s="8"/>
      <c r="X133" s="8"/>
      <c r="Y133" s="8"/>
    </row>
    <row r="134" spans="9:25" x14ac:dyDescent="0.3">
      <c r="K134" s="313"/>
      <c r="L134" s="313"/>
      <c r="M134" s="313"/>
      <c r="N134" s="313"/>
      <c r="O134" s="313"/>
      <c r="P134" s="8"/>
      <c r="Q134" s="8"/>
      <c r="T134" s="8"/>
      <c r="U134" s="8"/>
      <c r="V134" s="8"/>
      <c r="W134" s="8"/>
      <c r="X134" s="8"/>
      <c r="Y134" s="8"/>
    </row>
    <row r="135" spans="9:25" x14ac:dyDescent="0.3">
      <c r="K135" s="313"/>
      <c r="L135" s="313"/>
      <c r="M135" s="313"/>
      <c r="N135" s="313"/>
      <c r="O135" s="313"/>
      <c r="P135" s="8"/>
      <c r="Q135" s="8"/>
      <c r="T135" s="8"/>
      <c r="U135" s="8"/>
      <c r="V135" s="8"/>
      <c r="W135" s="8"/>
      <c r="X135" s="8"/>
      <c r="Y135" s="8"/>
    </row>
    <row r="136" spans="9:25" x14ac:dyDescent="0.3">
      <c r="K136" s="313"/>
      <c r="L136" s="313"/>
      <c r="M136" s="313"/>
      <c r="N136" s="313"/>
      <c r="O136" s="313"/>
      <c r="P136" s="8"/>
      <c r="Q136" s="8"/>
      <c r="T136" s="8"/>
      <c r="U136" s="8"/>
      <c r="V136" s="8"/>
      <c r="W136" s="8"/>
      <c r="X136" s="8"/>
      <c r="Y136" s="8"/>
    </row>
    <row r="137" spans="9:25" x14ac:dyDescent="0.3">
      <c r="K137" s="313"/>
      <c r="L137" s="313"/>
      <c r="M137" s="313"/>
      <c r="N137" s="313"/>
      <c r="O137" s="313"/>
      <c r="P137" s="8"/>
      <c r="Q137" s="8"/>
      <c r="T137" s="8"/>
      <c r="U137" s="8"/>
      <c r="V137" s="8"/>
      <c r="W137" s="8"/>
      <c r="X137" s="8"/>
      <c r="Y137" s="8"/>
    </row>
    <row r="138" spans="9:25" x14ac:dyDescent="0.3">
      <c r="K138" s="313"/>
      <c r="L138" s="313"/>
      <c r="M138" s="313"/>
      <c r="N138" s="313"/>
      <c r="O138" s="313"/>
      <c r="P138" s="8"/>
      <c r="Q138" s="8"/>
      <c r="T138" s="8"/>
      <c r="U138" s="8"/>
      <c r="V138" s="8"/>
      <c r="W138" s="8"/>
      <c r="X138" s="8"/>
      <c r="Y138" s="8"/>
    </row>
    <row r="139" spans="9:25" x14ac:dyDescent="0.3">
      <c r="K139" s="313"/>
      <c r="L139" s="313"/>
      <c r="M139" s="313"/>
      <c r="N139" s="313"/>
      <c r="O139" s="313"/>
      <c r="P139" s="8"/>
      <c r="Q139" s="8"/>
      <c r="T139" s="8"/>
      <c r="U139" s="8"/>
      <c r="V139" s="8"/>
      <c r="W139" s="8"/>
      <c r="X139" s="8"/>
      <c r="Y139" s="8"/>
    </row>
    <row r="140" spans="9:25" x14ac:dyDescent="0.3">
      <c r="K140" s="313"/>
      <c r="L140" s="313"/>
      <c r="M140" s="313"/>
      <c r="N140" s="313"/>
      <c r="O140" s="313"/>
      <c r="P140" s="8"/>
      <c r="Q140" s="8"/>
      <c r="T140" s="8"/>
      <c r="U140" s="8"/>
      <c r="V140" s="8"/>
      <c r="W140" s="8"/>
      <c r="X140" s="8"/>
      <c r="Y140" s="8"/>
    </row>
    <row r="141" spans="9:25" x14ac:dyDescent="0.3">
      <c r="K141" s="313"/>
      <c r="L141" s="313"/>
      <c r="M141" s="313"/>
      <c r="N141" s="313"/>
      <c r="O141" s="313"/>
      <c r="P141" s="8"/>
      <c r="Q141" s="8"/>
      <c r="T141" s="8"/>
      <c r="U141" s="8"/>
      <c r="V141" s="8"/>
      <c r="W141" s="8"/>
      <c r="X141" s="8"/>
      <c r="Y141" s="8"/>
    </row>
    <row r="142" spans="9:25" x14ac:dyDescent="0.3">
      <c r="K142" s="313"/>
      <c r="L142" s="313"/>
      <c r="M142" s="313"/>
      <c r="N142" s="313"/>
      <c r="O142" s="313"/>
      <c r="P142" s="8"/>
      <c r="Q142" s="8"/>
    </row>
  </sheetData>
  <mergeCells count="17">
    <mergeCell ref="A16:A17"/>
    <mergeCell ref="B16:D16"/>
    <mergeCell ref="E16:E17"/>
    <mergeCell ref="F16:F17"/>
    <mergeCell ref="G16:G17"/>
    <mergeCell ref="A9:A10"/>
    <mergeCell ref="B9:B10"/>
    <mergeCell ref="C9:D9"/>
    <mergeCell ref="E9:E10"/>
    <mergeCell ref="F9:F10"/>
    <mergeCell ref="K27:K28"/>
    <mergeCell ref="P27:P28"/>
    <mergeCell ref="Q27:Q28"/>
    <mergeCell ref="L27:L28"/>
    <mergeCell ref="M27:M28"/>
    <mergeCell ref="N27:N28"/>
    <mergeCell ref="O27:O28"/>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M171"/>
  <sheetViews>
    <sheetView topLeftCell="A58" zoomScale="80" zoomScaleNormal="80" workbookViewId="0"/>
  </sheetViews>
  <sheetFormatPr defaultColWidth="9.140625" defaultRowHeight="16.5" x14ac:dyDescent="0.3"/>
  <cols>
    <col min="1" max="1" width="50" style="1" customWidth="1"/>
    <col min="2" max="2" width="11.7109375" style="1" customWidth="1"/>
    <col min="3" max="3" width="14.7109375" style="1" customWidth="1"/>
    <col min="4" max="4" width="14" style="1" customWidth="1"/>
    <col min="5" max="5" width="12.5703125" style="1" customWidth="1"/>
    <col min="6" max="6" width="17.85546875" style="1" customWidth="1"/>
    <col min="7" max="7" width="11.5703125" style="1" customWidth="1"/>
    <col min="8" max="16384" width="9.140625" style="1"/>
  </cols>
  <sheetData>
    <row r="1" spans="1:13" x14ac:dyDescent="0.3">
      <c r="A1" s="260"/>
    </row>
    <row r="2" spans="1:13" ht="17.25" thickBot="1" x14ac:dyDescent="0.35">
      <c r="A2" s="7" t="s">
        <v>642</v>
      </c>
    </row>
    <row r="3" spans="1:13" ht="33.75" thickBot="1" x14ac:dyDescent="0.35">
      <c r="A3" s="17" t="s">
        <v>34</v>
      </c>
      <c r="B3" s="18" t="s">
        <v>35</v>
      </c>
      <c r="C3" s="470">
        <v>2017</v>
      </c>
      <c r="D3" s="470">
        <v>2018</v>
      </c>
      <c r="E3" s="470">
        <v>2019</v>
      </c>
      <c r="F3" s="470">
        <v>2020</v>
      </c>
      <c r="G3" s="470">
        <v>2021</v>
      </c>
      <c r="H3" s="470">
        <v>2022</v>
      </c>
      <c r="I3" s="470">
        <v>2023</v>
      </c>
    </row>
    <row r="4" spans="1:13" ht="17.25" thickBot="1" x14ac:dyDescent="0.35">
      <c r="A4" s="217" t="s">
        <v>862</v>
      </c>
      <c r="B4" s="5"/>
      <c r="C4" s="20"/>
      <c r="D4" s="20"/>
      <c r="E4" s="20"/>
      <c r="F4" s="20"/>
      <c r="G4" s="20"/>
      <c r="H4" s="20"/>
      <c r="I4" s="20"/>
    </row>
    <row r="5" spans="1:13" ht="17.25" thickBot="1" x14ac:dyDescent="0.35">
      <c r="A5" s="218" t="s">
        <v>863</v>
      </c>
      <c r="B5" s="21" t="s">
        <v>36</v>
      </c>
      <c r="C5" s="480">
        <v>84.67</v>
      </c>
      <c r="D5" s="480">
        <v>89.87</v>
      </c>
      <c r="E5" s="480">
        <v>94.43</v>
      </c>
      <c r="F5" s="480">
        <v>93.45</v>
      </c>
      <c r="G5" s="480">
        <v>100.24</v>
      </c>
      <c r="H5" s="480">
        <v>109.76</v>
      </c>
      <c r="I5" s="480">
        <v>122.81</v>
      </c>
    </row>
    <row r="6" spans="1:13" ht="17.25" thickBot="1" x14ac:dyDescent="0.35">
      <c r="A6" s="218" t="s">
        <v>1052</v>
      </c>
      <c r="B6" s="21" t="s">
        <v>37</v>
      </c>
      <c r="C6" s="480">
        <v>104.2</v>
      </c>
      <c r="D6" s="480">
        <v>106.1</v>
      </c>
      <c r="E6" s="480">
        <v>105.1</v>
      </c>
      <c r="F6" s="480">
        <v>99</v>
      </c>
      <c r="G6" s="480">
        <v>107.3</v>
      </c>
      <c r="H6" s="480">
        <v>109.5</v>
      </c>
      <c r="I6" s="480">
        <v>111.9</v>
      </c>
    </row>
    <row r="7" spans="1:13" ht="17.25" thickBot="1" x14ac:dyDescent="0.35">
      <c r="A7" s="218" t="s">
        <v>864</v>
      </c>
      <c r="B7" s="21" t="s">
        <v>36</v>
      </c>
      <c r="C7" s="480">
        <v>84.08</v>
      </c>
      <c r="D7" s="480">
        <v>87.47</v>
      </c>
      <c r="E7" s="480">
        <v>89.67</v>
      </c>
      <c r="F7" s="480">
        <v>86.68</v>
      </c>
      <c r="G7" s="480">
        <v>90.82</v>
      </c>
      <c r="H7" s="480">
        <v>92.52</v>
      </c>
      <c r="I7" s="480">
        <v>93.99</v>
      </c>
      <c r="J7" s="136"/>
      <c r="K7" s="136"/>
      <c r="L7" s="136"/>
      <c r="M7" s="136"/>
    </row>
    <row r="8" spans="1:13" ht="17.25" thickBot="1" x14ac:dyDescent="0.35">
      <c r="A8" s="218" t="s">
        <v>1052</v>
      </c>
      <c r="B8" s="21" t="s">
        <v>37</v>
      </c>
      <c r="C8" s="480">
        <v>102.9</v>
      </c>
      <c r="D8" s="480">
        <v>104</v>
      </c>
      <c r="E8" s="480">
        <v>102.5</v>
      </c>
      <c r="F8" s="480">
        <v>96.7</v>
      </c>
      <c r="G8" s="480">
        <v>104.8</v>
      </c>
      <c r="H8" s="480">
        <v>101.9</v>
      </c>
      <c r="I8" s="480">
        <v>101.6</v>
      </c>
    </row>
    <row r="9" spans="1:13" ht="17.25" thickBot="1" x14ac:dyDescent="0.35">
      <c r="A9" s="217" t="s">
        <v>865</v>
      </c>
      <c r="B9" s="5"/>
      <c r="C9" s="224"/>
      <c r="D9" s="224"/>
      <c r="E9" s="224"/>
      <c r="F9" s="224"/>
      <c r="G9" s="224"/>
      <c r="H9" s="224"/>
      <c r="I9" s="224"/>
    </row>
    <row r="10" spans="1:13" ht="17.25" thickBot="1" x14ac:dyDescent="0.35">
      <c r="A10" s="218" t="s">
        <v>1081</v>
      </c>
      <c r="B10" s="21" t="s">
        <v>37</v>
      </c>
      <c r="C10" s="480">
        <v>1.2999999999999972</v>
      </c>
      <c r="D10" s="480">
        <v>2.5</v>
      </c>
      <c r="E10" s="480">
        <v>2.7000000000000028</v>
      </c>
      <c r="F10" s="480">
        <v>1.9000000000000057</v>
      </c>
      <c r="G10" s="480">
        <v>3.2000000000000028</v>
      </c>
      <c r="H10" s="480">
        <v>12.799999999999997</v>
      </c>
      <c r="I10" s="480">
        <v>10.5</v>
      </c>
    </row>
    <row r="11" spans="1:13" ht="17.25" thickBot="1" x14ac:dyDescent="0.35">
      <c r="A11" s="217" t="s">
        <v>866</v>
      </c>
      <c r="B11" s="5"/>
      <c r="C11" s="224"/>
      <c r="D11" s="224"/>
      <c r="E11" s="224"/>
      <c r="F11" s="224"/>
      <c r="G11" s="221"/>
      <c r="H11" s="221"/>
      <c r="I11" s="221"/>
    </row>
    <row r="12" spans="1:13" ht="17.25" thickBot="1" x14ac:dyDescent="0.35">
      <c r="A12" s="218" t="s">
        <v>38</v>
      </c>
      <c r="B12" s="21" t="s">
        <v>39</v>
      </c>
      <c r="C12" s="480">
        <v>2530.6999999999998</v>
      </c>
      <c r="D12" s="480">
        <v>2566.6999999999998</v>
      </c>
      <c r="E12" s="480">
        <v>2583.6999999999998</v>
      </c>
      <c r="F12" s="480">
        <v>2531.3000000000002</v>
      </c>
      <c r="G12" s="480" t="s">
        <v>867</v>
      </c>
      <c r="H12" s="480">
        <v>2603.9</v>
      </c>
      <c r="I12" s="480">
        <v>2610</v>
      </c>
    </row>
    <row r="13" spans="1:13" ht="17.25" thickBot="1" x14ac:dyDescent="0.35">
      <c r="A13" s="218" t="s">
        <v>1052</v>
      </c>
      <c r="B13" s="21" t="s">
        <v>37</v>
      </c>
      <c r="C13" s="481">
        <v>101.54889450664098</v>
      </c>
      <c r="D13" s="481">
        <v>101.42253131544632</v>
      </c>
      <c r="E13" s="481">
        <v>100.66232906066155</v>
      </c>
      <c r="F13" s="481">
        <v>97.971900762472444</v>
      </c>
      <c r="G13" s="481" t="s">
        <v>1053</v>
      </c>
      <c r="H13" s="481">
        <v>101.69100991955011</v>
      </c>
      <c r="I13" s="481">
        <v>100.23426398863243</v>
      </c>
    </row>
    <row r="14" spans="1:13" ht="17.25" thickBot="1" x14ac:dyDescent="0.35">
      <c r="A14" s="482" t="s">
        <v>1054</v>
      </c>
      <c r="B14" s="21" t="s">
        <v>37</v>
      </c>
      <c r="C14" s="480">
        <v>71.099999999999994</v>
      </c>
      <c r="D14" s="480">
        <v>72.400000000000006</v>
      </c>
      <c r="E14" s="480">
        <v>73.400000000000006</v>
      </c>
      <c r="F14" s="480">
        <v>72.5</v>
      </c>
      <c r="G14" s="480" t="s">
        <v>818</v>
      </c>
      <c r="H14" s="480">
        <v>76.7</v>
      </c>
      <c r="I14" s="480">
        <v>77.5</v>
      </c>
    </row>
    <row r="15" spans="1:13" ht="17.25" thickBot="1" x14ac:dyDescent="0.35">
      <c r="A15" s="218" t="s">
        <v>40</v>
      </c>
      <c r="B15" s="21" t="s">
        <v>39</v>
      </c>
      <c r="C15" s="480">
        <v>224</v>
      </c>
      <c r="D15" s="480">
        <v>179.5</v>
      </c>
      <c r="E15" s="480">
        <v>157.69999999999999</v>
      </c>
      <c r="F15" s="480">
        <v>181.4</v>
      </c>
      <c r="G15" s="480" t="s">
        <v>819</v>
      </c>
      <c r="H15" s="480">
        <v>170.4</v>
      </c>
      <c r="I15" s="480">
        <v>161.9</v>
      </c>
    </row>
    <row r="16" spans="1:13" ht="17.25" thickBot="1" x14ac:dyDescent="0.35">
      <c r="A16" s="218" t="s">
        <v>1052</v>
      </c>
      <c r="B16" s="21" t="s">
        <v>37</v>
      </c>
      <c r="C16" s="480">
        <v>84.21052631578948</v>
      </c>
      <c r="D16" s="480">
        <v>80.133928571428569</v>
      </c>
      <c r="E16" s="480">
        <v>87.85515320334261</v>
      </c>
      <c r="F16" s="480">
        <v>115.0285351934052</v>
      </c>
      <c r="G16" s="480" t="s">
        <v>1055</v>
      </c>
      <c r="H16" s="480">
        <v>90.8315565031983</v>
      </c>
      <c r="I16" s="480">
        <v>95.011737089201873</v>
      </c>
    </row>
    <row r="17" spans="1:9" ht="17.25" thickBot="1" x14ac:dyDescent="0.35">
      <c r="A17" s="218" t="s">
        <v>41</v>
      </c>
      <c r="B17" s="21" t="s">
        <v>37</v>
      </c>
      <c r="C17" s="480">
        <v>8.1</v>
      </c>
      <c r="D17" s="480">
        <v>6.6</v>
      </c>
      <c r="E17" s="480">
        <v>5.8</v>
      </c>
      <c r="F17" s="480">
        <v>6.7</v>
      </c>
      <c r="G17" s="480" t="s">
        <v>820</v>
      </c>
      <c r="H17" s="480">
        <v>6.1</v>
      </c>
      <c r="I17" s="480">
        <v>5.8</v>
      </c>
    </row>
    <row r="18" spans="1:9" ht="17.25" thickBot="1" x14ac:dyDescent="0.35">
      <c r="A18" s="217" t="s">
        <v>42</v>
      </c>
      <c r="B18" s="5"/>
      <c r="C18" s="224"/>
      <c r="D18" s="224"/>
      <c r="E18" s="224"/>
      <c r="F18" s="224"/>
      <c r="G18" s="221"/>
      <c r="H18" s="221"/>
      <c r="I18" s="221"/>
    </row>
    <row r="19" spans="1:9" ht="17.25" thickBot="1" x14ac:dyDescent="0.35">
      <c r="A19" s="218" t="s">
        <v>43</v>
      </c>
      <c r="B19" s="5"/>
      <c r="C19" s="224"/>
      <c r="D19" s="224"/>
      <c r="E19" s="224"/>
      <c r="F19" s="224"/>
      <c r="G19" s="221"/>
      <c r="H19" s="221"/>
      <c r="I19" s="221"/>
    </row>
    <row r="20" spans="1:9" ht="17.25" thickBot="1" x14ac:dyDescent="0.35">
      <c r="A20" s="482" t="s">
        <v>1056</v>
      </c>
      <c r="B20" s="21" t="s">
        <v>39</v>
      </c>
      <c r="C20" s="480">
        <v>2348.9299999999998</v>
      </c>
      <c r="D20" s="480">
        <v>2392.806</v>
      </c>
      <c r="E20" s="480">
        <v>2416.0680000000002</v>
      </c>
      <c r="F20" s="480">
        <v>2372.0430000000001</v>
      </c>
      <c r="G20" s="480">
        <v>2355.107</v>
      </c>
      <c r="H20" s="480">
        <v>2394.9009999999998</v>
      </c>
      <c r="I20" s="480">
        <v>2399.1930000000002</v>
      </c>
    </row>
    <row r="21" spans="1:9" ht="17.25" thickBot="1" x14ac:dyDescent="0.35">
      <c r="A21" s="218" t="s">
        <v>1052</v>
      </c>
      <c r="B21" s="21" t="s">
        <v>37</v>
      </c>
      <c r="C21" s="480">
        <v>101.8</v>
      </c>
      <c r="D21" s="480">
        <v>101.9</v>
      </c>
      <c r="E21" s="480">
        <v>101</v>
      </c>
      <c r="F21" s="480">
        <v>98.2</v>
      </c>
      <c r="G21" s="480">
        <v>99.3</v>
      </c>
      <c r="H21" s="480">
        <v>101.7</v>
      </c>
      <c r="I21" s="480">
        <v>100.2</v>
      </c>
    </row>
    <row r="22" spans="1:9" ht="17.25" thickBot="1" x14ac:dyDescent="0.35">
      <c r="A22" s="217" t="s">
        <v>44</v>
      </c>
      <c r="B22" s="5"/>
      <c r="C22" s="224"/>
      <c r="D22" s="224"/>
      <c r="E22" s="224"/>
      <c r="F22" s="224"/>
      <c r="G22" s="221"/>
      <c r="H22" s="221"/>
      <c r="I22" s="221"/>
    </row>
    <row r="23" spans="1:9" ht="17.25" thickBot="1" x14ac:dyDescent="0.35">
      <c r="A23" s="218" t="s">
        <v>868</v>
      </c>
      <c r="B23" s="5"/>
      <c r="C23" s="224"/>
      <c r="D23" s="224"/>
      <c r="E23" s="224"/>
      <c r="F23" s="224"/>
      <c r="G23" s="221"/>
      <c r="H23" s="221"/>
      <c r="I23" s="221"/>
    </row>
    <row r="24" spans="1:9" ht="17.25" thickBot="1" x14ac:dyDescent="0.35">
      <c r="A24" s="482" t="s">
        <v>1057</v>
      </c>
      <c r="B24" s="21" t="s">
        <v>45</v>
      </c>
      <c r="C24" s="480">
        <v>954</v>
      </c>
      <c r="D24" s="480">
        <v>1013</v>
      </c>
      <c r="E24" s="480">
        <v>1092</v>
      </c>
      <c r="F24" s="480">
        <v>1133</v>
      </c>
      <c r="G24" s="480">
        <v>1211</v>
      </c>
      <c r="H24" s="480">
        <v>1304</v>
      </c>
      <c r="I24" s="480">
        <v>1430</v>
      </c>
    </row>
    <row r="25" spans="1:9" ht="17.25" thickBot="1" x14ac:dyDescent="0.35">
      <c r="A25" s="482" t="s">
        <v>1052</v>
      </c>
      <c r="B25" s="21" t="s">
        <v>37</v>
      </c>
      <c r="C25" s="480">
        <v>104.6</v>
      </c>
      <c r="D25" s="480">
        <v>106.2</v>
      </c>
      <c r="E25" s="480">
        <v>107.8</v>
      </c>
      <c r="F25" s="480">
        <v>103.8</v>
      </c>
      <c r="G25" s="480">
        <v>106.9</v>
      </c>
      <c r="H25" s="480">
        <v>107.7</v>
      </c>
      <c r="I25" s="480">
        <v>109.7</v>
      </c>
    </row>
    <row r="26" spans="1:9" ht="16.5" customHeight="1" thickBot="1" x14ac:dyDescent="0.35">
      <c r="A26" s="482" t="s">
        <v>1058</v>
      </c>
      <c r="B26" s="21" t="s">
        <v>37</v>
      </c>
      <c r="C26" s="480">
        <v>103.3</v>
      </c>
      <c r="D26" s="480">
        <v>103.6</v>
      </c>
      <c r="E26" s="480">
        <v>105</v>
      </c>
      <c r="F26" s="480">
        <v>101.9</v>
      </c>
      <c r="G26" s="480">
        <v>103.6</v>
      </c>
      <c r="H26" s="480">
        <v>95.5</v>
      </c>
      <c r="I26" s="480">
        <v>99.3</v>
      </c>
    </row>
    <row r="27" spans="1:9" x14ac:dyDescent="0.3">
      <c r="A27" s="9" t="s">
        <v>821</v>
      </c>
    </row>
    <row r="28" spans="1:9" x14ac:dyDescent="0.3">
      <c r="A28" s="315" t="s">
        <v>869</v>
      </c>
    </row>
    <row r="29" spans="1:9" ht="18" x14ac:dyDescent="0.3">
      <c r="A29" s="483" t="s">
        <v>1059</v>
      </c>
    </row>
    <row r="30" spans="1:9" ht="18" x14ac:dyDescent="0.3">
      <c r="A30" s="483" t="s">
        <v>1060</v>
      </c>
    </row>
    <row r="31" spans="1:9" ht="18" x14ac:dyDescent="0.3">
      <c r="A31" s="483" t="s">
        <v>1061</v>
      </c>
    </row>
    <row r="32" spans="1:9" ht="59.25" customHeight="1" x14ac:dyDescent="0.3">
      <c r="A32" s="484" t="s">
        <v>1062</v>
      </c>
      <c r="B32" s="484"/>
      <c r="C32" s="484"/>
      <c r="D32" s="484"/>
      <c r="E32" s="484"/>
      <c r="F32" s="484"/>
      <c r="G32" s="484"/>
      <c r="H32" s="484"/>
      <c r="I32" s="484"/>
    </row>
    <row r="33" spans="1:5" ht="18" x14ac:dyDescent="0.3">
      <c r="A33" s="485" t="s">
        <v>1063</v>
      </c>
    </row>
    <row r="34" spans="1:5" ht="18" x14ac:dyDescent="0.3">
      <c r="A34" s="483" t="s">
        <v>1064</v>
      </c>
    </row>
    <row r="35" spans="1:5" ht="18" x14ac:dyDescent="0.3">
      <c r="A35" s="483" t="s">
        <v>1065</v>
      </c>
    </row>
    <row r="36" spans="1:5" ht="18" x14ac:dyDescent="0.3">
      <c r="A36" s="483" t="s">
        <v>1066</v>
      </c>
    </row>
    <row r="38" spans="1:5" ht="17.25" thickBot="1" x14ac:dyDescent="0.35">
      <c r="A38" s="7" t="s">
        <v>46</v>
      </c>
    </row>
    <row r="39" spans="1:5" x14ac:dyDescent="0.3">
      <c r="A39" s="580" t="s">
        <v>47</v>
      </c>
      <c r="B39" s="579"/>
      <c r="C39" s="579"/>
      <c r="D39" s="579"/>
      <c r="E39" s="579"/>
    </row>
    <row r="40" spans="1:5" ht="46.5" customHeight="1" thickBot="1" x14ac:dyDescent="0.35">
      <c r="A40" s="35" t="s">
        <v>48</v>
      </c>
      <c r="B40" s="210" t="s">
        <v>758</v>
      </c>
      <c r="C40" s="210" t="s">
        <v>51</v>
      </c>
      <c r="D40" s="210" t="s">
        <v>52</v>
      </c>
      <c r="E40" s="28" t="s">
        <v>53</v>
      </c>
    </row>
    <row r="41" spans="1:5" ht="17.25" thickBot="1" x14ac:dyDescent="0.35">
      <c r="A41" s="257" t="s">
        <v>54</v>
      </c>
      <c r="B41" s="34" t="s">
        <v>55</v>
      </c>
      <c r="C41" s="486">
        <v>108.2</v>
      </c>
      <c r="D41" s="486">
        <v>105.9</v>
      </c>
      <c r="E41" s="486">
        <v>110.5</v>
      </c>
    </row>
    <row r="42" spans="1:5" ht="17.25" thickBot="1" x14ac:dyDescent="0.35">
      <c r="A42" s="130" t="s">
        <v>56</v>
      </c>
      <c r="B42" s="258"/>
      <c r="C42" s="233"/>
      <c r="D42" s="233"/>
      <c r="E42" s="233"/>
    </row>
    <row r="43" spans="1:5" ht="17.25" thickBot="1" x14ac:dyDescent="0.35">
      <c r="A43" s="259" t="s">
        <v>57</v>
      </c>
      <c r="B43" s="487">
        <v>237.840163394</v>
      </c>
      <c r="C43" s="488">
        <v>111.2</v>
      </c>
      <c r="D43" s="488">
        <v>106.5</v>
      </c>
      <c r="E43" s="488">
        <v>117.3</v>
      </c>
    </row>
    <row r="44" spans="1:5" ht="17.25" thickBot="1" x14ac:dyDescent="0.35">
      <c r="A44" s="259" t="s">
        <v>58</v>
      </c>
      <c r="B44" s="487">
        <v>50.921271631000003</v>
      </c>
      <c r="C44" s="488">
        <v>109.4</v>
      </c>
      <c r="D44" s="488">
        <v>108</v>
      </c>
      <c r="E44" s="488">
        <v>108.4</v>
      </c>
    </row>
    <row r="45" spans="1:5" ht="17.25" thickBot="1" x14ac:dyDescent="0.35">
      <c r="A45" s="259" t="s">
        <v>59</v>
      </c>
      <c r="B45" s="487">
        <v>44.101255029999997</v>
      </c>
      <c r="C45" s="488">
        <v>107.1</v>
      </c>
      <c r="D45" s="488">
        <v>105</v>
      </c>
      <c r="E45" s="488">
        <v>107.1</v>
      </c>
    </row>
    <row r="46" spans="1:5" ht="17.25" thickBot="1" x14ac:dyDescent="0.35">
      <c r="A46" s="489" t="s">
        <v>1067</v>
      </c>
      <c r="B46" s="487">
        <v>257.44198484100002</v>
      </c>
      <c r="C46" s="488">
        <v>106.5</v>
      </c>
      <c r="D46" s="488">
        <v>104.6</v>
      </c>
      <c r="E46" s="488">
        <v>109.3</v>
      </c>
    </row>
    <row r="47" spans="1:5" ht="17.25" thickBot="1" x14ac:dyDescent="0.35">
      <c r="A47" s="489" t="s">
        <v>1068</v>
      </c>
      <c r="B47" s="487">
        <v>70.001500222000004</v>
      </c>
      <c r="C47" s="488">
        <v>107.8</v>
      </c>
      <c r="D47" s="488">
        <v>105.4</v>
      </c>
      <c r="E47" s="488">
        <v>109.7</v>
      </c>
    </row>
    <row r="48" spans="1:5" ht="17.25" thickBot="1" x14ac:dyDescent="0.35">
      <c r="A48" s="490" t="s">
        <v>1069</v>
      </c>
      <c r="B48" s="487">
        <v>26.114301716</v>
      </c>
      <c r="C48" s="488">
        <v>110.6</v>
      </c>
      <c r="D48" s="488">
        <v>110.1</v>
      </c>
      <c r="E48" s="488">
        <v>110.2</v>
      </c>
    </row>
    <row r="49" spans="1:12" ht="17.25" thickBot="1" x14ac:dyDescent="0.35">
      <c r="A49" s="259" t="s">
        <v>60</v>
      </c>
      <c r="B49" s="487">
        <v>60.827124816999998</v>
      </c>
      <c r="C49" s="488">
        <v>104.9</v>
      </c>
      <c r="D49" s="488">
        <v>103.6</v>
      </c>
      <c r="E49" s="488">
        <v>101.2</v>
      </c>
    </row>
    <row r="50" spans="1:12" ht="17.25" thickBot="1" x14ac:dyDescent="0.35">
      <c r="A50" s="259" t="s">
        <v>822</v>
      </c>
      <c r="B50" s="487">
        <v>31.432785587000001</v>
      </c>
      <c r="C50" s="488">
        <v>106.3</v>
      </c>
      <c r="D50" s="488">
        <v>105.7</v>
      </c>
      <c r="E50" s="488">
        <v>105.5</v>
      </c>
    </row>
    <row r="51" spans="1:12" ht="17.25" thickBot="1" x14ac:dyDescent="0.35">
      <c r="A51" s="259" t="s">
        <v>61</v>
      </c>
      <c r="B51" s="487">
        <v>70.426298514999999</v>
      </c>
      <c r="C51" s="488">
        <v>103.3</v>
      </c>
      <c r="D51" s="488">
        <v>103</v>
      </c>
      <c r="E51" s="488">
        <v>106</v>
      </c>
    </row>
    <row r="52" spans="1:12" ht="17.25" thickBot="1" x14ac:dyDescent="0.35">
      <c r="A52" s="259" t="s">
        <v>62</v>
      </c>
      <c r="B52" s="487">
        <v>14.527891138999999</v>
      </c>
      <c r="C52" s="488">
        <v>112.6</v>
      </c>
      <c r="D52" s="488">
        <v>114.7</v>
      </c>
      <c r="E52" s="488">
        <v>112.9</v>
      </c>
    </row>
    <row r="53" spans="1:12" ht="17.25" thickBot="1" x14ac:dyDescent="0.35">
      <c r="A53" s="259" t="s">
        <v>870</v>
      </c>
      <c r="B53" s="487">
        <v>62.125718184</v>
      </c>
      <c r="C53" s="488">
        <v>111.7</v>
      </c>
      <c r="D53" s="488">
        <v>109.5</v>
      </c>
      <c r="E53" s="488">
        <v>114.3</v>
      </c>
    </row>
    <row r="54" spans="1:12" ht="17.25" thickBot="1" x14ac:dyDescent="0.35">
      <c r="A54" s="259" t="s">
        <v>757</v>
      </c>
      <c r="B54" s="487">
        <v>74.239704923999994</v>
      </c>
      <c r="C54" s="488">
        <v>108.7</v>
      </c>
      <c r="D54" s="488">
        <v>106.6</v>
      </c>
      <c r="E54" s="488">
        <v>110.6</v>
      </c>
    </row>
    <row r="55" spans="1:12" x14ac:dyDescent="0.3">
      <c r="A55" s="9" t="s">
        <v>821</v>
      </c>
      <c r="B55" s="73"/>
      <c r="C55" s="73"/>
      <c r="D55" s="73"/>
      <c r="E55" s="73"/>
      <c r="F55" s="73"/>
    </row>
    <row r="56" spans="1:12" ht="18" x14ac:dyDescent="0.3">
      <c r="A56" s="485" t="s">
        <v>1070</v>
      </c>
      <c r="B56" s="73"/>
      <c r="C56" s="73"/>
      <c r="D56" s="73"/>
      <c r="E56" s="73"/>
      <c r="F56" s="73"/>
    </row>
    <row r="57" spans="1:12" x14ac:dyDescent="0.3">
      <c r="A57" s="73"/>
      <c r="B57" s="73"/>
      <c r="C57" s="73"/>
      <c r="D57" s="73"/>
      <c r="E57" s="73"/>
      <c r="F57" s="73"/>
    </row>
    <row r="58" spans="1:12" ht="17.25" thickBot="1" x14ac:dyDescent="0.35">
      <c r="A58" s="7" t="s">
        <v>63</v>
      </c>
    </row>
    <row r="59" spans="1:12" x14ac:dyDescent="0.3">
      <c r="A59" s="588" t="s">
        <v>34</v>
      </c>
      <c r="B59" s="589"/>
      <c r="C59" s="578" t="s">
        <v>64</v>
      </c>
      <c r="D59" s="579"/>
      <c r="E59" s="578" t="s">
        <v>65</v>
      </c>
      <c r="F59" s="581"/>
    </row>
    <row r="60" spans="1:12" ht="48" customHeight="1" x14ac:dyDescent="0.3">
      <c r="A60" s="590"/>
      <c r="B60" s="591"/>
      <c r="C60" s="210" t="s">
        <v>1071</v>
      </c>
      <c r="D60" s="210" t="s">
        <v>1072</v>
      </c>
      <c r="E60" s="210" t="s">
        <v>1073</v>
      </c>
      <c r="F60" s="212" t="s">
        <v>1074</v>
      </c>
    </row>
    <row r="61" spans="1:12" ht="17.25" thickBot="1" x14ac:dyDescent="0.35">
      <c r="A61" s="584" t="s">
        <v>759</v>
      </c>
      <c r="B61" s="33" t="s">
        <v>67</v>
      </c>
      <c r="C61" s="491">
        <v>77729</v>
      </c>
      <c r="D61" s="491">
        <v>20891</v>
      </c>
      <c r="E61" s="491">
        <v>954</v>
      </c>
      <c r="F61" s="491">
        <v>929</v>
      </c>
    </row>
    <row r="62" spans="1:12" ht="17.25" thickBot="1" x14ac:dyDescent="0.35">
      <c r="A62" s="585"/>
      <c r="B62" s="33" t="s">
        <v>68</v>
      </c>
      <c r="C62" s="488">
        <v>96.8</v>
      </c>
      <c r="D62" s="488">
        <v>103.3</v>
      </c>
      <c r="E62" s="488">
        <v>81.2</v>
      </c>
      <c r="F62" s="488">
        <v>82.5</v>
      </c>
      <c r="H62" s="8"/>
      <c r="I62" s="8"/>
      <c r="J62" s="8"/>
      <c r="K62" s="8"/>
      <c r="L62" s="8"/>
    </row>
    <row r="63" spans="1:12" ht="17.25" thickBot="1" x14ac:dyDescent="0.35">
      <c r="A63" s="214" t="s">
        <v>1075</v>
      </c>
      <c r="B63" s="215"/>
      <c r="C63" s="492"/>
      <c r="D63" s="493"/>
      <c r="E63" s="492"/>
      <c r="F63" s="494"/>
    </row>
    <row r="64" spans="1:12" ht="17.25" thickBot="1" x14ac:dyDescent="0.35">
      <c r="A64" s="586" t="s">
        <v>1076</v>
      </c>
      <c r="B64" s="33" t="s">
        <v>67</v>
      </c>
      <c r="C64" s="491">
        <v>1328</v>
      </c>
      <c r="D64" s="495">
        <v>251</v>
      </c>
      <c r="E64" s="495">
        <v>2</v>
      </c>
      <c r="F64" s="495">
        <v>2</v>
      </c>
    </row>
    <row r="65" spans="1:12" ht="17.25" thickBot="1" x14ac:dyDescent="0.35">
      <c r="A65" s="587"/>
      <c r="B65" s="33" t="s">
        <v>68</v>
      </c>
      <c r="C65" s="488">
        <v>94.1</v>
      </c>
      <c r="D65" s="488">
        <v>115.1</v>
      </c>
      <c r="E65" s="488">
        <v>100</v>
      </c>
      <c r="F65" s="488">
        <v>100</v>
      </c>
      <c r="I65" s="8"/>
    </row>
    <row r="66" spans="1:12" ht="17.25" thickBot="1" x14ac:dyDescent="0.35">
      <c r="A66" s="586" t="s">
        <v>1077</v>
      </c>
      <c r="B66" s="33" t="s">
        <v>67</v>
      </c>
      <c r="C66" s="491">
        <v>76401</v>
      </c>
      <c r="D66" s="491">
        <v>20640</v>
      </c>
      <c r="E66" s="491">
        <v>952</v>
      </c>
      <c r="F66" s="491">
        <v>927</v>
      </c>
    </row>
    <row r="67" spans="1:12" ht="17.25" thickBot="1" x14ac:dyDescent="0.35">
      <c r="A67" s="587"/>
      <c r="B67" s="33" t="s">
        <v>68</v>
      </c>
      <c r="C67" s="488">
        <v>96.9</v>
      </c>
      <c r="D67" s="488">
        <v>103.2</v>
      </c>
      <c r="E67" s="488">
        <v>81.2</v>
      </c>
      <c r="F67" s="488">
        <v>82.5</v>
      </c>
    </row>
    <row r="68" spans="1:12" ht="17.25" thickBot="1" x14ac:dyDescent="0.35">
      <c r="A68" s="468" t="s">
        <v>1078</v>
      </c>
      <c r="B68" s="33"/>
      <c r="C68" s="495"/>
      <c r="D68" s="495"/>
      <c r="E68" s="495"/>
      <c r="F68" s="496"/>
      <c r="H68" s="8"/>
      <c r="I68" s="8"/>
      <c r="J68" s="8"/>
      <c r="K68" s="8"/>
      <c r="L68" s="8"/>
    </row>
    <row r="69" spans="1:12" ht="17.25" thickBot="1" x14ac:dyDescent="0.35">
      <c r="A69" s="582" t="s">
        <v>1079</v>
      </c>
      <c r="B69" s="33" t="s">
        <v>67</v>
      </c>
      <c r="C69" s="491">
        <v>46964</v>
      </c>
      <c r="D69" s="491">
        <v>12692</v>
      </c>
      <c r="E69" s="495" t="s">
        <v>617</v>
      </c>
      <c r="F69" s="495" t="s">
        <v>617</v>
      </c>
    </row>
    <row r="70" spans="1:12" ht="17.25" thickBot="1" x14ac:dyDescent="0.35">
      <c r="A70" s="583"/>
      <c r="B70" s="126" t="s">
        <v>68</v>
      </c>
      <c r="C70" s="497">
        <v>95.6</v>
      </c>
      <c r="D70" s="497">
        <v>89.6</v>
      </c>
      <c r="E70" s="498" t="s">
        <v>617</v>
      </c>
      <c r="F70" s="498" t="s">
        <v>617</v>
      </c>
    </row>
    <row r="71" spans="1:12" x14ac:dyDescent="0.3">
      <c r="A71" s="9" t="s">
        <v>821</v>
      </c>
      <c r="C71" s="256"/>
      <c r="D71" s="256"/>
      <c r="E71" s="256"/>
      <c r="F71" s="256"/>
      <c r="G71" s="256"/>
    </row>
    <row r="72" spans="1:12" x14ac:dyDescent="0.3">
      <c r="A72" s="9" t="s">
        <v>70</v>
      </c>
    </row>
    <row r="73" spans="1:12" x14ac:dyDescent="0.3">
      <c r="A73" s="9" t="s">
        <v>71</v>
      </c>
    </row>
    <row r="74" spans="1:12" x14ac:dyDescent="0.3">
      <c r="A74" s="7"/>
    </row>
    <row r="75" spans="1:12" ht="17.25" thickBot="1" x14ac:dyDescent="0.35">
      <c r="A75" s="7" t="s">
        <v>72</v>
      </c>
    </row>
    <row r="76" spans="1:12" ht="69.75" customHeight="1" x14ac:dyDescent="0.3">
      <c r="A76" s="213"/>
      <c r="B76" s="78" t="s">
        <v>1080</v>
      </c>
      <c r="C76" s="469" t="s">
        <v>990</v>
      </c>
    </row>
    <row r="77" spans="1:12" ht="15.75" customHeight="1" thickBot="1" x14ac:dyDescent="0.35">
      <c r="A77" s="121" t="s">
        <v>73</v>
      </c>
      <c r="B77" s="499">
        <v>732757</v>
      </c>
      <c r="C77" s="500">
        <v>1.0060230377418071</v>
      </c>
    </row>
    <row r="78" spans="1:12" ht="15.75" customHeight="1" thickBot="1" x14ac:dyDescent="0.35">
      <c r="A78" s="121" t="s">
        <v>74</v>
      </c>
      <c r="B78" s="499">
        <v>566114</v>
      </c>
      <c r="C78" s="500">
        <v>1.0009565520277666</v>
      </c>
    </row>
    <row r="79" spans="1:12" ht="15.75" customHeight="1" thickBot="1" x14ac:dyDescent="0.35">
      <c r="A79" s="121" t="s">
        <v>75</v>
      </c>
      <c r="B79" s="499">
        <v>568102</v>
      </c>
      <c r="C79" s="500">
        <v>0.99549130415735754</v>
      </c>
    </row>
    <row r="80" spans="1:12" ht="15.75" customHeight="1" thickBot="1" x14ac:dyDescent="0.35">
      <c r="A80" s="121" t="s">
        <v>76</v>
      </c>
      <c r="B80" s="499">
        <v>668301</v>
      </c>
      <c r="C80" s="500">
        <v>0.99642908262461682</v>
      </c>
    </row>
    <row r="81" spans="1:13" ht="15.75" customHeight="1" thickBot="1" x14ac:dyDescent="0.35">
      <c r="A81" s="121" t="s">
        <v>77</v>
      </c>
      <c r="B81" s="499">
        <v>687174</v>
      </c>
      <c r="C81" s="500">
        <v>0.99864555751584783</v>
      </c>
    </row>
    <row r="82" spans="1:13" ht="15.75" customHeight="1" thickBot="1" x14ac:dyDescent="0.35">
      <c r="A82" s="121" t="s">
        <v>78</v>
      </c>
      <c r="B82" s="499">
        <v>614356</v>
      </c>
      <c r="C82" s="500">
        <v>0.99446240310014777</v>
      </c>
    </row>
    <row r="83" spans="1:13" ht="15.75" customHeight="1" thickBot="1" x14ac:dyDescent="0.35">
      <c r="A83" s="121" t="s">
        <v>79</v>
      </c>
      <c r="B83" s="499">
        <v>808810</v>
      </c>
      <c r="C83" s="500">
        <v>1.0008909898649903</v>
      </c>
    </row>
    <row r="84" spans="1:13" ht="15.75" customHeight="1" thickBot="1" x14ac:dyDescent="0.35">
      <c r="A84" s="121" t="s">
        <v>80</v>
      </c>
      <c r="B84" s="499">
        <v>779073</v>
      </c>
      <c r="C84" s="500">
        <v>0.99944580214366807</v>
      </c>
      <c r="F84" s="10"/>
    </row>
    <row r="85" spans="1:13" ht="15.75" customHeight="1" thickBot="1" x14ac:dyDescent="0.35">
      <c r="A85" s="216" t="s">
        <v>81</v>
      </c>
      <c r="B85" s="501">
        <f>SUM(B77:B84)</f>
        <v>5424687</v>
      </c>
      <c r="C85" s="502">
        <v>0.99924384651318376</v>
      </c>
      <c r="F85" s="303"/>
      <c r="G85" s="447"/>
      <c r="H85" s="447"/>
      <c r="I85" s="447"/>
      <c r="J85" s="447"/>
      <c r="K85" s="447"/>
      <c r="L85" s="447"/>
      <c r="M85" s="447"/>
    </row>
    <row r="86" spans="1:13" x14ac:dyDescent="0.3">
      <c r="A86" s="9" t="s">
        <v>821</v>
      </c>
      <c r="F86" s="447"/>
      <c r="G86" s="447"/>
      <c r="H86" s="447"/>
      <c r="I86" s="447"/>
      <c r="J86" s="447"/>
      <c r="K86" s="447"/>
      <c r="L86" s="447"/>
      <c r="M86" s="447"/>
    </row>
    <row r="87" spans="1:13" x14ac:dyDescent="0.3">
      <c r="A87" s="9"/>
      <c r="F87" s="447"/>
      <c r="G87" s="722"/>
      <c r="H87" s="447"/>
      <c r="I87" s="447"/>
      <c r="J87" s="447"/>
      <c r="K87" s="447"/>
      <c r="L87" s="447"/>
      <c r="M87" s="447"/>
    </row>
    <row r="88" spans="1:13" s="447" customFormat="1" x14ac:dyDescent="0.3">
      <c r="A88" s="342" t="s">
        <v>1207</v>
      </c>
      <c r="G88" s="564" t="s">
        <v>1290</v>
      </c>
      <c r="J88" s="564" t="s">
        <v>1208</v>
      </c>
    </row>
    <row r="89" spans="1:13" x14ac:dyDescent="0.3">
      <c r="F89" s="447"/>
      <c r="G89" s="447"/>
      <c r="H89" s="447"/>
      <c r="I89" s="447"/>
      <c r="J89" s="447"/>
      <c r="K89" s="447"/>
      <c r="L89" s="447"/>
      <c r="M89" s="447"/>
    </row>
    <row r="90" spans="1:13" x14ac:dyDescent="0.3">
      <c r="A90" s="9"/>
      <c r="F90" s="447"/>
      <c r="G90" s="564" t="s">
        <v>1209</v>
      </c>
      <c r="H90" s="564" t="s">
        <v>1210</v>
      </c>
      <c r="I90" s="447"/>
      <c r="J90" s="564" t="s">
        <v>1209</v>
      </c>
      <c r="K90" s="564" t="s">
        <v>37</v>
      </c>
      <c r="L90" s="447"/>
      <c r="M90" s="447"/>
    </row>
    <row r="91" spans="1:13" x14ac:dyDescent="0.3">
      <c r="A91" s="9"/>
      <c r="F91" s="447"/>
      <c r="G91" s="447" t="s">
        <v>1211</v>
      </c>
      <c r="H91" s="723">
        <v>-1.65</v>
      </c>
      <c r="I91" s="447"/>
      <c r="J91" s="447" t="s">
        <v>1211</v>
      </c>
      <c r="K91" s="723">
        <v>139.91</v>
      </c>
      <c r="L91" s="447"/>
      <c r="M91" s="447"/>
    </row>
    <row r="92" spans="1:13" x14ac:dyDescent="0.3">
      <c r="F92" s="447"/>
      <c r="G92" s="447" t="s">
        <v>1212</v>
      </c>
      <c r="H92" s="723">
        <v>-1.1499999999999999</v>
      </c>
      <c r="I92" s="447"/>
      <c r="J92" s="447" t="s">
        <v>1212</v>
      </c>
      <c r="K92" s="723">
        <v>127.09</v>
      </c>
      <c r="L92" s="447"/>
      <c r="M92" s="447"/>
    </row>
    <row r="93" spans="1:13" x14ac:dyDescent="0.3">
      <c r="F93" s="447"/>
      <c r="G93" s="447" t="s">
        <v>1213</v>
      </c>
      <c r="H93" s="723">
        <v>0.57999999999999996</v>
      </c>
      <c r="I93" s="447"/>
      <c r="J93" s="447" t="s">
        <v>1213</v>
      </c>
      <c r="K93" s="723">
        <v>112.8</v>
      </c>
      <c r="L93" s="447"/>
      <c r="M93" s="447"/>
    </row>
    <row r="94" spans="1:13" x14ac:dyDescent="0.3">
      <c r="F94" s="447"/>
      <c r="G94" s="447" t="s">
        <v>1214</v>
      </c>
      <c r="H94" s="723">
        <v>-0.45</v>
      </c>
      <c r="I94" s="447"/>
      <c r="J94" s="447" t="s">
        <v>1214</v>
      </c>
      <c r="K94" s="723">
        <v>118.61</v>
      </c>
      <c r="L94" s="447"/>
      <c r="M94" s="447"/>
    </row>
    <row r="95" spans="1:13" x14ac:dyDescent="0.3">
      <c r="F95" s="447"/>
      <c r="G95" s="447" t="s">
        <v>1215</v>
      </c>
      <c r="H95" s="723">
        <v>0.05</v>
      </c>
      <c r="I95" s="447"/>
      <c r="J95" s="447" t="s">
        <v>1215</v>
      </c>
      <c r="K95" s="723">
        <v>146.09</v>
      </c>
      <c r="L95" s="447"/>
      <c r="M95" s="447"/>
    </row>
    <row r="96" spans="1:13" x14ac:dyDescent="0.3">
      <c r="F96" s="447"/>
      <c r="G96" s="447" t="s">
        <v>1216</v>
      </c>
      <c r="H96" s="723">
        <v>-0.31</v>
      </c>
      <c r="I96" s="447"/>
      <c r="J96" s="447" t="s">
        <v>1216</v>
      </c>
      <c r="K96" s="723">
        <v>94.04</v>
      </c>
      <c r="L96" s="447"/>
      <c r="M96" s="447"/>
    </row>
    <row r="97" spans="1:13" x14ac:dyDescent="0.3">
      <c r="F97" s="447"/>
      <c r="G97" s="447" t="s">
        <v>1217</v>
      </c>
      <c r="H97" s="723">
        <v>-0.14000000000000001</v>
      </c>
      <c r="I97" s="447"/>
      <c r="J97" s="447" t="s">
        <v>1217</v>
      </c>
      <c r="K97" s="723">
        <v>93.88</v>
      </c>
      <c r="L97" s="447"/>
      <c r="M97" s="447"/>
    </row>
    <row r="98" spans="1:13" x14ac:dyDescent="0.3">
      <c r="F98" s="447"/>
      <c r="G98" s="447" t="s">
        <v>1218</v>
      </c>
      <c r="H98" s="723">
        <v>4.17</v>
      </c>
      <c r="I98" s="447"/>
      <c r="J98" s="447" t="s">
        <v>1218</v>
      </c>
      <c r="K98" s="723">
        <v>61.06</v>
      </c>
      <c r="L98" s="447"/>
      <c r="M98" s="447"/>
    </row>
    <row r="99" spans="1:13" x14ac:dyDescent="0.3">
      <c r="F99" s="447"/>
      <c r="G99" s="447" t="s">
        <v>1219</v>
      </c>
      <c r="H99" s="723">
        <v>-1.71</v>
      </c>
      <c r="I99" s="447"/>
      <c r="J99" s="447" t="s">
        <v>1219</v>
      </c>
      <c r="K99" s="723">
        <v>119.7</v>
      </c>
      <c r="L99" s="447"/>
      <c r="M99" s="447"/>
    </row>
    <row r="100" spans="1:13" x14ac:dyDescent="0.3">
      <c r="F100" s="447"/>
      <c r="G100" s="447" t="s">
        <v>1220</v>
      </c>
      <c r="H100" s="723">
        <v>-1.76</v>
      </c>
      <c r="I100" s="447"/>
      <c r="J100" s="447" t="s">
        <v>1220</v>
      </c>
      <c r="K100" s="723">
        <v>126.65</v>
      </c>
      <c r="L100" s="447"/>
      <c r="M100" s="447"/>
    </row>
    <row r="101" spans="1:13" x14ac:dyDescent="0.3">
      <c r="F101" s="447"/>
      <c r="G101" s="447" t="s">
        <v>1221</v>
      </c>
      <c r="H101" s="723">
        <v>-2.98</v>
      </c>
      <c r="I101" s="447"/>
      <c r="J101" s="447" t="s">
        <v>1221</v>
      </c>
      <c r="K101" s="723">
        <v>134.46</v>
      </c>
      <c r="L101" s="447"/>
      <c r="M101" s="447"/>
    </row>
    <row r="102" spans="1:13" x14ac:dyDescent="0.3">
      <c r="F102" s="447"/>
      <c r="G102" s="447" t="s">
        <v>1222</v>
      </c>
      <c r="H102" s="723">
        <v>-3.54</v>
      </c>
      <c r="I102" s="447"/>
      <c r="J102" s="447" t="s">
        <v>1222</v>
      </c>
      <c r="K102" s="723">
        <v>158.94999999999999</v>
      </c>
      <c r="L102" s="447"/>
      <c r="M102" s="447"/>
    </row>
    <row r="103" spans="1:13" x14ac:dyDescent="0.3">
      <c r="F103" s="447"/>
      <c r="G103" s="447" t="s">
        <v>1223</v>
      </c>
      <c r="H103" s="723">
        <v>-4.79</v>
      </c>
      <c r="I103" s="447"/>
      <c r="J103" s="447" t="s">
        <v>1223</v>
      </c>
      <c r="K103" s="723">
        <v>128.41</v>
      </c>
      <c r="L103" s="447"/>
      <c r="M103" s="447"/>
    </row>
    <row r="104" spans="1:13" x14ac:dyDescent="0.3">
      <c r="F104" s="447"/>
      <c r="G104" s="447" t="s">
        <v>1224</v>
      </c>
      <c r="H104" s="723">
        <v>-2.3199999999999998</v>
      </c>
      <c r="I104" s="447"/>
      <c r="J104" s="447" t="s">
        <v>1224</v>
      </c>
      <c r="K104" s="723">
        <v>124.89</v>
      </c>
      <c r="L104" s="447"/>
      <c r="M104" s="447"/>
    </row>
    <row r="105" spans="1:13" x14ac:dyDescent="0.3">
      <c r="A105" s="65" t="s">
        <v>695</v>
      </c>
      <c r="F105" s="447"/>
      <c r="G105" s="447" t="s">
        <v>1225</v>
      </c>
      <c r="H105" s="723">
        <v>-0.2</v>
      </c>
      <c r="I105" s="447"/>
      <c r="J105" s="447" t="s">
        <v>1225</v>
      </c>
      <c r="K105" s="723">
        <v>118.54</v>
      </c>
      <c r="L105" s="447"/>
      <c r="M105" s="447"/>
    </row>
    <row r="106" spans="1:13" x14ac:dyDescent="0.3">
      <c r="A106" s="9" t="s">
        <v>8</v>
      </c>
      <c r="F106" s="447"/>
      <c r="G106" s="447" t="s">
        <v>1226</v>
      </c>
      <c r="H106" s="723">
        <v>-3.66</v>
      </c>
      <c r="I106" s="447"/>
      <c r="J106" s="447" t="s">
        <v>1226</v>
      </c>
      <c r="K106" s="723">
        <v>144.4</v>
      </c>
      <c r="L106" s="447"/>
      <c r="M106" s="447"/>
    </row>
    <row r="107" spans="1:13" x14ac:dyDescent="0.3">
      <c r="F107" s="447"/>
      <c r="G107" s="447" t="s">
        <v>1227</v>
      </c>
      <c r="H107" s="723">
        <v>-3</v>
      </c>
      <c r="I107" s="447"/>
      <c r="J107" s="447" t="s">
        <v>1227</v>
      </c>
      <c r="K107" s="723">
        <v>138.86000000000001</v>
      </c>
      <c r="L107" s="447"/>
      <c r="M107" s="447"/>
    </row>
    <row r="108" spans="1:13" x14ac:dyDescent="0.3">
      <c r="A108" s="12" t="s">
        <v>1291</v>
      </c>
      <c r="F108" s="447"/>
      <c r="G108" s="447" t="s">
        <v>1228</v>
      </c>
      <c r="H108" s="723">
        <v>-6.29</v>
      </c>
      <c r="I108" s="447"/>
      <c r="J108" s="447" t="s">
        <v>1228</v>
      </c>
      <c r="K108" s="723">
        <v>181.24</v>
      </c>
      <c r="L108" s="447"/>
      <c r="M108" s="447"/>
    </row>
    <row r="109" spans="1:13" x14ac:dyDescent="0.3">
      <c r="F109" s="447"/>
      <c r="G109" s="447" t="s">
        <v>1229</v>
      </c>
      <c r="H109" s="723">
        <v>-3.91</v>
      </c>
      <c r="I109" s="447"/>
      <c r="J109" s="447" t="s">
        <v>1229</v>
      </c>
      <c r="K109" s="723">
        <v>140.68</v>
      </c>
      <c r="L109" s="447"/>
      <c r="M109" s="447"/>
    </row>
    <row r="110" spans="1:13" x14ac:dyDescent="0.3">
      <c r="F110" s="447"/>
      <c r="G110" s="447" t="s">
        <v>1230</v>
      </c>
      <c r="H110" s="723">
        <v>-4.24</v>
      </c>
      <c r="I110" s="447"/>
      <c r="J110" s="447" t="s">
        <v>1230</v>
      </c>
      <c r="K110" s="723">
        <v>162.65</v>
      </c>
      <c r="L110" s="447"/>
      <c r="M110" s="447"/>
    </row>
    <row r="111" spans="1:13" x14ac:dyDescent="0.3">
      <c r="F111" s="447"/>
      <c r="G111" s="447" t="s">
        <v>1231</v>
      </c>
      <c r="H111" s="723">
        <v>-2.06</v>
      </c>
      <c r="I111" s="447"/>
      <c r="J111" s="447" t="s">
        <v>1231</v>
      </c>
      <c r="K111" s="723">
        <v>122.28</v>
      </c>
      <c r="L111" s="447"/>
      <c r="M111" s="447"/>
    </row>
    <row r="112" spans="1:13" x14ac:dyDescent="0.3">
      <c r="F112" s="447"/>
      <c r="G112" s="447" t="s">
        <v>1232</v>
      </c>
      <c r="H112" s="723">
        <v>-5.34</v>
      </c>
      <c r="I112" s="447"/>
      <c r="J112" s="447" t="s">
        <v>1232</v>
      </c>
      <c r="K112" s="723">
        <v>160.16999999999999</v>
      </c>
      <c r="L112" s="447"/>
      <c r="M112" s="447"/>
    </row>
    <row r="113" spans="1:13" x14ac:dyDescent="0.3">
      <c r="F113" s="447"/>
      <c r="G113" s="447" t="s">
        <v>1233</v>
      </c>
      <c r="H113" s="723">
        <v>-3.17</v>
      </c>
      <c r="I113" s="447"/>
      <c r="J113" s="447" t="s">
        <v>1233</v>
      </c>
      <c r="K113" s="723">
        <v>119.72</v>
      </c>
      <c r="L113" s="447"/>
      <c r="M113" s="447"/>
    </row>
    <row r="114" spans="1:13" x14ac:dyDescent="0.3">
      <c r="F114" s="447"/>
      <c r="G114" s="447" t="s">
        <v>1234</v>
      </c>
      <c r="H114" s="723">
        <v>-2.75</v>
      </c>
      <c r="I114" s="447"/>
      <c r="J114" s="447" t="s">
        <v>1234</v>
      </c>
      <c r="K114" s="723">
        <v>139.19999999999999</v>
      </c>
      <c r="L114" s="447"/>
      <c r="M114" s="447"/>
    </row>
    <row r="115" spans="1:13" x14ac:dyDescent="0.3">
      <c r="F115" s="447"/>
      <c r="G115" s="447" t="s">
        <v>1235</v>
      </c>
      <c r="H115" s="723">
        <v>-5.46</v>
      </c>
      <c r="I115" s="447"/>
      <c r="J115" s="447" t="s">
        <v>1235</v>
      </c>
      <c r="K115" s="723">
        <v>154.63</v>
      </c>
      <c r="L115" s="447"/>
      <c r="M115" s="447"/>
    </row>
    <row r="116" spans="1:13" x14ac:dyDescent="0.3">
      <c r="F116" s="447"/>
      <c r="G116" s="447" t="s">
        <v>1236</v>
      </c>
      <c r="H116" s="723">
        <v>-4.1100000000000003</v>
      </c>
      <c r="I116" s="447"/>
      <c r="J116" s="447" t="s">
        <v>1236</v>
      </c>
      <c r="K116" s="723">
        <v>147.18</v>
      </c>
      <c r="L116" s="447"/>
      <c r="M116" s="447"/>
    </row>
    <row r="117" spans="1:13" x14ac:dyDescent="0.3">
      <c r="F117" s="447"/>
      <c r="G117" s="447" t="s">
        <v>1237</v>
      </c>
      <c r="H117" s="723">
        <v>-0.64</v>
      </c>
      <c r="I117" s="447"/>
      <c r="J117" s="447" t="s">
        <v>1237</v>
      </c>
      <c r="K117" s="723">
        <v>127.34</v>
      </c>
      <c r="L117" s="447"/>
      <c r="M117" s="447"/>
    </row>
    <row r="118" spans="1:13" x14ac:dyDescent="0.3">
      <c r="F118" s="447"/>
      <c r="G118" s="447" t="s">
        <v>1238</v>
      </c>
      <c r="H118" s="723">
        <v>-5.36</v>
      </c>
      <c r="I118" s="447"/>
      <c r="J118" s="447" t="s">
        <v>1238</v>
      </c>
      <c r="K118" s="723">
        <v>160.12</v>
      </c>
      <c r="L118" s="447"/>
      <c r="M118" s="447"/>
    </row>
    <row r="119" spans="1:13" x14ac:dyDescent="0.3">
      <c r="F119" s="447"/>
      <c r="G119" s="447" t="s">
        <v>1239</v>
      </c>
      <c r="H119" s="723">
        <v>-3.32</v>
      </c>
      <c r="I119" s="447"/>
      <c r="J119" s="447" t="s">
        <v>1239</v>
      </c>
      <c r="K119" s="723">
        <v>136.43</v>
      </c>
      <c r="L119" s="447"/>
      <c r="M119" s="447"/>
    </row>
    <row r="120" spans="1:13" x14ac:dyDescent="0.3">
      <c r="F120" s="447"/>
      <c r="G120" s="447" t="s">
        <v>1240</v>
      </c>
      <c r="H120" s="723">
        <v>-3.79</v>
      </c>
      <c r="I120" s="447"/>
      <c r="J120" s="447" t="s">
        <v>1240</v>
      </c>
      <c r="K120" s="723">
        <v>152.19999999999999</v>
      </c>
      <c r="L120" s="447"/>
      <c r="M120" s="447"/>
    </row>
    <row r="121" spans="1:13" x14ac:dyDescent="0.3">
      <c r="F121" s="447"/>
      <c r="G121" s="447" t="s">
        <v>1241</v>
      </c>
      <c r="H121" s="723">
        <v>-3.28</v>
      </c>
      <c r="I121" s="447"/>
      <c r="J121" s="447" t="s">
        <v>1241</v>
      </c>
      <c r="K121" s="723">
        <v>141.06</v>
      </c>
      <c r="L121" s="447"/>
      <c r="M121" s="447"/>
    </row>
    <row r="122" spans="1:13" x14ac:dyDescent="0.3">
      <c r="F122" s="447"/>
      <c r="G122" s="447" t="s">
        <v>1242</v>
      </c>
      <c r="H122" s="723">
        <v>2.74</v>
      </c>
      <c r="I122" s="447"/>
      <c r="J122" s="447" t="s">
        <v>1242</v>
      </c>
      <c r="K122" s="723">
        <v>90.93</v>
      </c>
      <c r="L122" s="447"/>
      <c r="M122" s="447"/>
    </row>
    <row r="123" spans="1:13" x14ac:dyDescent="0.3">
      <c r="F123" s="447"/>
      <c r="G123" s="447" t="s">
        <v>1243</v>
      </c>
      <c r="H123" s="723">
        <v>-1.01</v>
      </c>
      <c r="I123" s="447"/>
      <c r="J123" s="447" t="s">
        <v>1243</v>
      </c>
      <c r="K123" s="723">
        <v>112.84</v>
      </c>
      <c r="L123" s="447"/>
      <c r="M123" s="447"/>
    </row>
    <row r="124" spans="1:13" x14ac:dyDescent="0.3">
      <c r="F124" s="447"/>
      <c r="G124" s="447" t="s">
        <v>1244</v>
      </c>
      <c r="H124" s="723">
        <v>0.06</v>
      </c>
      <c r="I124" s="447"/>
      <c r="J124" s="447" t="s">
        <v>1244</v>
      </c>
      <c r="K124" s="723">
        <v>99.37</v>
      </c>
      <c r="L124" s="447"/>
      <c r="M124" s="447"/>
    </row>
    <row r="125" spans="1:13" x14ac:dyDescent="0.3">
      <c r="A125" s="65" t="s">
        <v>695</v>
      </c>
      <c r="F125" s="447"/>
      <c r="G125" s="447" t="s">
        <v>1245</v>
      </c>
      <c r="H125" s="723">
        <v>-1.89</v>
      </c>
      <c r="I125" s="447"/>
      <c r="J125" s="447" t="s">
        <v>1245</v>
      </c>
      <c r="K125" s="723">
        <v>108.24</v>
      </c>
      <c r="L125" s="447"/>
      <c r="M125" s="447"/>
    </row>
    <row r="126" spans="1:13" x14ac:dyDescent="0.3">
      <c r="A126" s="9" t="s">
        <v>8</v>
      </c>
      <c r="F126" s="447"/>
      <c r="G126" s="447" t="s">
        <v>1246</v>
      </c>
      <c r="H126" s="723">
        <v>0.23</v>
      </c>
      <c r="I126" s="447"/>
      <c r="J126" s="447" t="s">
        <v>1246</v>
      </c>
      <c r="K126" s="723">
        <v>108.84</v>
      </c>
      <c r="L126" s="447"/>
      <c r="M126" s="447"/>
    </row>
    <row r="127" spans="1:13" x14ac:dyDescent="0.3">
      <c r="F127" s="447"/>
      <c r="G127" s="447" t="s">
        <v>1247</v>
      </c>
      <c r="H127" s="723">
        <v>-1.5</v>
      </c>
      <c r="I127" s="447"/>
      <c r="J127" s="447" t="s">
        <v>1247</v>
      </c>
      <c r="K127" s="723">
        <v>109.78</v>
      </c>
      <c r="L127" s="447"/>
      <c r="M127" s="447"/>
    </row>
    <row r="128" spans="1:13" x14ac:dyDescent="0.3">
      <c r="F128" s="447"/>
      <c r="G128" s="447" t="s">
        <v>1248</v>
      </c>
      <c r="H128" s="723">
        <v>-2.94</v>
      </c>
      <c r="I128" s="447"/>
      <c r="J128" s="447" t="s">
        <v>1248</v>
      </c>
      <c r="K128" s="723">
        <v>142.69999999999999</v>
      </c>
      <c r="L128" s="447"/>
      <c r="M128" s="447"/>
    </row>
    <row r="129" spans="1:13" x14ac:dyDescent="0.3">
      <c r="A129" s="447"/>
      <c r="B129" s="447"/>
      <c r="F129" s="447"/>
      <c r="G129" s="447" t="s">
        <v>1249</v>
      </c>
      <c r="H129" s="723">
        <v>-2.98</v>
      </c>
      <c r="I129" s="447"/>
      <c r="J129" s="447" t="s">
        <v>1249</v>
      </c>
      <c r="K129" s="723">
        <v>141.79</v>
      </c>
      <c r="L129" s="447"/>
      <c r="M129" s="447"/>
    </row>
    <row r="130" spans="1:13" x14ac:dyDescent="0.3">
      <c r="A130" s="564"/>
      <c r="B130" s="447"/>
      <c r="F130" s="447"/>
      <c r="G130" s="447" t="s">
        <v>1250</v>
      </c>
      <c r="H130" s="723">
        <v>8.81</v>
      </c>
      <c r="I130" s="447"/>
      <c r="J130" s="447" t="s">
        <v>1250</v>
      </c>
      <c r="K130" s="723">
        <v>51.93</v>
      </c>
      <c r="L130" s="447"/>
      <c r="M130" s="447"/>
    </row>
    <row r="131" spans="1:13" x14ac:dyDescent="0.3">
      <c r="A131" s="447"/>
      <c r="B131" s="447"/>
      <c r="F131" s="447"/>
      <c r="G131" s="447" t="s">
        <v>1251</v>
      </c>
      <c r="H131" s="723">
        <v>-2.4700000000000002</v>
      </c>
      <c r="I131" s="447"/>
      <c r="J131" s="447" t="s">
        <v>1251</v>
      </c>
      <c r="K131" s="723">
        <v>127.97</v>
      </c>
      <c r="L131" s="447"/>
      <c r="M131" s="447"/>
    </row>
    <row r="132" spans="1:13" x14ac:dyDescent="0.3">
      <c r="A132" s="447"/>
      <c r="B132" s="447"/>
      <c r="F132" s="447"/>
      <c r="G132" s="447" t="s">
        <v>1252</v>
      </c>
      <c r="H132" s="723">
        <v>-4.8099999999999996</v>
      </c>
      <c r="I132" s="447"/>
      <c r="J132" s="447" t="s">
        <v>1252</v>
      </c>
      <c r="K132" s="723">
        <v>156.44999999999999</v>
      </c>
      <c r="L132" s="447"/>
      <c r="M132" s="447"/>
    </row>
    <row r="133" spans="1:13" x14ac:dyDescent="0.3">
      <c r="A133" s="447"/>
      <c r="B133" s="447"/>
      <c r="F133" s="447"/>
      <c r="G133" s="447" t="s">
        <v>1253</v>
      </c>
      <c r="H133" s="723">
        <v>-4.6500000000000004</v>
      </c>
      <c r="I133" s="447"/>
      <c r="J133" s="447" t="s">
        <v>1253</v>
      </c>
      <c r="K133" s="723">
        <v>140.88999999999999</v>
      </c>
      <c r="L133" s="447"/>
      <c r="M133" s="447"/>
    </row>
    <row r="134" spans="1:13" x14ac:dyDescent="0.3">
      <c r="A134" s="447"/>
      <c r="B134" s="447"/>
      <c r="F134" s="447"/>
      <c r="G134" s="447" t="s">
        <v>1254</v>
      </c>
      <c r="H134" s="723">
        <v>-2.81</v>
      </c>
      <c r="I134" s="447"/>
      <c r="J134" s="447" t="s">
        <v>1254</v>
      </c>
      <c r="K134" s="723">
        <v>145.47999999999999</v>
      </c>
      <c r="L134" s="447"/>
      <c r="M134" s="447"/>
    </row>
    <row r="135" spans="1:13" x14ac:dyDescent="0.3">
      <c r="A135" s="447"/>
      <c r="B135" s="447"/>
      <c r="F135" s="447"/>
      <c r="G135" s="447" t="s">
        <v>1255</v>
      </c>
      <c r="H135" s="723">
        <v>-3.23</v>
      </c>
      <c r="I135" s="447"/>
      <c r="J135" s="447" t="s">
        <v>1255</v>
      </c>
      <c r="K135" s="723">
        <v>143.63</v>
      </c>
      <c r="L135" s="447"/>
      <c r="M135" s="447"/>
    </row>
    <row r="136" spans="1:13" x14ac:dyDescent="0.3">
      <c r="A136" s="447"/>
      <c r="B136" s="447"/>
      <c r="F136" s="447"/>
      <c r="G136" s="447" t="s">
        <v>1256</v>
      </c>
      <c r="H136" s="723">
        <v>-4.6500000000000004</v>
      </c>
      <c r="I136" s="447"/>
      <c r="J136" s="447" t="s">
        <v>1256</v>
      </c>
      <c r="K136" s="723">
        <v>157.6</v>
      </c>
      <c r="L136" s="447"/>
      <c r="M136" s="447"/>
    </row>
    <row r="137" spans="1:13" x14ac:dyDescent="0.3">
      <c r="A137" s="447"/>
      <c r="B137" s="447"/>
      <c r="F137" s="447"/>
      <c r="G137" s="447" t="s">
        <v>1257</v>
      </c>
      <c r="H137" s="723">
        <v>-3.06</v>
      </c>
      <c r="I137" s="447"/>
      <c r="J137" s="447" t="s">
        <v>1257</v>
      </c>
      <c r="K137" s="723">
        <v>149.57</v>
      </c>
      <c r="L137" s="447"/>
      <c r="M137" s="447"/>
    </row>
    <row r="138" spans="1:13" x14ac:dyDescent="0.3">
      <c r="A138" s="447"/>
      <c r="B138" s="447"/>
      <c r="F138" s="447"/>
      <c r="G138" s="447" t="s">
        <v>1258</v>
      </c>
      <c r="H138" s="723">
        <v>-3.3</v>
      </c>
      <c r="I138" s="447"/>
      <c r="J138" s="447" t="s">
        <v>1258</v>
      </c>
      <c r="K138" s="723">
        <v>131.66</v>
      </c>
      <c r="L138" s="447"/>
      <c r="M138" s="447"/>
    </row>
    <row r="139" spans="1:13" x14ac:dyDescent="0.3">
      <c r="A139" s="447"/>
      <c r="B139" s="447"/>
      <c r="F139" s="447"/>
      <c r="G139" s="447" t="s">
        <v>1259</v>
      </c>
      <c r="H139" s="723">
        <v>-3.15</v>
      </c>
      <c r="I139" s="447"/>
      <c r="J139" s="447" t="s">
        <v>1259</v>
      </c>
      <c r="K139" s="723">
        <v>138.15</v>
      </c>
      <c r="L139" s="447"/>
      <c r="M139" s="447"/>
    </row>
    <row r="140" spans="1:13" x14ac:dyDescent="0.3">
      <c r="A140" s="447"/>
      <c r="B140" s="447"/>
      <c r="F140" s="447"/>
      <c r="G140" s="447" t="s">
        <v>1260</v>
      </c>
      <c r="H140" s="723">
        <v>-4.57</v>
      </c>
      <c r="I140" s="447"/>
      <c r="J140" s="447" t="s">
        <v>1260</v>
      </c>
      <c r="K140" s="723">
        <v>143.11000000000001</v>
      </c>
      <c r="L140" s="447"/>
      <c r="M140" s="447"/>
    </row>
    <row r="141" spans="1:13" x14ac:dyDescent="0.3">
      <c r="A141" s="447"/>
      <c r="B141" s="447"/>
      <c r="F141" s="447"/>
      <c r="G141" s="447" t="s">
        <v>1261</v>
      </c>
      <c r="H141" s="723">
        <v>-2.58</v>
      </c>
      <c r="I141" s="447"/>
      <c r="J141" s="447" t="s">
        <v>1261</v>
      </c>
      <c r="K141" s="723">
        <v>113.32</v>
      </c>
      <c r="L141" s="447"/>
      <c r="M141" s="447"/>
    </row>
    <row r="142" spans="1:13" x14ac:dyDescent="0.3">
      <c r="A142" s="447"/>
      <c r="B142" s="447"/>
      <c r="F142" s="447"/>
      <c r="G142" s="447" t="s">
        <v>1262</v>
      </c>
      <c r="H142" s="723">
        <v>-4.4800000000000004</v>
      </c>
      <c r="I142" s="447"/>
      <c r="J142" s="447" t="s">
        <v>1262</v>
      </c>
      <c r="K142" s="723">
        <v>120.57</v>
      </c>
      <c r="L142" s="447"/>
      <c r="M142" s="447"/>
    </row>
    <row r="143" spans="1:13" x14ac:dyDescent="0.3">
      <c r="A143" s="447"/>
      <c r="B143" s="447"/>
      <c r="F143" s="447"/>
      <c r="G143" s="447" t="s">
        <v>1263</v>
      </c>
      <c r="H143" s="723">
        <v>-5.12</v>
      </c>
      <c r="I143" s="447"/>
      <c r="J143" s="447" t="s">
        <v>1263</v>
      </c>
      <c r="K143" s="723">
        <v>148</v>
      </c>
      <c r="L143" s="447"/>
      <c r="M143" s="447"/>
    </row>
    <row r="144" spans="1:13" x14ac:dyDescent="0.3">
      <c r="A144" s="447"/>
      <c r="B144" s="447"/>
      <c r="F144" s="447"/>
      <c r="G144" s="447" t="s">
        <v>1264</v>
      </c>
      <c r="H144" s="723">
        <v>-1.64</v>
      </c>
      <c r="I144" s="447"/>
      <c r="J144" s="447" t="s">
        <v>1264</v>
      </c>
      <c r="K144" s="723">
        <v>98.3</v>
      </c>
      <c r="L144" s="447"/>
      <c r="M144" s="447"/>
    </row>
    <row r="145" spans="1:13" x14ac:dyDescent="0.3">
      <c r="A145" s="447"/>
      <c r="B145" s="447"/>
      <c r="F145" s="447"/>
      <c r="G145" s="447" t="s">
        <v>1265</v>
      </c>
      <c r="H145" s="723">
        <v>-1.95</v>
      </c>
      <c r="I145" s="447"/>
      <c r="J145" s="447" t="s">
        <v>1265</v>
      </c>
      <c r="K145" s="723">
        <v>92.35</v>
      </c>
      <c r="L145" s="447"/>
      <c r="M145" s="447"/>
    </row>
    <row r="146" spans="1:13" x14ac:dyDescent="0.3">
      <c r="A146" s="447"/>
      <c r="B146" s="447"/>
      <c r="F146" s="447"/>
      <c r="G146" s="447" t="s">
        <v>1266</v>
      </c>
      <c r="H146" s="723">
        <v>6.45</v>
      </c>
      <c r="I146" s="447"/>
      <c r="J146" s="447" t="s">
        <v>1266</v>
      </c>
      <c r="K146" s="723">
        <v>66.33</v>
      </c>
      <c r="L146" s="447"/>
      <c r="M146" s="447"/>
    </row>
    <row r="147" spans="1:13" x14ac:dyDescent="0.3">
      <c r="A147" s="447"/>
      <c r="B147" s="447"/>
      <c r="F147" s="447"/>
      <c r="G147" s="447" t="s">
        <v>1267</v>
      </c>
      <c r="H147" s="723">
        <v>-2.75</v>
      </c>
      <c r="I147" s="447"/>
      <c r="J147" s="447" t="s">
        <v>1267</v>
      </c>
      <c r="K147" s="723">
        <v>112.96</v>
      </c>
      <c r="L147" s="447"/>
      <c r="M147" s="447"/>
    </row>
    <row r="148" spans="1:13" x14ac:dyDescent="0.3">
      <c r="A148" s="447"/>
      <c r="B148" s="447"/>
      <c r="F148" s="447"/>
      <c r="G148" s="447" t="s">
        <v>1268</v>
      </c>
      <c r="H148" s="723">
        <v>0.61</v>
      </c>
      <c r="I148" s="447"/>
      <c r="J148" s="447" t="s">
        <v>1268</v>
      </c>
      <c r="K148" s="723">
        <v>114.69</v>
      </c>
      <c r="L148" s="447"/>
      <c r="M148" s="447"/>
    </row>
    <row r="149" spans="1:13" x14ac:dyDescent="0.3">
      <c r="A149" s="565"/>
      <c r="B149" s="447"/>
      <c r="F149" s="447"/>
      <c r="G149" s="447" t="s">
        <v>1269</v>
      </c>
      <c r="H149" s="723">
        <v>4.57</v>
      </c>
      <c r="I149" s="447"/>
      <c r="J149" s="447" t="s">
        <v>1269</v>
      </c>
      <c r="K149" s="723">
        <v>78.680000000000007</v>
      </c>
      <c r="L149" s="447"/>
      <c r="M149" s="447"/>
    </row>
    <row r="150" spans="1:13" x14ac:dyDescent="0.3">
      <c r="A150" s="566"/>
      <c r="B150" s="447"/>
      <c r="F150" s="447"/>
      <c r="G150" s="447" t="s">
        <v>1270</v>
      </c>
      <c r="H150" s="723">
        <v>1.97</v>
      </c>
      <c r="I150" s="447"/>
      <c r="J150" s="447" t="s">
        <v>1270</v>
      </c>
      <c r="K150" s="723">
        <v>97.81</v>
      </c>
      <c r="L150" s="447"/>
      <c r="M150" s="447"/>
    </row>
    <row r="151" spans="1:13" x14ac:dyDescent="0.3">
      <c r="A151" s="447"/>
      <c r="B151" s="447"/>
      <c r="F151" s="447"/>
      <c r="G151" s="447" t="s">
        <v>1271</v>
      </c>
      <c r="H151" s="723">
        <v>-2.5499999999999998</v>
      </c>
      <c r="I151" s="447"/>
      <c r="J151" s="447" t="s">
        <v>1271</v>
      </c>
      <c r="K151" s="723">
        <v>143.47</v>
      </c>
      <c r="L151" s="447"/>
      <c r="M151" s="447"/>
    </row>
    <row r="152" spans="1:13" x14ac:dyDescent="0.3">
      <c r="A152" s="447"/>
      <c r="B152" s="447"/>
      <c r="F152" s="447"/>
      <c r="G152" s="447" t="s">
        <v>1272</v>
      </c>
      <c r="H152" s="723">
        <v>6.82</v>
      </c>
      <c r="I152" s="447"/>
      <c r="J152" s="447" t="s">
        <v>1272</v>
      </c>
      <c r="K152" s="723">
        <v>48.34</v>
      </c>
      <c r="L152" s="447"/>
      <c r="M152" s="447"/>
    </row>
    <row r="153" spans="1:13" x14ac:dyDescent="0.3">
      <c r="A153" s="447"/>
      <c r="B153" s="447"/>
      <c r="F153" s="447"/>
      <c r="G153" s="447" t="s">
        <v>1273</v>
      </c>
      <c r="H153" s="723">
        <v>1.18</v>
      </c>
      <c r="I153" s="447"/>
      <c r="J153" s="447" t="s">
        <v>1273</v>
      </c>
      <c r="K153" s="723">
        <v>82.78</v>
      </c>
      <c r="L153" s="447"/>
      <c r="M153" s="447"/>
    </row>
    <row r="154" spans="1:13" x14ac:dyDescent="0.3">
      <c r="F154" s="447"/>
      <c r="G154" s="447" t="s">
        <v>1274</v>
      </c>
      <c r="H154" s="723">
        <v>-4.8499999999999996</v>
      </c>
      <c r="I154" s="447"/>
      <c r="J154" s="447" t="s">
        <v>1274</v>
      </c>
      <c r="K154" s="723">
        <v>155.87</v>
      </c>
      <c r="L154" s="447"/>
      <c r="M154" s="447"/>
    </row>
    <row r="155" spans="1:13" x14ac:dyDescent="0.3">
      <c r="F155" s="447"/>
      <c r="G155" s="447" t="s">
        <v>1275</v>
      </c>
      <c r="H155" s="723">
        <v>-0.34</v>
      </c>
      <c r="I155" s="447"/>
      <c r="J155" s="447" t="s">
        <v>1275</v>
      </c>
      <c r="K155" s="723">
        <v>109.92</v>
      </c>
      <c r="L155" s="447"/>
      <c r="M155" s="447"/>
    </row>
    <row r="156" spans="1:13" x14ac:dyDescent="0.3">
      <c r="F156" s="447"/>
      <c r="G156" s="447" t="s">
        <v>1276</v>
      </c>
      <c r="H156" s="723">
        <v>3.24</v>
      </c>
      <c r="I156" s="447"/>
      <c r="J156" s="447" t="s">
        <v>1276</v>
      </c>
      <c r="K156" s="723">
        <v>89.01</v>
      </c>
      <c r="L156" s="447"/>
      <c r="M156" s="447"/>
    </row>
    <row r="157" spans="1:13" x14ac:dyDescent="0.3">
      <c r="F157" s="447"/>
      <c r="G157" s="447" t="s">
        <v>1277</v>
      </c>
      <c r="H157" s="723">
        <v>9.67</v>
      </c>
      <c r="I157" s="447"/>
      <c r="J157" s="447" t="s">
        <v>1277</v>
      </c>
      <c r="K157" s="723">
        <v>55.59</v>
      </c>
      <c r="L157" s="447"/>
      <c r="M157" s="447"/>
    </row>
    <row r="158" spans="1:13" x14ac:dyDescent="0.3">
      <c r="F158" s="447"/>
      <c r="G158" s="447" t="s">
        <v>1278</v>
      </c>
      <c r="H158" s="723">
        <v>-3.31</v>
      </c>
      <c r="I158" s="447"/>
      <c r="J158" s="447" t="s">
        <v>1278</v>
      </c>
      <c r="K158" s="723">
        <v>140.66</v>
      </c>
      <c r="L158" s="447"/>
      <c r="M158" s="447"/>
    </row>
    <row r="159" spans="1:13" x14ac:dyDescent="0.3">
      <c r="F159" s="447"/>
      <c r="G159" s="447" t="s">
        <v>1279</v>
      </c>
      <c r="H159" s="723">
        <v>3.89</v>
      </c>
      <c r="I159" s="447"/>
      <c r="J159" s="447" t="s">
        <v>1279</v>
      </c>
      <c r="K159" s="723">
        <v>73.84</v>
      </c>
      <c r="L159" s="447"/>
      <c r="M159" s="447"/>
    </row>
    <row r="160" spans="1:13" x14ac:dyDescent="0.3">
      <c r="F160" s="447"/>
      <c r="G160" s="447" t="s">
        <v>1280</v>
      </c>
      <c r="H160" s="723">
        <v>-1.31</v>
      </c>
      <c r="I160" s="447"/>
      <c r="J160" s="447" t="s">
        <v>1280</v>
      </c>
      <c r="K160" s="723">
        <v>93.36</v>
      </c>
      <c r="L160" s="447"/>
      <c r="M160" s="447"/>
    </row>
    <row r="161" spans="6:13" x14ac:dyDescent="0.3">
      <c r="F161" s="447"/>
      <c r="G161" s="447" t="s">
        <v>1281</v>
      </c>
      <c r="H161" s="723">
        <v>3.44</v>
      </c>
      <c r="I161" s="447"/>
      <c r="J161" s="447" t="s">
        <v>1281</v>
      </c>
      <c r="K161" s="723">
        <v>71.58</v>
      </c>
      <c r="L161" s="447"/>
      <c r="M161" s="447"/>
    </row>
    <row r="162" spans="6:13" x14ac:dyDescent="0.3">
      <c r="F162" s="447"/>
      <c r="G162" s="447" t="s">
        <v>1282</v>
      </c>
      <c r="H162" s="723">
        <v>-1.68</v>
      </c>
      <c r="I162" s="447"/>
      <c r="J162" s="447" t="s">
        <v>1282</v>
      </c>
      <c r="K162" s="723">
        <v>134.75</v>
      </c>
      <c r="L162" s="447"/>
      <c r="M162" s="447"/>
    </row>
    <row r="163" spans="6:13" x14ac:dyDescent="0.3">
      <c r="F163" s="447"/>
      <c r="G163" s="447" t="s">
        <v>1283</v>
      </c>
      <c r="H163" s="723">
        <v>0.83</v>
      </c>
      <c r="I163" s="447"/>
      <c r="J163" s="447" t="s">
        <v>1283</v>
      </c>
      <c r="K163" s="723">
        <v>113.46</v>
      </c>
      <c r="L163" s="447"/>
      <c r="M163" s="447"/>
    </row>
    <row r="164" spans="6:13" x14ac:dyDescent="0.3">
      <c r="F164" s="447"/>
      <c r="G164" s="447" t="s">
        <v>1284</v>
      </c>
      <c r="H164" s="723">
        <v>-1.0900000000000001</v>
      </c>
      <c r="I164" s="447"/>
      <c r="J164" s="447" t="s">
        <v>1284</v>
      </c>
      <c r="K164" s="723">
        <v>163.27000000000001</v>
      </c>
      <c r="L164" s="447"/>
      <c r="M164" s="447"/>
    </row>
    <row r="165" spans="6:13" x14ac:dyDescent="0.3">
      <c r="F165" s="447"/>
      <c r="G165" s="447" t="s">
        <v>1285</v>
      </c>
      <c r="H165" s="723">
        <v>-3.45</v>
      </c>
      <c r="I165" s="447"/>
      <c r="J165" s="447" t="s">
        <v>1285</v>
      </c>
      <c r="K165" s="723">
        <v>166.07</v>
      </c>
      <c r="L165" s="447"/>
      <c r="M165" s="447"/>
    </row>
    <row r="166" spans="6:13" x14ac:dyDescent="0.3">
      <c r="F166" s="447"/>
      <c r="G166" s="447" t="s">
        <v>1286</v>
      </c>
      <c r="H166" s="723">
        <v>3.21</v>
      </c>
      <c r="I166" s="447"/>
      <c r="J166" s="447" t="s">
        <v>1286</v>
      </c>
      <c r="K166" s="723">
        <v>69.45</v>
      </c>
      <c r="L166" s="447"/>
      <c r="M166" s="447"/>
    </row>
    <row r="167" spans="6:13" x14ac:dyDescent="0.3">
      <c r="F167" s="447"/>
      <c r="G167" s="447" t="s">
        <v>1287</v>
      </c>
      <c r="H167" s="723">
        <v>-0.43</v>
      </c>
      <c r="I167" s="447"/>
      <c r="J167" s="447" t="s">
        <v>1287</v>
      </c>
      <c r="K167" s="723">
        <v>102.39</v>
      </c>
      <c r="L167" s="447"/>
      <c r="M167" s="447"/>
    </row>
    <row r="168" spans="6:13" x14ac:dyDescent="0.3">
      <c r="F168" s="447"/>
      <c r="G168" s="447" t="s">
        <v>1288</v>
      </c>
      <c r="H168" s="723">
        <v>-1.79</v>
      </c>
      <c r="I168" s="447"/>
      <c r="J168" s="447" t="s">
        <v>1288</v>
      </c>
      <c r="K168" s="723">
        <v>103.54</v>
      </c>
      <c r="L168" s="447"/>
      <c r="M168" s="447"/>
    </row>
    <row r="169" spans="6:13" x14ac:dyDescent="0.3">
      <c r="F169" s="447"/>
      <c r="G169" s="447" t="s">
        <v>1289</v>
      </c>
      <c r="H169" s="723">
        <v>-3.36</v>
      </c>
      <c r="I169" s="447"/>
      <c r="J169" s="447" t="s">
        <v>1289</v>
      </c>
      <c r="K169" s="723">
        <v>115.85</v>
      </c>
      <c r="L169" s="447"/>
      <c r="M169" s="447"/>
    </row>
    <row r="170" spans="6:13" x14ac:dyDescent="0.3">
      <c r="F170" s="447"/>
      <c r="G170" s="447"/>
      <c r="H170" s="447"/>
      <c r="I170" s="447"/>
      <c r="J170" s="447"/>
      <c r="K170" s="447"/>
      <c r="L170" s="447"/>
      <c r="M170" s="447"/>
    </row>
    <row r="171" spans="6:13" x14ac:dyDescent="0.3">
      <c r="F171" s="447"/>
      <c r="G171" s="447"/>
      <c r="H171" s="447"/>
      <c r="I171" s="447"/>
      <c r="J171" s="447"/>
      <c r="K171" s="447"/>
      <c r="L171" s="447"/>
      <c r="M171" s="447"/>
    </row>
  </sheetData>
  <mergeCells count="8">
    <mergeCell ref="C59:D59"/>
    <mergeCell ref="A39:E39"/>
    <mergeCell ref="E59:F59"/>
    <mergeCell ref="A69:A70"/>
    <mergeCell ref="A61:A62"/>
    <mergeCell ref="A64:A65"/>
    <mergeCell ref="A66:A67"/>
    <mergeCell ref="A59:B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T156"/>
  <sheetViews>
    <sheetView zoomScale="90" zoomScaleNormal="90" zoomScaleSheetLayoutView="95" workbookViewId="0">
      <selection activeCell="J15" sqref="J15:K21"/>
    </sheetView>
  </sheetViews>
  <sheetFormatPr defaultColWidth="9.140625" defaultRowHeight="12.75" x14ac:dyDescent="0.2"/>
  <cols>
    <col min="1" max="1" width="17" style="37" customWidth="1"/>
    <col min="2" max="2" width="19" style="37" customWidth="1"/>
    <col min="3" max="3" width="13.140625" style="37" customWidth="1"/>
    <col min="4" max="4" width="14.5703125" style="37" customWidth="1"/>
    <col min="5" max="5" width="12.28515625" style="37" customWidth="1"/>
    <col min="6" max="6" width="13.42578125" style="37" customWidth="1"/>
    <col min="7" max="8" width="9.140625" style="37"/>
    <col min="9" max="9" width="9" style="37" customWidth="1"/>
    <col min="10" max="10" width="21.28515625" style="37" customWidth="1"/>
    <col min="11" max="15" width="12.7109375" style="37" customWidth="1"/>
    <col min="16" max="16" width="6.28515625" style="37" customWidth="1"/>
    <col min="17" max="17" width="10.85546875" style="37" bestFit="1" customWidth="1"/>
    <col min="18" max="16384" width="9.140625" style="37"/>
  </cols>
  <sheetData>
    <row r="2" spans="1:17" x14ac:dyDescent="0.2">
      <c r="A2" s="38" t="s">
        <v>979</v>
      </c>
    </row>
    <row r="7" spans="1:17" x14ac:dyDescent="0.2">
      <c r="K7" s="39"/>
    </row>
    <row r="8" spans="1:17" x14ac:dyDescent="0.2">
      <c r="J8" s="40" t="s">
        <v>501</v>
      </c>
      <c r="K8" s="154">
        <v>2023</v>
      </c>
    </row>
    <row r="9" spans="1:17" ht="25.5" x14ac:dyDescent="0.2">
      <c r="J9" s="297" t="s">
        <v>191</v>
      </c>
      <c r="K9" s="228">
        <v>2771.9</v>
      </c>
      <c r="L9" s="42"/>
      <c r="M9" s="37" t="s">
        <v>615</v>
      </c>
    </row>
    <row r="10" spans="1:17" x14ac:dyDescent="0.2">
      <c r="J10" s="296" t="s">
        <v>192</v>
      </c>
      <c r="K10" s="155">
        <v>2610</v>
      </c>
      <c r="L10" s="42"/>
      <c r="M10" s="41" t="s">
        <v>193</v>
      </c>
      <c r="N10" s="298">
        <f>K10</f>
        <v>2610</v>
      </c>
      <c r="O10" s="155">
        <f>N10+N11</f>
        <v>2771.9</v>
      </c>
      <c r="P10" s="299">
        <f>K10/($K$9+$K$12)</f>
        <v>0.58019339779926637</v>
      </c>
      <c r="Q10" s="299">
        <f>K9/($K$9+$K$12)</f>
        <v>0.6161831721685006</v>
      </c>
    </row>
    <row r="11" spans="1:17" x14ac:dyDescent="0.2">
      <c r="J11" s="296" t="s">
        <v>194</v>
      </c>
      <c r="K11" s="155">
        <v>161.9</v>
      </c>
      <c r="L11" s="39"/>
      <c r="M11" s="41" t="s">
        <v>195</v>
      </c>
      <c r="N11" s="155">
        <f>K11</f>
        <v>161.9</v>
      </c>
      <c r="O11" s="155"/>
      <c r="P11" s="299">
        <f>K11/($K$9+$K$12)</f>
        <v>3.5989774369234187E-2</v>
      </c>
      <c r="Q11" s="300"/>
    </row>
    <row r="12" spans="1:17" ht="25.5" x14ac:dyDescent="0.2">
      <c r="J12" s="297" t="s">
        <v>790</v>
      </c>
      <c r="K12" s="438">
        <v>1726.6</v>
      </c>
      <c r="L12" s="42"/>
      <c r="M12" s="41" t="s">
        <v>197</v>
      </c>
      <c r="N12" s="155">
        <f>K13</f>
        <v>385.9</v>
      </c>
      <c r="O12" s="155">
        <f>N12+N13+N14</f>
        <v>1726.6</v>
      </c>
      <c r="P12" s="299">
        <f>K13/($K$9+$K$12)</f>
        <v>8.5784150272312995E-2</v>
      </c>
      <c r="Q12" s="299">
        <f>K12/($K$9+$K$12)</f>
        <v>0.38381682783149934</v>
      </c>
    </row>
    <row r="13" spans="1:17" x14ac:dyDescent="0.2">
      <c r="J13" s="296" t="s">
        <v>198</v>
      </c>
      <c r="K13" s="155">
        <v>385.9</v>
      </c>
      <c r="L13" s="39"/>
      <c r="M13" s="41" t="s">
        <v>199</v>
      </c>
      <c r="N13" s="155">
        <f>K14</f>
        <v>1137.4000000000001</v>
      </c>
      <c r="O13" s="301"/>
      <c r="P13" s="299">
        <f>K14/($K$9+$K$12)</f>
        <v>0.25283983550072248</v>
      </c>
      <c r="Q13" s="300"/>
    </row>
    <row r="14" spans="1:17" ht="25.5" x14ac:dyDescent="0.2">
      <c r="J14" s="296" t="s">
        <v>200</v>
      </c>
      <c r="K14" s="155">
        <v>1137.4000000000001</v>
      </c>
      <c r="L14" s="42"/>
      <c r="M14" s="41" t="s">
        <v>201</v>
      </c>
      <c r="N14" s="155">
        <f>K12-K13-K14</f>
        <v>203.29999999999973</v>
      </c>
      <c r="O14" s="301"/>
      <c r="P14" s="299">
        <f>N14/($K$9+$K$12)</f>
        <v>4.519284205846387E-2</v>
      </c>
      <c r="Q14" s="300"/>
    </row>
    <row r="15" spans="1:17" x14ac:dyDescent="0.2">
      <c r="J15" s="724" t="s">
        <v>791</v>
      </c>
      <c r="K15" s="725">
        <v>136.69999999999999</v>
      </c>
      <c r="L15" s="39"/>
    </row>
    <row r="16" spans="1:17" x14ac:dyDescent="0.2">
      <c r="J16" s="726" t="s">
        <v>792</v>
      </c>
      <c r="K16" s="727">
        <v>13.4</v>
      </c>
    </row>
    <row r="17" spans="1:17" x14ac:dyDescent="0.2">
      <c r="J17" s="726" t="s">
        <v>793</v>
      </c>
      <c r="K17" s="727">
        <v>60.3</v>
      </c>
    </row>
    <row r="18" spans="1:17" x14ac:dyDescent="0.2">
      <c r="J18" s="728" t="s">
        <v>794</v>
      </c>
      <c r="K18" s="729">
        <v>4.7</v>
      </c>
    </row>
    <row r="19" spans="1:17" x14ac:dyDescent="0.2">
      <c r="J19" s="730"/>
      <c r="K19" s="731"/>
      <c r="L19" s="184"/>
    </row>
    <row r="20" spans="1:17" x14ac:dyDescent="0.2">
      <c r="J20" s="730"/>
      <c r="K20" s="731"/>
      <c r="L20" s="184"/>
      <c r="M20" s="185"/>
      <c r="N20" s="187"/>
      <c r="O20" s="188"/>
      <c r="P20" s="189"/>
      <c r="Q20" s="189"/>
    </row>
    <row r="21" spans="1:17" x14ac:dyDescent="0.2">
      <c r="J21" s="730"/>
      <c r="K21" s="731"/>
      <c r="L21" s="185"/>
      <c r="M21" s="185"/>
      <c r="N21" s="188"/>
      <c r="O21" s="188"/>
      <c r="P21" s="189"/>
      <c r="Q21" s="190"/>
    </row>
    <row r="22" spans="1:17" x14ac:dyDescent="0.2">
      <c r="A22" s="43" t="s">
        <v>8</v>
      </c>
      <c r="J22" s="185"/>
      <c r="K22" s="186"/>
      <c r="L22" s="184"/>
      <c r="M22" s="185"/>
      <c r="N22" s="188"/>
      <c r="O22" s="188"/>
      <c r="P22" s="189"/>
      <c r="Q22" s="189"/>
    </row>
    <row r="23" spans="1:17" x14ac:dyDescent="0.2">
      <c r="J23" s="185"/>
      <c r="K23" s="186"/>
      <c r="L23" s="185"/>
      <c r="M23" s="185"/>
      <c r="N23" s="188"/>
      <c r="O23" s="191"/>
      <c r="P23" s="189"/>
      <c r="Q23" s="190"/>
    </row>
    <row r="24" spans="1:17" x14ac:dyDescent="0.2">
      <c r="A24" s="44" t="s">
        <v>980</v>
      </c>
      <c r="B24" s="45"/>
      <c r="C24" s="45"/>
      <c r="D24" s="45"/>
      <c r="E24" s="45"/>
      <c r="J24" s="185"/>
      <c r="K24" s="186"/>
      <c r="L24" s="184"/>
      <c r="M24" s="185"/>
      <c r="N24" s="188"/>
      <c r="O24" s="191"/>
      <c r="P24" s="189"/>
      <c r="Q24" s="190"/>
    </row>
    <row r="25" spans="1:17" s="46" customFormat="1" ht="17.25" customHeight="1" x14ac:dyDescent="0.2">
      <c r="A25" s="599" t="s">
        <v>13</v>
      </c>
      <c r="B25" s="601" t="s">
        <v>14</v>
      </c>
      <c r="C25" s="602"/>
      <c r="D25" s="601" t="s">
        <v>981</v>
      </c>
      <c r="E25" s="602"/>
      <c r="K25" s="37"/>
      <c r="L25" s="37"/>
    </row>
    <row r="26" spans="1:17" s="46" customFormat="1" x14ac:dyDescent="0.2">
      <c r="A26" s="600"/>
      <c r="B26" s="219" t="s">
        <v>202</v>
      </c>
      <c r="C26" s="219" t="s">
        <v>203</v>
      </c>
      <c r="D26" s="219" t="s">
        <v>204</v>
      </c>
      <c r="E26" s="219" t="s">
        <v>205</v>
      </c>
    </row>
    <row r="27" spans="1:17" s="46" customFormat="1" x14ac:dyDescent="0.2">
      <c r="A27" s="318" t="s">
        <v>14</v>
      </c>
      <c r="B27" s="319">
        <v>2771.9</v>
      </c>
      <c r="C27" s="320">
        <f>B27/B27*100</f>
        <v>100</v>
      </c>
      <c r="D27" s="320">
        <v>-2.4000000000000909</v>
      </c>
      <c r="E27" s="320">
        <v>-8.650830840211654E-2</v>
      </c>
      <c r="K27" s="153"/>
      <c r="L27" s="153"/>
      <c r="M27" s="153"/>
      <c r="N27" s="153"/>
      <c r="O27" s="153"/>
      <c r="P27" s="153"/>
    </row>
    <row r="28" spans="1:17" s="46" customFormat="1" x14ac:dyDescent="0.2">
      <c r="A28" s="603" t="s">
        <v>206</v>
      </c>
      <c r="B28" s="603"/>
      <c r="C28" s="603"/>
      <c r="D28" s="603"/>
      <c r="E28" s="603"/>
      <c r="K28" s="153"/>
      <c r="L28" s="153"/>
      <c r="M28" s="153"/>
      <c r="N28" s="153"/>
      <c r="O28" s="153"/>
      <c r="P28" s="153"/>
    </row>
    <row r="29" spans="1:17" s="46" customFormat="1" x14ac:dyDescent="0.2">
      <c r="A29" s="321" t="s">
        <v>731</v>
      </c>
      <c r="B29" s="322">
        <v>142.6</v>
      </c>
      <c r="C29" s="322">
        <f>B29/$B$27*100</f>
        <v>5.1444857318085058</v>
      </c>
      <c r="D29" s="322">
        <v>0.79999999999998295</v>
      </c>
      <c r="E29" s="322">
        <v>0.56417489421718869</v>
      </c>
      <c r="K29" s="153"/>
      <c r="L29" s="153"/>
      <c r="M29" s="153"/>
      <c r="N29" s="153"/>
      <c r="O29" s="153"/>
      <c r="P29" s="153"/>
    </row>
    <row r="30" spans="1:17" s="46" customFormat="1" x14ac:dyDescent="0.2">
      <c r="A30" s="321" t="s">
        <v>732</v>
      </c>
      <c r="B30" s="322">
        <v>601.79999999999995</v>
      </c>
      <c r="C30" s="322">
        <f t="shared" ref="C30:C33" si="0">B30/$B$27*100</f>
        <v>21.710739925682741</v>
      </c>
      <c r="D30" s="322">
        <v>-22.200000000000045</v>
      </c>
      <c r="E30" s="322">
        <v>-3.5576923076923208</v>
      </c>
      <c r="K30" s="153"/>
      <c r="L30" s="153"/>
      <c r="M30" s="153"/>
      <c r="N30" s="153"/>
      <c r="O30" s="153"/>
      <c r="P30" s="153"/>
    </row>
    <row r="31" spans="1:17" s="46" customFormat="1" x14ac:dyDescent="0.2">
      <c r="A31" s="321" t="s">
        <v>733</v>
      </c>
      <c r="B31" s="322">
        <v>783</v>
      </c>
      <c r="C31" s="322">
        <f t="shared" si="0"/>
        <v>28.247772286157506</v>
      </c>
      <c r="D31" s="322">
        <v>-11.299999999999955</v>
      </c>
      <c r="E31" s="322">
        <v>-1.4226362835200774</v>
      </c>
      <c r="K31" s="153"/>
      <c r="L31" s="153"/>
      <c r="M31" s="153"/>
      <c r="N31" s="153"/>
      <c r="O31" s="153"/>
      <c r="P31" s="153"/>
    </row>
    <row r="32" spans="1:17" s="46" customFormat="1" x14ac:dyDescent="0.2">
      <c r="A32" s="321" t="s">
        <v>734</v>
      </c>
      <c r="B32" s="322">
        <v>719.8</v>
      </c>
      <c r="C32" s="322">
        <f t="shared" si="0"/>
        <v>25.967747754247988</v>
      </c>
      <c r="D32" s="322">
        <v>16.899999999999977</v>
      </c>
      <c r="E32" s="322">
        <v>2.4043249395361954</v>
      </c>
      <c r="K32" s="153"/>
      <c r="L32" s="153"/>
      <c r="M32" s="153"/>
      <c r="N32" s="153"/>
      <c r="O32" s="153"/>
      <c r="P32" s="153"/>
    </row>
    <row r="33" spans="1:20" s="46" customFormat="1" x14ac:dyDescent="0.2">
      <c r="A33" s="321" t="s">
        <v>872</v>
      </c>
      <c r="B33" s="322">
        <v>524.70000000000005</v>
      </c>
      <c r="C33" s="322">
        <f t="shared" si="0"/>
        <v>18.929254302103253</v>
      </c>
      <c r="D33" s="322">
        <v>13.400000000000034</v>
      </c>
      <c r="E33" s="322">
        <v>2.620770584783898</v>
      </c>
      <c r="K33" s="153"/>
      <c r="L33" s="153"/>
      <c r="M33" s="153"/>
      <c r="N33" s="153"/>
      <c r="O33" s="153"/>
      <c r="P33" s="153"/>
    </row>
    <row r="34" spans="1:20" x14ac:dyDescent="0.2">
      <c r="A34" s="43" t="s">
        <v>27</v>
      </c>
      <c r="B34" s="45"/>
      <c r="C34" s="45"/>
      <c r="D34" s="45"/>
      <c r="E34" s="45"/>
      <c r="G34" s="46"/>
      <c r="H34" s="46"/>
    </row>
    <row r="35" spans="1:20" x14ac:dyDescent="0.2">
      <c r="A35" s="43"/>
      <c r="B35" s="45"/>
      <c r="C35" s="45"/>
      <c r="D35" s="45"/>
      <c r="E35" s="45"/>
      <c r="G35" s="46"/>
      <c r="H35" s="46"/>
    </row>
    <row r="36" spans="1:20" x14ac:dyDescent="0.2">
      <c r="G36" s="46"/>
      <c r="H36" s="46"/>
      <c r="T36" s="43"/>
    </row>
    <row r="37" spans="1:20" ht="13.5" thickBot="1" x14ac:dyDescent="0.25">
      <c r="A37" s="38" t="s">
        <v>910</v>
      </c>
      <c r="G37" s="46"/>
      <c r="H37" s="46"/>
      <c r="I37" s="38"/>
    </row>
    <row r="38" spans="1:20" ht="17.25" thickBot="1" x14ac:dyDescent="0.25">
      <c r="A38" s="105"/>
      <c r="B38" s="368"/>
      <c r="C38" s="604" t="s">
        <v>909</v>
      </c>
      <c r="D38" s="604"/>
      <c r="E38" s="604"/>
      <c r="F38" s="604"/>
    </row>
    <row r="39" spans="1:20" ht="17.25" thickBot="1" x14ac:dyDescent="0.25">
      <c r="A39" s="330" t="s">
        <v>207</v>
      </c>
      <c r="B39" s="369" t="s">
        <v>34</v>
      </c>
      <c r="C39" s="435">
        <v>2022</v>
      </c>
      <c r="D39" s="333">
        <v>2023</v>
      </c>
      <c r="E39" s="435">
        <v>2022</v>
      </c>
      <c r="F39" s="435">
        <v>2023</v>
      </c>
    </row>
    <row r="40" spans="1:20" ht="17.25" thickBot="1" x14ac:dyDescent="0.25">
      <c r="A40" s="335"/>
      <c r="B40" s="370"/>
      <c r="C40" s="604" t="s">
        <v>638</v>
      </c>
      <c r="D40" s="604"/>
      <c r="E40" s="604" t="s">
        <v>639</v>
      </c>
      <c r="F40" s="604"/>
    </row>
    <row r="41" spans="1:20" ht="17.25" thickBot="1" x14ac:dyDescent="0.25">
      <c r="A41" s="596" t="s">
        <v>214</v>
      </c>
      <c r="B41" s="308" t="s">
        <v>14</v>
      </c>
      <c r="C41" s="81">
        <v>391.1</v>
      </c>
      <c r="D41" s="81">
        <v>401.2</v>
      </c>
      <c r="E41" s="193">
        <v>100</v>
      </c>
      <c r="F41" s="193">
        <v>100</v>
      </c>
    </row>
    <row r="42" spans="1:20" ht="17.25" thickBot="1" x14ac:dyDescent="0.25">
      <c r="A42" s="597"/>
      <c r="B42" s="309" t="s">
        <v>635</v>
      </c>
      <c r="C42" s="83">
        <v>6</v>
      </c>
      <c r="D42" s="83">
        <v>7.7</v>
      </c>
      <c r="E42" s="194">
        <v>1.534134492457172</v>
      </c>
      <c r="F42" s="194">
        <v>1.9192422731804586</v>
      </c>
    </row>
    <row r="43" spans="1:20" ht="17.25" thickBot="1" x14ac:dyDescent="0.25">
      <c r="A43" s="597"/>
      <c r="B43" s="309" t="s">
        <v>636</v>
      </c>
      <c r="C43" s="83">
        <v>49.9</v>
      </c>
      <c r="D43" s="83">
        <v>49.6</v>
      </c>
      <c r="E43" s="194">
        <v>12.758885195602145</v>
      </c>
      <c r="F43" s="194">
        <v>12.362911266201397</v>
      </c>
    </row>
    <row r="44" spans="1:20" ht="17.25" thickBot="1" x14ac:dyDescent="0.25">
      <c r="A44" s="597"/>
      <c r="B44" s="309" t="s">
        <v>637</v>
      </c>
      <c r="C44" s="83">
        <v>145.30000000000001</v>
      </c>
      <c r="D44" s="83">
        <v>136.69999999999999</v>
      </c>
      <c r="E44" s="194">
        <v>37.151623625671185</v>
      </c>
      <c r="F44" s="194">
        <v>34.072781655034895</v>
      </c>
    </row>
    <row r="45" spans="1:20" ht="17.25" thickBot="1" x14ac:dyDescent="0.25">
      <c r="A45" s="598"/>
      <c r="B45" s="309" t="s">
        <v>247</v>
      </c>
      <c r="C45" s="83">
        <v>189.9</v>
      </c>
      <c r="D45" s="83">
        <v>207.2</v>
      </c>
      <c r="E45" s="194">
        <v>48.555356686269498</v>
      </c>
      <c r="F45" s="194">
        <v>51.645064805583253</v>
      </c>
    </row>
    <row r="46" spans="1:20" ht="17.25" thickBot="1" x14ac:dyDescent="0.25">
      <c r="A46" s="596" t="s">
        <v>215</v>
      </c>
      <c r="B46" s="308" t="s">
        <v>14</v>
      </c>
      <c r="C46" s="81">
        <v>297.3</v>
      </c>
      <c r="D46" s="81">
        <v>289.7</v>
      </c>
      <c r="E46" s="193">
        <v>100</v>
      </c>
      <c r="F46" s="193">
        <v>100</v>
      </c>
    </row>
    <row r="47" spans="1:20" ht="17.25" thickBot="1" x14ac:dyDescent="0.25">
      <c r="A47" s="597"/>
      <c r="B47" s="309" t="s">
        <v>635</v>
      </c>
      <c r="C47" s="83">
        <v>15</v>
      </c>
      <c r="D47" s="83">
        <v>11.1</v>
      </c>
      <c r="E47" s="194">
        <v>5.0454086781029268</v>
      </c>
      <c r="F47" s="194">
        <v>3.8315498791853644</v>
      </c>
    </row>
    <row r="48" spans="1:20" ht="17.25" thickBot="1" x14ac:dyDescent="0.25">
      <c r="A48" s="597"/>
      <c r="B48" s="309" t="s">
        <v>636</v>
      </c>
      <c r="C48" s="83">
        <v>91.4</v>
      </c>
      <c r="D48" s="83">
        <v>74.099999999999994</v>
      </c>
      <c r="E48" s="194">
        <v>30.743356878573831</v>
      </c>
      <c r="F48" s="194">
        <v>25.578184328615812</v>
      </c>
    </row>
    <row r="49" spans="1:6" ht="17.25" thickBot="1" x14ac:dyDescent="0.25">
      <c r="A49" s="597"/>
      <c r="B49" s="309" t="s">
        <v>637</v>
      </c>
      <c r="C49" s="83">
        <v>120.4</v>
      </c>
      <c r="D49" s="83">
        <v>132.9</v>
      </c>
      <c r="E49" s="194">
        <v>40.497813656239487</v>
      </c>
      <c r="F49" s="194">
        <v>45.875043148084224</v>
      </c>
    </row>
    <row r="50" spans="1:6" ht="17.25" thickBot="1" x14ac:dyDescent="0.25">
      <c r="A50" s="598"/>
      <c r="B50" s="309" t="s">
        <v>247</v>
      </c>
      <c r="C50" s="83">
        <v>70.400000000000006</v>
      </c>
      <c r="D50" s="83">
        <v>71.7</v>
      </c>
      <c r="E50" s="194">
        <v>23.679784729229738</v>
      </c>
      <c r="F50" s="194">
        <v>24.749741111494654</v>
      </c>
    </row>
    <row r="51" spans="1:6" ht="17.25" thickBot="1" x14ac:dyDescent="0.25">
      <c r="A51" s="596" t="s">
        <v>216</v>
      </c>
      <c r="B51" s="308" t="s">
        <v>14</v>
      </c>
      <c r="C51" s="81">
        <v>291.2</v>
      </c>
      <c r="D51" s="81">
        <v>288</v>
      </c>
      <c r="E51" s="193">
        <v>100</v>
      </c>
      <c r="F51" s="193">
        <v>100</v>
      </c>
    </row>
    <row r="52" spans="1:6" ht="17.25" thickBot="1" x14ac:dyDescent="0.25">
      <c r="A52" s="597"/>
      <c r="B52" s="309" t="s">
        <v>635</v>
      </c>
      <c r="C52" s="83">
        <v>10.9</v>
      </c>
      <c r="D52" s="83">
        <v>7.5</v>
      </c>
      <c r="E52" s="194">
        <v>3.7431318681318686</v>
      </c>
      <c r="F52" s="194">
        <v>2.604166666666667</v>
      </c>
    </row>
    <row r="53" spans="1:6" ht="17.25" thickBot="1" x14ac:dyDescent="0.25">
      <c r="A53" s="597"/>
      <c r="B53" s="309" t="s">
        <v>636</v>
      </c>
      <c r="C53" s="83">
        <v>76.599999999999994</v>
      </c>
      <c r="D53" s="83">
        <v>69</v>
      </c>
      <c r="E53" s="194">
        <v>26.304945054945055</v>
      </c>
      <c r="F53" s="194">
        <v>23.958333333333336</v>
      </c>
    </row>
    <row r="54" spans="1:6" ht="17.25" thickBot="1" x14ac:dyDescent="0.25">
      <c r="A54" s="597"/>
      <c r="B54" s="309" t="s">
        <v>637</v>
      </c>
      <c r="C54" s="83">
        <v>131.5</v>
      </c>
      <c r="D54" s="83">
        <v>138.69999999999999</v>
      </c>
      <c r="E54" s="194">
        <v>45.157967032967036</v>
      </c>
      <c r="F54" s="194">
        <v>48.159722222222214</v>
      </c>
    </row>
    <row r="55" spans="1:6" ht="17.25" thickBot="1" x14ac:dyDescent="0.25">
      <c r="A55" s="598"/>
      <c r="B55" s="309" t="s">
        <v>247</v>
      </c>
      <c r="C55" s="83">
        <v>72.2</v>
      </c>
      <c r="D55" s="83">
        <v>72.900000000000006</v>
      </c>
      <c r="E55" s="194">
        <v>24.793956043956044</v>
      </c>
      <c r="F55" s="194">
        <v>25.312500000000004</v>
      </c>
    </row>
    <row r="56" spans="1:6" ht="17.25" thickBot="1" x14ac:dyDescent="0.25">
      <c r="A56" s="596" t="s">
        <v>217</v>
      </c>
      <c r="B56" s="308" t="s">
        <v>14</v>
      </c>
      <c r="C56" s="81">
        <v>346.6</v>
      </c>
      <c r="D56" s="81">
        <v>346.8</v>
      </c>
      <c r="E56" s="193">
        <v>100</v>
      </c>
      <c r="F56" s="193">
        <v>100</v>
      </c>
    </row>
    <row r="57" spans="1:6" ht="17.25" thickBot="1" x14ac:dyDescent="0.25">
      <c r="A57" s="597"/>
      <c r="B57" s="309" t="s">
        <v>635</v>
      </c>
      <c r="C57" s="83">
        <v>14.6</v>
      </c>
      <c r="D57" s="83">
        <v>14.2</v>
      </c>
      <c r="E57" s="194">
        <v>4.2123485285631848</v>
      </c>
      <c r="F57" s="194">
        <v>4.0945790080738176</v>
      </c>
    </row>
    <row r="58" spans="1:6" ht="17.25" thickBot="1" x14ac:dyDescent="0.25">
      <c r="A58" s="597"/>
      <c r="B58" s="309" t="s">
        <v>636</v>
      </c>
      <c r="C58" s="83">
        <v>74.400000000000006</v>
      </c>
      <c r="D58" s="83">
        <v>70.900000000000006</v>
      </c>
      <c r="E58" s="194">
        <v>21.465666474321985</v>
      </c>
      <c r="F58" s="194">
        <v>20.44405997693195</v>
      </c>
    </row>
    <row r="59" spans="1:6" ht="17.25" thickBot="1" x14ac:dyDescent="0.25">
      <c r="A59" s="597"/>
      <c r="B59" s="309" t="s">
        <v>637</v>
      </c>
      <c r="C59" s="83">
        <v>160.4</v>
      </c>
      <c r="D59" s="83">
        <v>172</v>
      </c>
      <c r="E59" s="194">
        <v>46.278130409694171</v>
      </c>
      <c r="F59" s="194">
        <v>49.596309111880046</v>
      </c>
    </row>
    <row r="60" spans="1:6" ht="17.25" thickBot="1" x14ac:dyDescent="0.25">
      <c r="A60" s="598"/>
      <c r="B60" s="309" t="s">
        <v>247</v>
      </c>
      <c r="C60" s="83">
        <v>97.1</v>
      </c>
      <c r="D60" s="83">
        <v>89.7</v>
      </c>
      <c r="E60" s="194">
        <v>28.015002885170219</v>
      </c>
      <c r="F60" s="194">
        <v>25.865051903114189</v>
      </c>
    </row>
    <row r="61" spans="1:6" ht="17.25" thickBot="1" x14ac:dyDescent="0.25">
      <c r="A61" s="596" t="s">
        <v>218</v>
      </c>
      <c r="B61" s="308" t="s">
        <v>14</v>
      </c>
      <c r="C61" s="81">
        <v>355.8</v>
      </c>
      <c r="D61" s="81">
        <v>359.1</v>
      </c>
      <c r="E61" s="193">
        <v>100</v>
      </c>
      <c r="F61" s="193">
        <v>100</v>
      </c>
    </row>
    <row r="62" spans="1:6" ht="17.25" thickBot="1" x14ac:dyDescent="0.25">
      <c r="A62" s="597"/>
      <c r="B62" s="309" t="s">
        <v>635</v>
      </c>
      <c r="C62" s="83">
        <v>8.1</v>
      </c>
      <c r="D62" s="83">
        <v>4.8</v>
      </c>
      <c r="E62" s="194">
        <v>2.2765598650927488</v>
      </c>
      <c r="F62" s="194">
        <v>1.3366750208855471</v>
      </c>
    </row>
    <row r="63" spans="1:6" ht="17.25" thickBot="1" x14ac:dyDescent="0.25">
      <c r="A63" s="597"/>
      <c r="B63" s="309" t="s">
        <v>636</v>
      </c>
      <c r="C63" s="83">
        <v>93.8</v>
      </c>
      <c r="D63" s="83">
        <v>101.3</v>
      </c>
      <c r="E63" s="194">
        <v>26.363125351320964</v>
      </c>
      <c r="F63" s="194">
        <v>28.209412419938733</v>
      </c>
    </row>
    <row r="64" spans="1:6" ht="17.25" thickBot="1" x14ac:dyDescent="0.25">
      <c r="A64" s="597"/>
      <c r="B64" s="309" t="s">
        <v>637</v>
      </c>
      <c r="C64" s="83">
        <v>165.6</v>
      </c>
      <c r="D64" s="83">
        <v>161.30000000000001</v>
      </c>
      <c r="E64" s="194">
        <v>46.543001686340638</v>
      </c>
      <c r="F64" s="194">
        <v>44.917850181008077</v>
      </c>
    </row>
    <row r="65" spans="1:6" ht="17.25" thickBot="1" x14ac:dyDescent="0.25">
      <c r="A65" s="598"/>
      <c r="B65" s="309" t="s">
        <v>247</v>
      </c>
      <c r="C65" s="83">
        <v>88.4</v>
      </c>
      <c r="D65" s="83">
        <v>91.6</v>
      </c>
      <c r="E65" s="194">
        <v>24.845418774592467</v>
      </c>
      <c r="F65" s="194">
        <v>25.50821498189919</v>
      </c>
    </row>
    <row r="66" spans="1:6" ht="17.25" thickBot="1" x14ac:dyDescent="0.25">
      <c r="A66" s="596" t="s">
        <v>219</v>
      </c>
      <c r="B66" s="308" t="s">
        <v>14</v>
      </c>
      <c r="C66" s="81">
        <v>318.2</v>
      </c>
      <c r="D66" s="81">
        <v>316.8</v>
      </c>
      <c r="E66" s="193">
        <v>100</v>
      </c>
      <c r="F66" s="193">
        <v>100</v>
      </c>
    </row>
    <row r="67" spans="1:6" ht="17.25" thickBot="1" x14ac:dyDescent="0.25">
      <c r="A67" s="597"/>
      <c r="B67" s="309" t="s">
        <v>635</v>
      </c>
      <c r="C67" s="83">
        <v>17.3</v>
      </c>
      <c r="D67" s="83">
        <v>15.9</v>
      </c>
      <c r="E67" s="194">
        <v>5.4368321810182278</v>
      </c>
      <c r="F67" s="194">
        <v>5.0189393939393936</v>
      </c>
    </row>
    <row r="68" spans="1:6" ht="17.25" thickBot="1" x14ac:dyDescent="0.25">
      <c r="A68" s="597"/>
      <c r="B68" s="309" t="s">
        <v>636</v>
      </c>
      <c r="C68" s="83">
        <v>63.6</v>
      </c>
      <c r="D68" s="83">
        <v>59.3</v>
      </c>
      <c r="E68" s="194">
        <v>19.987429289754871</v>
      </c>
      <c r="F68" s="194">
        <v>18.718434343434343</v>
      </c>
    </row>
    <row r="69" spans="1:6" ht="17.25" thickBot="1" x14ac:dyDescent="0.25">
      <c r="A69" s="597"/>
      <c r="B69" s="309" t="s">
        <v>637</v>
      </c>
      <c r="C69" s="83">
        <v>142.19999999999999</v>
      </c>
      <c r="D69" s="83">
        <v>145.19999999999999</v>
      </c>
      <c r="E69" s="194">
        <v>44.688874921433062</v>
      </c>
      <c r="F69" s="194">
        <v>45.833333333333329</v>
      </c>
    </row>
    <row r="70" spans="1:6" ht="17.25" thickBot="1" x14ac:dyDescent="0.25">
      <c r="A70" s="598"/>
      <c r="B70" s="309" t="s">
        <v>247</v>
      </c>
      <c r="C70" s="83">
        <v>95.2</v>
      </c>
      <c r="D70" s="83">
        <v>96.5</v>
      </c>
      <c r="E70" s="194">
        <v>29.918290383406664</v>
      </c>
      <c r="F70" s="194">
        <v>30.460858585858585</v>
      </c>
    </row>
    <row r="71" spans="1:6" ht="17.25" thickBot="1" x14ac:dyDescent="0.25">
      <c r="A71" s="596" t="s">
        <v>220</v>
      </c>
      <c r="B71" s="308" t="s">
        <v>14</v>
      </c>
      <c r="C71" s="81">
        <v>395.7</v>
      </c>
      <c r="D71" s="81">
        <v>396.6</v>
      </c>
      <c r="E71" s="193">
        <v>100</v>
      </c>
      <c r="F71" s="193">
        <v>100</v>
      </c>
    </row>
    <row r="72" spans="1:6" ht="17.25" thickBot="1" x14ac:dyDescent="0.25">
      <c r="A72" s="597"/>
      <c r="B72" s="309" t="s">
        <v>635</v>
      </c>
      <c r="C72" s="83">
        <v>28.4</v>
      </c>
      <c r="D72" s="83">
        <v>34.200000000000003</v>
      </c>
      <c r="E72" s="194">
        <v>7.1771544099064943</v>
      </c>
      <c r="F72" s="194">
        <v>8.6232980332829037</v>
      </c>
    </row>
    <row r="73" spans="1:6" ht="17.25" thickBot="1" x14ac:dyDescent="0.25">
      <c r="A73" s="597"/>
      <c r="B73" s="309" t="s">
        <v>636</v>
      </c>
      <c r="C73" s="83">
        <v>85.9</v>
      </c>
      <c r="D73" s="83">
        <v>96.1</v>
      </c>
      <c r="E73" s="194">
        <v>21.708364922921408</v>
      </c>
      <c r="F73" s="194">
        <v>24.230963187090264</v>
      </c>
    </row>
    <row r="74" spans="1:6" ht="17.25" thickBot="1" x14ac:dyDescent="0.25">
      <c r="A74" s="597"/>
      <c r="B74" s="309" t="s">
        <v>637</v>
      </c>
      <c r="C74" s="83">
        <v>179.9</v>
      </c>
      <c r="D74" s="83">
        <v>174.6</v>
      </c>
      <c r="E74" s="194">
        <v>45.463735152893605</v>
      </c>
      <c r="F74" s="194">
        <v>44.024205748865356</v>
      </c>
    </row>
    <row r="75" spans="1:6" ht="17.25" thickBot="1" x14ac:dyDescent="0.25">
      <c r="A75" s="598"/>
      <c r="B75" s="309" t="s">
        <v>247</v>
      </c>
      <c r="C75" s="83">
        <v>101.5</v>
      </c>
      <c r="D75" s="83">
        <v>91.7</v>
      </c>
      <c r="E75" s="194">
        <v>25.650745514278494</v>
      </c>
      <c r="F75" s="194">
        <v>23.121533030761469</v>
      </c>
    </row>
    <row r="76" spans="1:6" ht="17.25" thickBot="1" x14ac:dyDescent="0.25">
      <c r="A76" s="596" t="s">
        <v>221</v>
      </c>
      <c r="B76" s="308" t="s">
        <v>14</v>
      </c>
      <c r="C76" s="81">
        <v>378.5</v>
      </c>
      <c r="D76" s="81">
        <v>373.7</v>
      </c>
      <c r="E76" s="193">
        <v>100</v>
      </c>
      <c r="F76" s="193">
        <v>100</v>
      </c>
    </row>
    <row r="77" spans="1:6" ht="17.25" thickBot="1" x14ac:dyDescent="0.25">
      <c r="A77" s="597"/>
      <c r="B77" s="309" t="s">
        <v>635</v>
      </c>
      <c r="C77" s="83">
        <v>19.8</v>
      </c>
      <c r="D77" s="83">
        <v>22.4</v>
      </c>
      <c r="E77" s="194">
        <v>5.2311756935270806</v>
      </c>
      <c r="F77" s="194">
        <v>5.9941129248059939</v>
      </c>
    </row>
    <row r="78" spans="1:6" ht="17.25" thickBot="1" x14ac:dyDescent="0.25">
      <c r="A78" s="597"/>
      <c r="B78" s="309" t="s">
        <v>636</v>
      </c>
      <c r="C78" s="83">
        <v>64.7</v>
      </c>
      <c r="D78" s="83">
        <v>67.3</v>
      </c>
      <c r="E78" s="194">
        <v>17.093791281373843</v>
      </c>
      <c r="F78" s="194">
        <v>18.009098207118011</v>
      </c>
    </row>
    <row r="79" spans="1:6" ht="17.25" thickBot="1" x14ac:dyDescent="0.25">
      <c r="A79" s="597"/>
      <c r="B79" s="309" t="s">
        <v>637</v>
      </c>
      <c r="C79" s="83">
        <v>162.4</v>
      </c>
      <c r="D79" s="83">
        <v>165.6</v>
      </c>
      <c r="E79" s="194">
        <v>42.906208718626161</v>
      </c>
      <c r="F79" s="194">
        <v>44.313620551244313</v>
      </c>
    </row>
    <row r="80" spans="1:6" ht="17.25" thickBot="1" x14ac:dyDescent="0.25">
      <c r="A80" s="598"/>
      <c r="B80" s="309" t="s">
        <v>247</v>
      </c>
      <c r="C80" s="83">
        <v>131.6</v>
      </c>
      <c r="D80" s="83">
        <v>118.5</v>
      </c>
      <c r="E80" s="194">
        <v>34.768824306472915</v>
      </c>
      <c r="F80" s="194">
        <v>31.709927749531712</v>
      </c>
    </row>
    <row r="81" spans="1:6" x14ac:dyDescent="0.2">
      <c r="A81" s="47" t="s">
        <v>644</v>
      </c>
    </row>
    <row r="82" spans="1:6" x14ac:dyDescent="0.2">
      <c r="A82" s="47" t="s">
        <v>913</v>
      </c>
      <c r="B82" s="47"/>
      <c r="C82" s="47"/>
      <c r="D82" s="47"/>
      <c r="E82" s="47"/>
    </row>
    <row r="83" spans="1:6" x14ac:dyDescent="0.2">
      <c r="A83" s="47" t="s">
        <v>912</v>
      </c>
      <c r="B83" s="47"/>
      <c r="C83" s="47"/>
      <c r="D83" s="47"/>
      <c r="E83" s="47"/>
    </row>
    <row r="84" spans="1:6" x14ac:dyDescent="0.2">
      <c r="A84" s="47" t="s">
        <v>914</v>
      </c>
      <c r="B84" s="47"/>
      <c r="C84" s="47"/>
      <c r="D84" s="47"/>
      <c r="E84" s="47"/>
    </row>
    <row r="85" spans="1:6" x14ac:dyDescent="0.2">
      <c r="A85" s="47" t="s">
        <v>911</v>
      </c>
      <c r="B85" s="47"/>
      <c r="C85" s="47"/>
      <c r="D85" s="47"/>
      <c r="E85" s="47"/>
    </row>
    <row r="86" spans="1:6" x14ac:dyDescent="0.2">
      <c r="A86" s="47" t="s">
        <v>641</v>
      </c>
      <c r="B86" s="47"/>
      <c r="C86" s="47"/>
      <c r="D86" s="47"/>
      <c r="E86" s="47"/>
    </row>
    <row r="88" spans="1:6" ht="13.5" thickBot="1" x14ac:dyDescent="0.25">
      <c r="A88" s="44" t="s">
        <v>982</v>
      </c>
      <c r="B88" s="45"/>
      <c r="C88" s="45"/>
      <c r="D88" s="45"/>
      <c r="E88" s="45"/>
      <c r="F88" s="45"/>
    </row>
    <row r="89" spans="1:6" ht="13.5" customHeight="1" thickBot="1" x14ac:dyDescent="0.25">
      <c r="A89" s="618" t="s">
        <v>207</v>
      </c>
      <c r="B89" s="620" t="s">
        <v>208</v>
      </c>
      <c r="C89" s="620"/>
      <c r="D89" s="620"/>
      <c r="E89" s="616" t="s">
        <v>209</v>
      </c>
      <c r="F89" s="621" t="s">
        <v>210</v>
      </c>
    </row>
    <row r="90" spans="1:6" ht="39.75" customHeight="1" thickBot="1" x14ac:dyDescent="0.25">
      <c r="A90" s="619"/>
      <c r="B90" s="48" t="s">
        <v>66</v>
      </c>
      <c r="C90" s="48" t="s">
        <v>211</v>
      </c>
      <c r="D90" s="48" t="s">
        <v>212</v>
      </c>
      <c r="E90" s="617"/>
      <c r="F90" s="622"/>
    </row>
    <row r="91" spans="1:6" ht="17.25" thickBot="1" x14ac:dyDescent="0.25">
      <c r="A91" s="439" t="s">
        <v>213</v>
      </c>
      <c r="B91" s="441">
        <v>2771.9</v>
      </c>
      <c r="C91" s="441">
        <v>2610</v>
      </c>
      <c r="D91" s="441">
        <v>161.9</v>
      </c>
      <c r="E91" s="441">
        <v>77.5</v>
      </c>
      <c r="F91" s="442">
        <v>5.8</v>
      </c>
    </row>
    <row r="92" spans="1:6" ht="17.25" thickBot="1" x14ac:dyDescent="0.25">
      <c r="A92" s="440" t="s">
        <v>214</v>
      </c>
      <c r="B92" s="443">
        <v>401.2</v>
      </c>
      <c r="C92" s="443">
        <v>392</v>
      </c>
      <c r="D92" s="443">
        <v>9.1999999999999993</v>
      </c>
      <c r="E92" s="443">
        <v>85.8</v>
      </c>
      <c r="F92" s="444">
        <v>2.2999999999999998</v>
      </c>
    </row>
    <row r="93" spans="1:6" ht="17.25" thickBot="1" x14ac:dyDescent="0.25">
      <c r="A93" s="440" t="s">
        <v>215</v>
      </c>
      <c r="B93" s="443">
        <v>289.7</v>
      </c>
      <c r="C93" s="443">
        <v>278</v>
      </c>
      <c r="D93" s="443">
        <v>11.6</v>
      </c>
      <c r="E93" s="443">
        <v>78.599999999999994</v>
      </c>
      <c r="F93" s="444">
        <v>4</v>
      </c>
    </row>
    <row r="94" spans="1:6" ht="17.25" thickBot="1" x14ac:dyDescent="0.25">
      <c r="A94" s="440" t="s">
        <v>216</v>
      </c>
      <c r="B94" s="443">
        <v>288</v>
      </c>
      <c r="C94" s="443">
        <v>278.7</v>
      </c>
      <c r="D94" s="443">
        <v>9.3000000000000007</v>
      </c>
      <c r="E94" s="443">
        <v>78.400000000000006</v>
      </c>
      <c r="F94" s="444">
        <v>3.2</v>
      </c>
    </row>
    <row r="95" spans="1:6" ht="17.25" thickBot="1" x14ac:dyDescent="0.25">
      <c r="A95" s="440" t="s">
        <v>217</v>
      </c>
      <c r="B95" s="443">
        <v>346.8</v>
      </c>
      <c r="C95" s="443">
        <v>334.6</v>
      </c>
      <c r="D95" s="443">
        <v>12.2</v>
      </c>
      <c r="E95" s="443">
        <v>79.3</v>
      </c>
      <c r="F95" s="444">
        <v>3.5</v>
      </c>
    </row>
    <row r="96" spans="1:6" ht="17.25" thickBot="1" x14ac:dyDescent="0.25">
      <c r="A96" s="440" t="s">
        <v>218</v>
      </c>
      <c r="B96" s="443">
        <v>359.1</v>
      </c>
      <c r="C96" s="443">
        <v>347.2</v>
      </c>
      <c r="D96" s="443">
        <v>11.9</v>
      </c>
      <c r="E96" s="443">
        <v>80.7</v>
      </c>
      <c r="F96" s="444">
        <v>3.3</v>
      </c>
    </row>
    <row r="97" spans="1:6" ht="17.25" thickBot="1" x14ac:dyDescent="0.25">
      <c r="A97" s="440" t="s">
        <v>219</v>
      </c>
      <c r="B97" s="443">
        <v>316.8</v>
      </c>
      <c r="C97" s="443">
        <v>288.89999999999998</v>
      </c>
      <c r="D97" s="443">
        <v>27.9</v>
      </c>
      <c r="E97" s="443">
        <v>75.099999999999994</v>
      </c>
      <c r="F97" s="444">
        <v>8.8000000000000007</v>
      </c>
    </row>
    <row r="98" spans="1:6" ht="17.25" thickBot="1" x14ac:dyDescent="0.25">
      <c r="A98" s="440" t="s">
        <v>220</v>
      </c>
      <c r="B98" s="443">
        <v>396.6</v>
      </c>
      <c r="C98" s="443">
        <v>353.9</v>
      </c>
      <c r="D98" s="443">
        <v>42.7</v>
      </c>
      <c r="E98" s="443">
        <v>72.2</v>
      </c>
      <c r="F98" s="444">
        <v>10.8</v>
      </c>
    </row>
    <row r="99" spans="1:6" ht="17.25" thickBot="1" x14ac:dyDescent="0.25">
      <c r="A99" s="440" t="s">
        <v>221</v>
      </c>
      <c r="B99" s="443">
        <v>373.7</v>
      </c>
      <c r="C99" s="443">
        <v>336.7</v>
      </c>
      <c r="D99" s="443">
        <v>37</v>
      </c>
      <c r="E99" s="443">
        <v>71.099999999999994</v>
      </c>
      <c r="F99" s="444">
        <v>9.9</v>
      </c>
    </row>
    <row r="100" spans="1:6" x14ac:dyDescent="0.2">
      <c r="A100" s="43" t="s">
        <v>27</v>
      </c>
      <c r="B100" s="45"/>
      <c r="C100" s="45"/>
      <c r="D100" s="45"/>
      <c r="E100" s="45"/>
      <c r="F100" s="45"/>
    </row>
    <row r="102" spans="1:6" ht="13.5" thickBot="1" x14ac:dyDescent="0.25">
      <c r="A102" s="445" t="s">
        <v>983</v>
      </c>
      <c r="B102" s="45"/>
      <c r="C102" s="45"/>
      <c r="D102" s="45"/>
      <c r="E102" s="45"/>
    </row>
    <row r="103" spans="1:6" ht="36.75" customHeight="1" thickBot="1" x14ac:dyDescent="0.25">
      <c r="A103" s="605" t="s">
        <v>207</v>
      </c>
      <c r="B103" s="608" t="s">
        <v>222</v>
      </c>
      <c r="C103" s="609"/>
      <c r="D103" s="610"/>
      <c r="E103" s="611" t="s">
        <v>196</v>
      </c>
    </row>
    <row r="104" spans="1:6" ht="13.5" thickBot="1" x14ac:dyDescent="0.25">
      <c r="A104" s="606"/>
      <c r="B104" s="605" t="s">
        <v>66</v>
      </c>
      <c r="C104" s="614" t="s">
        <v>223</v>
      </c>
      <c r="D104" s="615"/>
      <c r="E104" s="612"/>
    </row>
    <row r="105" spans="1:6" ht="13.5" thickBot="1" x14ac:dyDescent="0.25">
      <c r="A105" s="607"/>
      <c r="B105" s="607"/>
      <c r="C105" s="358" t="s">
        <v>192</v>
      </c>
      <c r="D105" s="358" t="s">
        <v>194</v>
      </c>
      <c r="E105" s="613"/>
    </row>
    <row r="106" spans="1:6" ht="17.25" thickBot="1" x14ac:dyDescent="0.25">
      <c r="A106" s="84" t="s">
        <v>213</v>
      </c>
      <c r="B106" s="120">
        <v>-2.4000000000000909</v>
      </c>
      <c r="C106" s="120">
        <v>6.0999999999999091</v>
      </c>
      <c r="D106" s="120">
        <v>-8.5</v>
      </c>
      <c r="E106" s="446">
        <v>-7</v>
      </c>
    </row>
    <row r="107" spans="1:6" ht="17.25" thickBot="1" x14ac:dyDescent="0.25">
      <c r="A107" s="271" t="s">
        <v>214</v>
      </c>
      <c r="B107" s="21">
        <v>10.099999999999966</v>
      </c>
      <c r="C107" s="21">
        <v>9.6999999999999886</v>
      </c>
      <c r="D107" s="21">
        <v>0.39999999999999858</v>
      </c>
      <c r="E107" s="32">
        <v>-6.2999999999999829</v>
      </c>
    </row>
    <row r="108" spans="1:6" ht="17.25" thickBot="1" x14ac:dyDescent="0.25">
      <c r="A108" s="271" t="s">
        <v>215</v>
      </c>
      <c r="B108" s="21">
        <v>-7.6000000000000227</v>
      </c>
      <c r="C108" s="21">
        <v>-6.3000000000000114</v>
      </c>
      <c r="D108" s="21">
        <v>-1.4000000000000004</v>
      </c>
      <c r="E108" s="32">
        <v>6.5999999999999943</v>
      </c>
    </row>
    <row r="109" spans="1:6" ht="17.25" thickBot="1" x14ac:dyDescent="0.25">
      <c r="A109" s="271" t="s">
        <v>216</v>
      </c>
      <c r="B109" s="21">
        <v>-3.1999999999999886</v>
      </c>
      <c r="C109" s="21">
        <v>-2.4000000000000341</v>
      </c>
      <c r="D109" s="21">
        <v>-0.79999999999999893</v>
      </c>
      <c r="E109" s="32">
        <v>-9.9999999999994316E-2</v>
      </c>
    </row>
    <row r="110" spans="1:6" ht="17.25" thickBot="1" x14ac:dyDescent="0.25">
      <c r="A110" s="271" t="s">
        <v>217</v>
      </c>
      <c r="B110" s="21">
        <v>0.19999999999998863</v>
      </c>
      <c r="C110" s="21">
        <v>2.8000000000000114</v>
      </c>
      <c r="D110" s="21">
        <v>-2.6000000000000014</v>
      </c>
      <c r="E110" s="32">
        <v>-3.2999999999999829</v>
      </c>
    </row>
    <row r="111" spans="1:6" ht="17.25" thickBot="1" x14ac:dyDescent="0.25">
      <c r="A111" s="271" t="s">
        <v>218</v>
      </c>
      <c r="B111" s="21">
        <v>3.3000000000000114</v>
      </c>
      <c r="C111" s="21">
        <v>5.1999999999999886</v>
      </c>
      <c r="D111" s="21">
        <v>-1.9000000000000004</v>
      </c>
      <c r="E111" s="32">
        <v>-5</v>
      </c>
    </row>
    <row r="112" spans="1:6" ht="17.25" thickBot="1" x14ac:dyDescent="0.25">
      <c r="A112" s="271" t="s">
        <v>219</v>
      </c>
      <c r="B112" s="21">
        <v>-1.3999999999999773</v>
      </c>
      <c r="C112" s="21">
        <v>1.5</v>
      </c>
      <c r="D112" s="21">
        <v>-2.9000000000000021</v>
      </c>
      <c r="E112" s="32">
        <v>-1.3000000000000114</v>
      </c>
    </row>
    <row r="113" spans="1:14" ht="17.25" thickBot="1" x14ac:dyDescent="0.25">
      <c r="A113" s="271" t="s">
        <v>220</v>
      </c>
      <c r="B113" s="21">
        <v>0.90000000000003411</v>
      </c>
      <c r="C113" s="21">
        <v>2</v>
      </c>
      <c r="D113" s="21">
        <v>-1.0999999999999943</v>
      </c>
      <c r="E113" s="32">
        <v>-1.5</v>
      </c>
    </row>
    <row r="114" spans="1:14" ht="17.25" thickBot="1" x14ac:dyDescent="0.25">
      <c r="A114" s="271" t="s">
        <v>221</v>
      </c>
      <c r="B114" s="21">
        <v>-4.8000000000000114</v>
      </c>
      <c r="C114" s="21">
        <v>-6.4000000000000341</v>
      </c>
      <c r="D114" s="21">
        <v>1.7000000000000028</v>
      </c>
      <c r="E114" s="32">
        <v>4</v>
      </c>
    </row>
    <row r="115" spans="1:14" x14ac:dyDescent="0.2">
      <c r="A115" s="43" t="s">
        <v>27</v>
      </c>
      <c r="B115" s="45"/>
      <c r="C115" s="45"/>
      <c r="D115" s="45"/>
      <c r="E115" s="45"/>
    </row>
    <row r="118" spans="1:14" ht="13.5" thickBot="1" x14ac:dyDescent="0.25">
      <c r="A118" s="44" t="s">
        <v>915</v>
      </c>
      <c r="B118" s="45"/>
      <c r="C118" s="45"/>
      <c r="D118" s="45"/>
      <c r="I118" s="45"/>
      <c r="J118" s="45"/>
      <c r="K118" s="45"/>
      <c r="L118" s="45"/>
      <c r="M118" s="45"/>
      <c r="N118" s="45"/>
    </row>
    <row r="119" spans="1:14" ht="12.75" customHeight="1" thickBot="1" x14ac:dyDescent="0.25">
      <c r="A119" s="592" t="s">
        <v>13</v>
      </c>
      <c r="B119" s="594" t="s">
        <v>14</v>
      </c>
      <c r="C119" s="595"/>
      <c r="D119" s="594" t="s">
        <v>15</v>
      </c>
      <c r="E119" s="595"/>
      <c r="F119" s="594" t="s">
        <v>16</v>
      </c>
      <c r="G119" s="595"/>
    </row>
    <row r="120" spans="1:14" ht="17.25" thickBot="1" x14ac:dyDescent="0.25">
      <c r="A120" s="593"/>
      <c r="B120" s="182">
        <v>2022</v>
      </c>
      <c r="C120" s="182">
        <v>2023</v>
      </c>
      <c r="D120" s="182">
        <v>2022</v>
      </c>
      <c r="E120" s="182">
        <v>2023</v>
      </c>
      <c r="F120" s="182">
        <v>2022</v>
      </c>
      <c r="G120" s="182">
        <v>2023</v>
      </c>
    </row>
    <row r="121" spans="1:14" ht="17.25" thickBot="1" x14ac:dyDescent="0.25">
      <c r="A121" s="76" t="s">
        <v>14</v>
      </c>
      <c r="B121" s="193">
        <v>61.7</v>
      </c>
      <c r="C121" s="193">
        <v>61.8735</v>
      </c>
      <c r="D121" s="193">
        <v>67.3</v>
      </c>
      <c r="E121" s="193">
        <v>67.457999999999998</v>
      </c>
      <c r="F121" s="193">
        <v>56.4</v>
      </c>
      <c r="G121" s="193">
        <v>56.606749999999998</v>
      </c>
    </row>
    <row r="122" spans="1:14" ht="17.25" thickBot="1" x14ac:dyDescent="0.25">
      <c r="A122" s="30" t="s">
        <v>17</v>
      </c>
      <c r="B122" s="194">
        <v>5.0999999999999996</v>
      </c>
      <c r="C122" s="194">
        <v>5.2229999999999999</v>
      </c>
      <c r="D122" s="194">
        <v>6.2</v>
      </c>
      <c r="E122" s="194">
        <v>6.6135000000000002</v>
      </c>
      <c r="F122" s="194">
        <v>4.0999999999999996</v>
      </c>
      <c r="G122" s="194">
        <v>3.7622500000000003</v>
      </c>
    </row>
    <row r="123" spans="1:14" ht="17.25" thickBot="1" x14ac:dyDescent="0.25">
      <c r="A123" s="30" t="s">
        <v>18</v>
      </c>
      <c r="B123" s="194">
        <v>47</v>
      </c>
      <c r="C123" s="194">
        <v>48.612000000000002</v>
      </c>
      <c r="D123" s="194">
        <v>58.1</v>
      </c>
      <c r="E123" s="194">
        <v>58.485750000000003</v>
      </c>
      <c r="F123" s="194">
        <v>35.5</v>
      </c>
      <c r="G123" s="194">
        <v>38.349249999999998</v>
      </c>
    </row>
    <row r="124" spans="1:14" ht="17.25" thickBot="1" x14ac:dyDescent="0.25">
      <c r="A124" s="30" t="s">
        <v>19</v>
      </c>
      <c r="B124" s="194">
        <v>84.1</v>
      </c>
      <c r="C124" s="194">
        <v>84.655750000000012</v>
      </c>
      <c r="D124" s="194">
        <v>89.8</v>
      </c>
      <c r="E124" s="194">
        <v>91.134499999999989</v>
      </c>
      <c r="F124" s="194">
        <v>78.3</v>
      </c>
      <c r="G124" s="194">
        <v>77.926749999999998</v>
      </c>
    </row>
    <row r="125" spans="1:14" ht="17.25" thickBot="1" x14ac:dyDescent="0.25">
      <c r="A125" s="30" t="s">
        <v>20</v>
      </c>
      <c r="B125" s="194">
        <v>89</v>
      </c>
      <c r="C125" s="194">
        <v>88.054000000000002</v>
      </c>
      <c r="D125" s="194">
        <v>95.1</v>
      </c>
      <c r="E125" s="194">
        <v>94.181250000000006</v>
      </c>
      <c r="F125" s="194">
        <v>82.6</v>
      </c>
      <c r="G125" s="194">
        <v>81.690750000000008</v>
      </c>
    </row>
    <row r="126" spans="1:14" ht="17.25" thickBot="1" x14ac:dyDescent="0.25">
      <c r="A126" s="30" t="s">
        <v>21</v>
      </c>
      <c r="B126" s="194">
        <v>89.8</v>
      </c>
      <c r="C126" s="194">
        <v>90.505499999999998</v>
      </c>
      <c r="D126" s="194">
        <v>94.4</v>
      </c>
      <c r="E126" s="194">
        <v>94.786000000000001</v>
      </c>
      <c r="F126" s="194">
        <v>85</v>
      </c>
      <c r="G126" s="194">
        <v>86.020749999999992</v>
      </c>
    </row>
    <row r="127" spans="1:14" ht="17.25" thickBot="1" x14ac:dyDescent="0.25">
      <c r="A127" s="30" t="s">
        <v>22</v>
      </c>
      <c r="B127" s="194">
        <v>92.8</v>
      </c>
      <c r="C127" s="194">
        <v>92.272999999999996</v>
      </c>
      <c r="D127" s="194">
        <v>95.2</v>
      </c>
      <c r="E127" s="194">
        <v>94.297750000000008</v>
      </c>
      <c r="F127" s="194">
        <v>90.3</v>
      </c>
      <c r="G127" s="194">
        <v>90.131249999999994</v>
      </c>
    </row>
    <row r="128" spans="1:14" ht="17.25" thickBot="1" x14ac:dyDescent="0.25">
      <c r="A128" s="30" t="s">
        <v>23</v>
      </c>
      <c r="B128" s="194">
        <v>92.8</v>
      </c>
      <c r="C128" s="194">
        <v>92.363249999999994</v>
      </c>
      <c r="D128" s="194">
        <v>93.9</v>
      </c>
      <c r="E128" s="194">
        <v>92.627250000000004</v>
      </c>
      <c r="F128" s="194">
        <v>91.7</v>
      </c>
      <c r="G128" s="194">
        <v>92.087249999999997</v>
      </c>
    </row>
    <row r="129" spans="1:14" ht="17.25" thickBot="1" x14ac:dyDescent="0.25">
      <c r="A129" s="30" t="s">
        <v>24</v>
      </c>
      <c r="B129" s="194">
        <v>88.7</v>
      </c>
      <c r="C129" s="194">
        <v>88.632750000000001</v>
      </c>
      <c r="D129" s="194">
        <v>89.8</v>
      </c>
      <c r="E129" s="194">
        <v>89.720500000000001</v>
      </c>
      <c r="F129" s="194">
        <v>87.6</v>
      </c>
      <c r="G129" s="194">
        <v>87.538750000000007</v>
      </c>
    </row>
    <row r="130" spans="1:14" ht="17.25" thickBot="1" x14ac:dyDescent="0.25">
      <c r="A130" s="30" t="s">
        <v>25</v>
      </c>
      <c r="B130" s="194">
        <v>85.2</v>
      </c>
      <c r="C130" s="194">
        <v>85.619749999999982</v>
      </c>
      <c r="D130" s="194">
        <v>85.3</v>
      </c>
      <c r="E130" s="194">
        <v>85.601749999999996</v>
      </c>
      <c r="F130" s="194">
        <v>85.2</v>
      </c>
      <c r="G130" s="194">
        <v>85.637</v>
      </c>
    </row>
    <row r="131" spans="1:14" ht="17.25" thickBot="1" x14ac:dyDescent="0.25">
      <c r="A131" s="30" t="s">
        <v>26</v>
      </c>
      <c r="B131" s="194">
        <v>48.7</v>
      </c>
      <c r="C131" s="194">
        <v>52.64425</v>
      </c>
      <c r="D131" s="194">
        <v>53.2</v>
      </c>
      <c r="E131" s="194">
        <v>59.09675</v>
      </c>
      <c r="F131" s="194">
        <v>44.6</v>
      </c>
      <c r="G131" s="194">
        <v>46.80449999999999</v>
      </c>
    </row>
    <row r="132" spans="1:14" ht="17.25" thickBot="1" x14ac:dyDescent="0.25">
      <c r="A132" s="30" t="s">
        <v>916</v>
      </c>
      <c r="B132" s="194">
        <v>4.9000000000000004</v>
      </c>
      <c r="C132" s="194">
        <v>5.4717500000000001</v>
      </c>
      <c r="D132" s="194">
        <v>6.3</v>
      </c>
      <c r="E132" s="194">
        <v>7.2219999999999995</v>
      </c>
      <c r="F132" s="194">
        <v>4</v>
      </c>
      <c r="G132" s="194">
        <v>4.2527499999999998</v>
      </c>
    </row>
    <row r="133" spans="1:14" x14ac:dyDescent="0.2">
      <c r="A133" s="37" t="s">
        <v>27</v>
      </c>
      <c r="B133" s="45"/>
      <c r="C133" s="45"/>
      <c r="D133" s="45"/>
      <c r="E133" s="45"/>
      <c r="F133" s="45"/>
      <c r="G133" s="45"/>
    </row>
    <row r="134" spans="1:14" x14ac:dyDescent="0.2">
      <c r="K134" s="13"/>
      <c r="L134" s="13"/>
      <c r="M134" s="13"/>
      <c r="N134" s="13"/>
    </row>
    <row r="135" spans="1:14" x14ac:dyDescent="0.2">
      <c r="K135" s="13"/>
      <c r="L135" s="13"/>
      <c r="M135" s="13"/>
      <c r="N135" s="13"/>
    </row>
    <row r="136" spans="1:14" x14ac:dyDescent="0.2">
      <c r="K136" s="13"/>
      <c r="L136" s="13"/>
      <c r="M136" s="13"/>
      <c r="N136" s="13"/>
    </row>
    <row r="137" spans="1:14" x14ac:dyDescent="0.2">
      <c r="K137" s="13"/>
      <c r="L137" s="13"/>
      <c r="M137" s="13"/>
      <c r="N137" s="13"/>
    </row>
    <row r="138" spans="1:14" x14ac:dyDescent="0.2">
      <c r="K138" s="13"/>
      <c r="L138" s="13"/>
      <c r="M138" s="13"/>
      <c r="N138" s="13"/>
    </row>
    <row r="139" spans="1:14" x14ac:dyDescent="0.2">
      <c r="K139" s="13"/>
      <c r="L139" s="13"/>
      <c r="M139" s="13"/>
      <c r="N139" s="13"/>
    </row>
    <row r="140" spans="1:14" x14ac:dyDescent="0.2">
      <c r="K140" s="13"/>
      <c r="L140" s="13"/>
      <c r="M140" s="13"/>
      <c r="N140" s="13"/>
    </row>
    <row r="141" spans="1:14" x14ac:dyDescent="0.2">
      <c r="K141" s="13"/>
      <c r="L141" s="13"/>
      <c r="M141" s="13"/>
      <c r="N141" s="13"/>
    </row>
    <row r="147" spans="8:10" ht="36" customHeight="1" x14ac:dyDescent="0.2"/>
    <row r="148" spans="8:10" x14ac:dyDescent="0.2">
      <c r="H148" s="14"/>
      <c r="I148" s="14"/>
      <c r="J148" s="14"/>
    </row>
    <row r="149" spans="8:10" x14ac:dyDescent="0.2">
      <c r="H149" s="15"/>
      <c r="I149" s="15"/>
      <c r="J149" s="15"/>
    </row>
    <row r="150" spans="8:10" x14ac:dyDescent="0.2">
      <c r="H150" s="15"/>
      <c r="I150" s="15"/>
      <c r="J150" s="15"/>
    </row>
    <row r="151" spans="8:10" x14ac:dyDescent="0.2">
      <c r="H151" s="15"/>
      <c r="I151" s="15"/>
      <c r="J151" s="15"/>
    </row>
    <row r="152" spans="8:10" x14ac:dyDescent="0.2">
      <c r="H152" s="15"/>
      <c r="I152" s="15"/>
      <c r="J152" s="15"/>
    </row>
    <row r="153" spans="8:10" x14ac:dyDescent="0.2">
      <c r="H153" s="15"/>
      <c r="I153" s="15"/>
      <c r="J153" s="15"/>
    </row>
    <row r="154" spans="8:10" x14ac:dyDescent="0.2">
      <c r="H154" s="15"/>
      <c r="I154" s="15"/>
      <c r="J154" s="15"/>
    </row>
    <row r="155" spans="8:10" x14ac:dyDescent="0.2">
      <c r="H155" s="15"/>
      <c r="I155" s="15"/>
      <c r="J155" s="15"/>
    </row>
    <row r="156" spans="8:10" x14ac:dyDescent="0.2">
      <c r="H156" s="15"/>
      <c r="I156" s="15"/>
      <c r="J156" s="15"/>
    </row>
  </sheetData>
  <mergeCells count="28">
    <mergeCell ref="C40:D40"/>
    <mergeCell ref="E40:F40"/>
    <mergeCell ref="A41:A45"/>
    <mergeCell ref="A103:A105"/>
    <mergeCell ref="B103:D103"/>
    <mergeCell ref="E103:E105"/>
    <mergeCell ref="B104:B105"/>
    <mergeCell ref="C104:D104"/>
    <mergeCell ref="E89:E90"/>
    <mergeCell ref="A89:A90"/>
    <mergeCell ref="B89:D89"/>
    <mergeCell ref="A71:A75"/>
    <mergeCell ref="A76:A80"/>
    <mergeCell ref="F89:F90"/>
    <mergeCell ref="A25:A26"/>
    <mergeCell ref="B25:C25"/>
    <mergeCell ref="D25:E25"/>
    <mergeCell ref="A28:E28"/>
    <mergeCell ref="C38:F38"/>
    <mergeCell ref="A119:A120"/>
    <mergeCell ref="B119:C119"/>
    <mergeCell ref="D119:E119"/>
    <mergeCell ref="F119:G119"/>
    <mergeCell ref="A46:A50"/>
    <mergeCell ref="A51:A55"/>
    <mergeCell ref="A56:A60"/>
    <mergeCell ref="A61:A65"/>
    <mergeCell ref="A66:A70"/>
  </mergeCells>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pageSetUpPr fitToPage="1"/>
  </sheetPr>
  <dimension ref="A2:Y93"/>
  <sheetViews>
    <sheetView zoomScale="80" zoomScaleNormal="80" zoomScaleSheetLayoutView="80" workbookViewId="0">
      <selection activeCell="O36" sqref="O36"/>
    </sheetView>
  </sheetViews>
  <sheetFormatPr defaultColWidth="9.140625" defaultRowHeight="15.75" x14ac:dyDescent="0.25"/>
  <cols>
    <col min="1" max="13" width="9.140625" style="49"/>
    <col min="14" max="15" width="11.28515625" style="49" bestFit="1" customWidth="1"/>
    <col min="16" max="16" width="11.28515625" style="49" customWidth="1"/>
    <col min="17" max="17" width="10.28515625" style="49" customWidth="1"/>
    <col min="18" max="18" width="10.140625" style="49" customWidth="1"/>
    <col min="19" max="19" width="10.85546875" style="49" customWidth="1"/>
    <col min="20" max="20" width="11.42578125" style="49" customWidth="1"/>
    <col min="21" max="21" width="9.85546875" style="49" bestFit="1" customWidth="1"/>
    <col min="22" max="23" width="8.42578125" style="49" customWidth="1"/>
    <col min="24" max="16384" width="9.140625" style="49"/>
  </cols>
  <sheetData>
    <row r="2" spans="1:25" x14ac:dyDescent="0.25">
      <c r="A2" s="50" t="s">
        <v>975</v>
      </c>
    </row>
    <row r="4" spans="1:25" ht="15.75" customHeight="1" x14ac:dyDescent="0.25">
      <c r="O4" s="51"/>
      <c r="P4" s="624" t="s">
        <v>514</v>
      </c>
      <c r="Q4" s="625"/>
      <c r="R4" s="624" t="s">
        <v>517</v>
      </c>
      <c r="S4" s="625"/>
      <c r="T4" s="624" t="s">
        <v>515</v>
      </c>
      <c r="U4" s="625"/>
      <c r="V4" s="624" t="s">
        <v>516</v>
      </c>
      <c r="W4" s="625"/>
    </row>
    <row r="5" spans="1:25" x14ac:dyDescent="0.25">
      <c r="O5" s="52" t="s">
        <v>518</v>
      </c>
      <c r="P5" s="371">
        <v>2022</v>
      </c>
      <c r="Q5" s="371">
        <v>2023</v>
      </c>
      <c r="R5" s="371">
        <v>2022</v>
      </c>
      <c r="S5" s="371">
        <v>2023</v>
      </c>
      <c r="T5" s="371">
        <v>2022</v>
      </c>
      <c r="U5" s="371">
        <v>2023</v>
      </c>
      <c r="V5" s="371">
        <v>2022</v>
      </c>
      <c r="W5" s="371">
        <v>2023</v>
      </c>
    </row>
    <row r="6" spans="1:25" x14ac:dyDescent="0.25">
      <c r="O6" s="53" t="s">
        <v>502</v>
      </c>
      <c r="P6" s="375">
        <v>186137</v>
      </c>
      <c r="Q6" s="375">
        <v>189245</v>
      </c>
      <c r="R6" s="377">
        <v>1910798</v>
      </c>
      <c r="S6" s="377">
        <v>1925943</v>
      </c>
      <c r="T6" s="372">
        <v>326299</v>
      </c>
      <c r="U6" s="372">
        <v>330977</v>
      </c>
      <c r="V6" s="377">
        <v>215734</v>
      </c>
      <c r="W6" s="56">
        <v>219309</v>
      </c>
      <c r="Y6" s="54"/>
    </row>
    <row r="7" spans="1:25" ht="15.75" customHeight="1" x14ac:dyDescent="0.25">
      <c r="O7" s="53" t="s">
        <v>503</v>
      </c>
      <c r="P7" s="375">
        <v>186798</v>
      </c>
      <c r="Q7" s="375">
        <v>189668</v>
      </c>
      <c r="R7" s="377">
        <v>1915361</v>
      </c>
      <c r="S7" s="377">
        <v>1927994</v>
      </c>
      <c r="T7" s="372">
        <v>339169</v>
      </c>
      <c r="U7" s="372">
        <v>336626</v>
      </c>
      <c r="V7" s="377">
        <v>214425</v>
      </c>
      <c r="W7" s="56">
        <v>217799</v>
      </c>
      <c r="Y7" s="54"/>
    </row>
    <row r="8" spans="1:25" x14ac:dyDescent="0.25">
      <c r="O8" s="55" t="s">
        <v>504</v>
      </c>
      <c r="P8" s="373">
        <v>187878</v>
      </c>
      <c r="Q8" s="373">
        <v>190497</v>
      </c>
      <c r="R8" s="373">
        <v>1924313</v>
      </c>
      <c r="S8" s="373">
        <v>1934227</v>
      </c>
      <c r="T8" s="373">
        <v>358958</v>
      </c>
      <c r="U8" s="373">
        <v>350867</v>
      </c>
      <c r="V8" s="373">
        <v>213620</v>
      </c>
      <c r="W8" s="56">
        <v>216748</v>
      </c>
      <c r="Y8" s="54"/>
    </row>
    <row r="9" spans="1:25" x14ac:dyDescent="0.25">
      <c r="O9" s="55" t="s">
        <v>505</v>
      </c>
      <c r="P9" s="374">
        <v>188696</v>
      </c>
      <c r="Q9" s="374">
        <v>191107</v>
      </c>
      <c r="R9" s="374">
        <v>1926742</v>
      </c>
      <c r="S9" s="374">
        <v>1931567</v>
      </c>
      <c r="T9" s="374">
        <v>371285</v>
      </c>
      <c r="U9" s="374">
        <v>355881</v>
      </c>
      <c r="V9" s="374">
        <v>212599</v>
      </c>
      <c r="W9" s="378">
        <v>215858</v>
      </c>
      <c r="Y9" s="54"/>
    </row>
    <row r="10" spans="1:25" x14ac:dyDescent="0.25">
      <c r="O10" s="55" t="s">
        <v>506</v>
      </c>
      <c r="P10" s="374">
        <v>189747</v>
      </c>
      <c r="Q10" s="374">
        <v>191945</v>
      </c>
      <c r="R10" s="374">
        <v>1932157</v>
      </c>
      <c r="S10" s="374">
        <v>1934495</v>
      </c>
      <c r="T10" s="374">
        <v>388958</v>
      </c>
      <c r="U10" s="374">
        <v>370200</v>
      </c>
      <c r="V10" s="374">
        <v>211704</v>
      </c>
      <c r="W10" s="56">
        <v>215067</v>
      </c>
      <c r="Y10" s="54"/>
    </row>
    <row r="11" spans="1:25" x14ac:dyDescent="0.25">
      <c r="O11" s="55" t="s">
        <v>507</v>
      </c>
      <c r="P11" s="375">
        <v>190794</v>
      </c>
      <c r="Q11" s="375">
        <v>192658</v>
      </c>
      <c r="R11" s="375">
        <v>1934435</v>
      </c>
      <c r="S11" s="375">
        <v>1934838</v>
      </c>
      <c r="T11" s="375">
        <v>404354</v>
      </c>
      <c r="U11" s="375">
        <v>385432</v>
      </c>
      <c r="V11" s="375">
        <v>210747</v>
      </c>
      <c r="W11" s="56">
        <v>214153</v>
      </c>
      <c r="Y11" s="54"/>
    </row>
    <row r="12" spans="1:25" x14ac:dyDescent="0.25">
      <c r="O12" s="55" t="s">
        <v>508</v>
      </c>
      <c r="P12" s="375">
        <v>191283</v>
      </c>
      <c r="Q12" s="375">
        <v>193025</v>
      </c>
      <c r="R12" s="375">
        <v>1926606</v>
      </c>
      <c r="S12" s="375">
        <v>1924872</v>
      </c>
      <c r="T12" s="375">
        <v>411091</v>
      </c>
      <c r="U12" s="375">
        <v>388589</v>
      </c>
      <c r="V12" s="375">
        <v>217989</v>
      </c>
      <c r="W12" s="56">
        <v>229493</v>
      </c>
      <c r="Y12" s="54"/>
    </row>
    <row r="13" spans="1:25" x14ac:dyDescent="0.25">
      <c r="O13" s="55" t="s">
        <v>509</v>
      </c>
      <c r="P13" s="376">
        <v>191694</v>
      </c>
      <c r="Q13" s="376">
        <v>193015</v>
      </c>
      <c r="R13" s="376">
        <v>1928947</v>
      </c>
      <c r="S13" s="376">
        <v>1924234</v>
      </c>
      <c r="T13" s="376">
        <v>411797</v>
      </c>
      <c r="U13" s="376">
        <v>391480</v>
      </c>
      <c r="V13" s="376">
        <v>217099</v>
      </c>
      <c r="W13" s="56">
        <v>228836</v>
      </c>
      <c r="Y13" s="54"/>
    </row>
    <row r="14" spans="1:25" x14ac:dyDescent="0.25">
      <c r="O14" s="55" t="s">
        <v>510</v>
      </c>
      <c r="P14" s="375">
        <v>191874</v>
      </c>
      <c r="Q14" s="375">
        <v>192801</v>
      </c>
      <c r="R14" s="375">
        <v>1941202</v>
      </c>
      <c r="S14" s="375">
        <v>1936790</v>
      </c>
      <c r="T14" s="375">
        <v>405988</v>
      </c>
      <c r="U14" s="375">
        <v>386626</v>
      </c>
      <c r="V14" s="375">
        <v>213765</v>
      </c>
      <c r="W14" s="56">
        <v>227975</v>
      </c>
      <c r="Y14" s="54"/>
    </row>
    <row r="15" spans="1:25" x14ac:dyDescent="0.25">
      <c r="O15" s="55" t="s">
        <v>511</v>
      </c>
      <c r="P15" s="376">
        <v>191814</v>
      </c>
      <c r="Q15" s="376">
        <v>192790</v>
      </c>
      <c r="R15" s="376">
        <v>1942388</v>
      </c>
      <c r="S15" s="376">
        <v>1939405</v>
      </c>
      <c r="T15" s="376">
        <v>401375</v>
      </c>
      <c r="U15" s="376">
        <v>381953</v>
      </c>
      <c r="V15" s="376">
        <v>222346</v>
      </c>
      <c r="W15" s="376">
        <v>242877</v>
      </c>
      <c r="Y15" s="54"/>
    </row>
    <row r="16" spans="1:25" x14ac:dyDescent="0.25">
      <c r="O16" s="55" t="s">
        <v>512</v>
      </c>
      <c r="P16" s="375">
        <v>191888</v>
      </c>
      <c r="Q16" s="375">
        <v>192743</v>
      </c>
      <c r="R16" s="375">
        <v>1947222</v>
      </c>
      <c r="S16" s="375">
        <v>1936625</v>
      </c>
      <c r="T16" s="375">
        <v>398923</v>
      </c>
      <c r="U16" s="375">
        <v>382368</v>
      </c>
      <c r="V16" s="375">
        <v>222207</v>
      </c>
      <c r="W16" s="56">
        <v>240097</v>
      </c>
      <c r="Y16" s="54"/>
    </row>
    <row r="17" spans="1:25" x14ac:dyDescent="0.25">
      <c r="O17" s="55" t="s">
        <v>513</v>
      </c>
      <c r="P17" s="376">
        <v>191664</v>
      </c>
      <c r="Q17" s="376">
        <v>192222</v>
      </c>
      <c r="R17" s="376">
        <v>1931303</v>
      </c>
      <c r="S17" s="376">
        <v>1917503</v>
      </c>
      <c r="T17" s="374">
        <v>389081</v>
      </c>
      <c r="U17" s="374">
        <v>371200</v>
      </c>
      <c r="V17" s="376">
        <v>221146</v>
      </c>
      <c r="W17" s="56">
        <v>238451</v>
      </c>
      <c r="Y17" s="54"/>
    </row>
    <row r="18" spans="1:25" x14ac:dyDescent="0.25">
      <c r="A18" s="57" t="s">
        <v>224</v>
      </c>
      <c r="B18" s="58"/>
      <c r="P18" s="54"/>
      <c r="Q18" s="54"/>
      <c r="R18" s="54"/>
      <c r="S18" s="54"/>
      <c r="T18" s="54"/>
      <c r="U18" s="54"/>
      <c r="V18" s="54"/>
      <c r="W18" s="54"/>
      <c r="Y18" s="54"/>
    </row>
    <row r="19" spans="1:25" x14ac:dyDescent="0.25">
      <c r="Q19" s="59"/>
      <c r="R19" s="54"/>
      <c r="U19" s="60"/>
    </row>
    <row r="20" spans="1:25" x14ac:dyDescent="0.25">
      <c r="A20" s="50" t="s">
        <v>976</v>
      </c>
      <c r="Q20" s="54"/>
      <c r="S20" s="54"/>
      <c r="U20" s="54"/>
      <c r="W20" s="54"/>
      <c r="Y20" s="54"/>
    </row>
    <row r="22" spans="1:25" x14ac:dyDescent="0.25">
      <c r="S22" s="54"/>
    </row>
    <row r="23" spans="1:25" x14ac:dyDescent="0.25">
      <c r="Q23" s="54"/>
    </row>
    <row r="26" spans="1:25" x14ac:dyDescent="0.25">
      <c r="P26" s="54"/>
    </row>
    <row r="27" spans="1:25" x14ac:dyDescent="0.25">
      <c r="P27" s="54"/>
    </row>
    <row r="28" spans="1:25" x14ac:dyDescent="0.25">
      <c r="N28" s="61"/>
      <c r="P28" s="54"/>
    </row>
    <row r="29" spans="1:25" x14ac:dyDescent="0.25">
      <c r="N29" s="61"/>
      <c r="P29" s="54"/>
    </row>
    <row r="30" spans="1:25" x14ac:dyDescent="0.25">
      <c r="N30" s="61"/>
      <c r="P30" s="54"/>
    </row>
    <row r="31" spans="1:25" x14ac:dyDescent="0.25">
      <c r="N31" s="61"/>
      <c r="P31" s="54"/>
      <c r="Q31" s="54"/>
    </row>
    <row r="32" spans="1:25" x14ac:dyDescent="0.25">
      <c r="N32" s="61"/>
    </row>
    <row r="33" spans="1:20" x14ac:dyDescent="0.25">
      <c r="N33" s="61"/>
    </row>
    <row r="34" spans="1:20" x14ac:dyDescent="0.25">
      <c r="N34" s="61"/>
    </row>
    <row r="35" spans="1:20" x14ac:dyDescent="0.25">
      <c r="N35" s="61"/>
    </row>
    <row r="36" spans="1:20" x14ac:dyDescent="0.25">
      <c r="N36" s="61"/>
    </row>
    <row r="37" spans="1:20" x14ac:dyDescent="0.25">
      <c r="A37" s="57" t="s">
        <v>224</v>
      </c>
      <c r="N37" s="61"/>
    </row>
    <row r="38" spans="1:20" x14ac:dyDescent="0.25">
      <c r="N38" s="61"/>
    </row>
    <row r="39" spans="1:20" x14ac:dyDescent="0.25">
      <c r="A39" s="50" t="s">
        <v>977</v>
      </c>
      <c r="N39" s="61"/>
    </row>
    <row r="40" spans="1:20" x14ac:dyDescent="0.25">
      <c r="N40" s="61"/>
    </row>
    <row r="41" spans="1:20" x14ac:dyDescent="0.25">
      <c r="N41" s="61"/>
    </row>
    <row r="42" spans="1:20" x14ac:dyDescent="0.25">
      <c r="N42" s="61"/>
      <c r="O42" s="61"/>
      <c r="P42" s="61"/>
      <c r="S42" s="626"/>
      <c r="T42" s="626"/>
    </row>
    <row r="43" spans="1:20" x14ac:dyDescent="0.25">
      <c r="N43" s="61"/>
    </row>
    <row r="44" spans="1:20" x14ac:dyDescent="0.25">
      <c r="N44" s="61"/>
    </row>
    <row r="45" spans="1:20" x14ac:dyDescent="0.25">
      <c r="N45" s="61"/>
      <c r="O45" s="62"/>
      <c r="P45" s="62"/>
      <c r="S45" s="623"/>
      <c r="T45" s="623"/>
    </row>
    <row r="46" spans="1:20" x14ac:dyDescent="0.25">
      <c r="N46" s="61"/>
    </row>
    <row r="47" spans="1:20" x14ac:dyDescent="0.25">
      <c r="N47" s="61"/>
    </row>
    <row r="48" spans="1:20" x14ac:dyDescent="0.25">
      <c r="N48" s="61"/>
    </row>
    <row r="49" spans="1:16" ht="16.5" x14ac:dyDescent="0.3">
      <c r="N49" s="61"/>
      <c r="P49" s="1"/>
    </row>
    <row r="54" spans="1:16" ht="9.75" customHeight="1" x14ac:dyDescent="0.25">
      <c r="A54" s="50"/>
    </row>
    <row r="56" spans="1:16" x14ac:dyDescent="0.25">
      <c r="A56" s="57" t="s">
        <v>224</v>
      </c>
    </row>
    <row r="57" spans="1:16" x14ac:dyDescent="0.25">
      <c r="A57" s="63"/>
    </row>
    <row r="58" spans="1:16" x14ac:dyDescent="0.25">
      <c r="A58" s="50" t="s">
        <v>978</v>
      </c>
    </row>
    <row r="59" spans="1:16" x14ac:dyDescent="0.25">
      <c r="A59" s="50"/>
    </row>
    <row r="61" spans="1:16" x14ac:dyDescent="0.25">
      <c r="A61" s="64"/>
    </row>
    <row r="76" spans="1:1" x14ac:dyDescent="0.25">
      <c r="A76" s="50"/>
    </row>
    <row r="77" spans="1:1" x14ac:dyDescent="0.25">
      <c r="A77" s="57" t="s">
        <v>224</v>
      </c>
    </row>
    <row r="78" spans="1:1" x14ac:dyDescent="0.25">
      <c r="A78" s="64"/>
    </row>
    <row r="93" spans="1:1" x14ac:dyDescent="0.25">
      <c r="A93" s="57"/>
    </row>
  </sheetData>
  <mergeCells count="6">
    <mergeCell ref="S45:T45"/>
    <mergeCell ref="P4:Q4"/>
    <mergeCell ref="R4:S4"/>
    <mergeCell ref="T4:U4"/>
    <mergeCell ref="V4:W4"/>
    <mergeCell ref="S42:T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G91"/>
  <sheetViews>
    <sheetView zoomScale="80" zoomScaleNormal="80" zoomScalePageLayoutView="80" workbookViewId="0"/>
  </sheetViews>
  <sheetFormatPr defaultColWidth="8.85546875" defaultRowHeight="16.5" x14ac:dyDescent="0.3"/>
  <cols>
    <col min="1" max="1" width="26.42578125" style="1" customWidth="1"/>
    <col min="2" max="2" width="23.85546875" style="1" customWidth="1"/>
    <col min="3" max="3" width="18.7109375" style="1" customWidth="1"/>
    <col min="4" max="4" width="14.7109375" style="1" customWidth="1"/>
    <col min="5" max="5" width="23" style="1" customWidth="1"/>
    <col min="6" max="9" width="8.85546875" style="1"/>
    <col min="10" max="10" width="21.42578125" style="1" customWidth="1"/>
    <col min="11" max="16384" width="8.85546875" style="1"/>
  </cols>
  <sheetData>
    <row r="2" spans="1:4" ht="17.25" thickBot="1" x14ac:dyDescent="0.35">
      <c r="A2" s="12" t="s">
        <v>984</v>
      </c>
    </row>
    <row r="3" spans="1:4" ht="17.25" thickBot="1" x14ac:dyDescent="0.35">
      <c r="A3" s="592" t="s">
        <v>34</v>
      </c>
      <c r="B3" s="334" t="s">
        <v>233</v>
      </c>
      <c r="C3" s="334" t="s">
        <v>235</v>
      </c>
      <c r="D3" s="334" t="s">
        <v>237</v>
      </c>
    </row>
    <row r="4" spans="1:4" ht="17.25" thickBot="1" x14ac:dyDescent="0.35">
      <c r="A4" s="593"/>
      <c r="B4" s="75" t="s">
        <v>234</v>
      </c>
      <c r="C4" s="75" t="s">
        <v>236</v>
      </c>
      <c r="D4" s="75" t="s">
        <v>985</v>
      </c>
    </row>
    <row r="5" spans="1:4" ht="17.25" thickBot="1" x14ac:dyDescent="0.35">
      <c r="A5" s="379" t="s">
        <v>14</v>
      </c>
      <c r="B5" s="448" t="s">
        <v>986</v>
      </c>
      <c r="C5" s="448">
        <v>100</v>
      </c>
      <c r="D5" s="448">
        <v>100.2</v>
      </c>
    </row>
    <row r="6" spans="1:4" ht="17.25" customHeight="1" thickBot="1" x14ac:dyDescent="0.35">
      <c r="A6" s="630" t="s">
        <v>238</v>
      </c>
      <c r="B6" s="631"/>
      <c r="C6" s="631"/>
      <c r="D6" s="632"/>
    </row>
    <row r="7" spans="1:4" ht="17.25" thickBot="1" x14ac:dyDescent="0.35">
      <c r="A7" s="110" t="s">
        <v>17</v>
      </c>
      <c r="B7" s="348">
        <v>6.6</v>
      </c>
      <c r="C7" s="348">
        <v>0.3</v>
      </c>
      <c r="D7" s="348">
        <v>115.8</v>
      </c>
    </row>
    <row r="8" spans="1:4" ht="17.25" thickBot="1" x14ac:dyDescent="0.35">
      <c r="A8" s="110" t="s">
        <v>18</v>
      </c>
      <c r="B8" s="348">
        <v>107.7</v>
      </c>
      <c r="C8" s="348">
        <v>4.0999999999999996</v>
      </c>
      <c r="D8" s="348">
        <v>99.9</v>
      </c>
    </row>
    <row r="9" spans="1:4" ht="17.25" thickBot="1" x14ac:dyDescent="0.35">
      <c r="A9" s="110" t="s">
        <v>19</v>
      </c>
      <c r="B9" s="348">
        <v>245.7</v>
      </c>
      <c r="C9" s="348">
        <v>9.4</v>
      </c>
      <c r="D9" s="348">
        <v>95.8</v>
      </c>
    </row>
    <row r="10" spans="1:4" ht="17.25" thickBot="1" x14ac:dyDescent="0.35">
      <c r="A10" s="110" t="s">
        <v>20</v>
      </c>
      <c r="B10" s="348">
        <v>316</v>
      </c>
      <c r="C10" s="348">
        <v>12.1</v>
      </c>
      <c r="D10" s="348">
        <v>97.3</v>
      </c>
    </row>
    <row r="11" spans="1:4" ht="17.25" thickBot="1" x14ac:dyDescent="0.35">
      <c r="A11" s="110" t="s">
        <v>21</v>
      </c>
      <c r="B11" s="348">
        <v>354.9</v>
      </c>
      <c r="C11" s="348">
        <v>13.6</v>
      </c>
      <c r="D11" s="348">
        <v>98.5</v>
      </c>
    </row>
    <row r="12" spans="1:4" ht="17.25" thickBot="1" x14ac:dyDescent="0.35">
      <c r="A12" s="110" t="s">
        <v>22</v>
      </c>
      <c r="B12" s="348">
        <v>383.4</v>
      </c>
      <c r="C12" s="348">
        <v>14.7</v>
      </c>
      <c r="D12" s="348">
        <v>98.9</v>
      </c>
    </row>
    <row r="13" spans="1:4" ht="17.25" thickBot="1" x14ac:dyDescent="0.35">
      <c r="A13" s="110" t="s">
        <v>23</v>
      </c>
      <c r="B13" s="348">
        <v>385.9</v>
      </c>
      <c r="C13" s="348">
        <v>14.8</v>
      </c>
      <c r="D13" s="348">
        <v>102</v>
      </c>
    </row>
    <row r="14" spans="1:4" ht="17.25" thickBot="1" x14ac:dyDescent="0.35">
      <c r="A14" s="110" t="s">
        <v>24</v>
      </c>
      <c r="B14" s="348">
        <v>303.89999999999998</v>
      </c>
      <c r="C14" s="348">
        <v>11.7</v>
      </c>
      <c r="D14" s="348">
        <v>103.7</v>
      </c>
    </row>
    <row r="15" spans="1:4" ht="17.25" thickBot="1" x14ac:dyDescent="0.35">
      <c r="A15" s="110" t="s">
        <v>25</v>
      </c>
      <c r="B15" s="348">
        <v>282.7</v>
      </c>
      <c r="C15" s="348">
        <v>10.8</v>
      </c>
      <c r="D15" s="348">
        <v>99.7</v>
      </c>
    </row>
    <row r="16" spans="1:4" ht="17.25" thickBot="1" x14ac:dyDescent="0.35">
      <c r="A16" s="110" t="s">
        <v>26</v>
      </c>
      <c r="B16" s="348">
        <v>172.9</v>
      </c>
      <c r="C16" s="348">
        <v>6.6</v>
      </c>
      <c r="D16" s="348">
        <v>106.9</v>
      </c>
    </row>
    <row r="17" spans="1:5" ht="17.25" thickBot="1" x14ac:dyDescent="0.35">
      <c r="A17" s="110" t="s">
        <v>795</v>
      </c>
      <c r="B17" s="348">
        <v>50.2</v>
      </c>
      <c r="C17" s="348">
        <v>1.9</v>
      </c>
      <c r="D17" s="348">
        <v>114.1</v>
      </c>
    </row>
    <row r="18" spans="1:5" x14ac:dyDescent="0.3">
      <c r="A18" s="9" t="s">
        <v>27</v>
      </c>
    </row>
    <row r="19" spans="1:5" ht="16.5" customHeight="1" x14ac:dyDescent="0.3">
      <c r="E19" s="73"/>
    </row>
    <row r="20" spans="1:5" ht="17.25" thickBot="1" x14ac:dyDescent="0.35">
      <c r="A20" s="7" t="s">
        <v>987</v>
      </c>
      <c r="E20" s="73"/>
    </row>
    <row r="21" spans="1:5" ht="17.25" thickBot="1" x14ac:dyDescent="0.35">
      <c r="A21" s="592" t="s">
        <v>34</v>
      </c>
      <c r="B21" s="334" t="s">
        <v>233</v>
      </c>
      <c r="C21" s="334" t="s">
        <v>235</v>
      </c>
      <c r="D21" s="334" t="s">
        <v>237</v>
      </c>
    </row>
    <row r="22" spans="1:5" ht="17.25" thickBot="1" x14ac:dyDescent="0.35">
      <c r="A22" s="593"/>
      <c r="B22" s="75" t="s">
        <v>234</v>
      </c>
      <c r="C22" s="75" t="s">
        <v>239</v>
      </c>
      <c r="D22" s="75" t="s">
        <v>985</v>
      </c>
    </row>
    <row r="23" spans="1:5" ht="17.25" customHeight="1" thickBot="1" x14ac:dyDescent="0.35">
      <c r="A23" s="367" t="s">
        <v>14</v>
      </c>
      <c r="B23" s="380" t="s">
        <v>986</v>
      </c>
      <c r="C23" s="20">
        <v>100</v>
      </c>
      <c r="D23" s="20">
        <v>100.2</v>
      </c>
    </row>
    <row r="24" spans="1:5" ht="17.25" customHeight="1" thickBot="1" x14ac:dyDescent="0.35">
      <c r="A24" s="630" t="s">
        <v>240</v>
      </c>
      <c r="B24" s="631"/>
      <c r="C24" s="631"/>
      <c r="D24" s="632"/>
    </row>
    <row r="25" spans="1:5" ht="17.25" customHeight="1" thickBot="1" x14ac:dyDescent="0.35">
      <c r="A25" s="110" t="s">
        <v>241</v>
      </c>
      <c r="B25" s="348">
        <v>72.5</v>
      </c>
      <c r="C25" s="348">
        <v>2.8</v>
      </c>
      <c r="D25" s="348">
        <v>102.4</v>
      </c>
    </row>
    <row r="26" spans="1:5" ht="17.25" customHeight="1" thickBot="1" x14ac:dyDescent="0.35">
      <c r="A26" s="110" t="s">
        <v>242</v>
      </c>
      <c r="B26" s="348">
        <v>540</v>
      </c>
      <c r="C26" s="348">
        <v>20.7</v>
      </c>
      <c r="D26" s="348">
        <v>97.6</v>
      </c>
    </row>
    <row r="27" spans="1:5" ht="17.25" customHeight="1" thickBot="1" x14ac:dyDescent="0.35">
      <c r="A27" s="110" t="s">
        <v>243</v>
      </c>
      <c r="B27" s="348">
        <v>141.6</v>
      </c>
      <c r="C27" s="348">
        <v>5.4</v>
      </c>
      <c r="D27" s="348">
        <v>96.4</v>
      </c>
    </row>
    <row r="28" spans="1:5" ht="17.25" customHeight="1" thickBot="1" x14ac:dyDescent="0.35">
      <c r="A28" s="110" t="s">
        <v>244</v>
      </c>
      <c r="B28" s="348">
        <v>112</v>
      </c>
      <c r="C28" s="348">
        <v>4.3</v>
      </c>
      <c r="D28" s="348">
        <v>102.1</v>
      </c>
    </row>
    <row r="29" spans="1:5" ht="17.25" customHeight="1" thickBot="1" x14ac:dyDescent="0.35">
      <c r="A29" s="110" t="s">
        <v>245</v>
      </c>
      <c r="B29" s="348">
        <v>904.2</v>
      </c>
      <c r="C29" s="348">
        <v>34.700000000000003</v>
      </c>
      <c r="D29" s="348">
        <v>103.1</v>
      </c>
    </row>
    <row r="30" spans="1:5" ht="17.25" customHeight="1" thickBot="1" x14ac:dyDescent="0.35">
      <c r="A30" s="110" t="s">
        <v>246</v>
      </c>
      <c r="B30" s="348">
        <v>16.5</v>
      </c>
      <c r="C30" s="348">
        <v>0.6</v>
      </c>
      <c r="D30" s="348">
        <v>82.1</v>
      </c>
    </row>
    <row r="31" spans="1:5" ht="17.25" customHeight="1" thickBot="1" x14ac:dyDescent="0.35">
      <c r="A31" s="110" t="s">
        <v>247</v>
      </c>
      <c r="B31" s="348">
        <v>822.9</v>
      </c>
      <c r="C31" s="348">
        <v>31.5</v>
      </c>
      <c r="D31" s="348">
        <v>99.6</v>
      </c>
    </row>
    <row r="32" spans="1:5" ht="17.25" customHeight="1" thickBot="1" x14ac:dyDescent="0.35">
      <c r="A32" s="110" t="s">
        <v>796</v>
      </c>
      <c r="B32" s="348">
        <v>0.2</v>
      </c>
      <c r="C32" s="348">
        <v>0</v>
      </c>
      <c r="D32" s="348">
        <v>76.5</v>
      </c>
    </row>
    <row r="33" spans="1:4" x14ac:dyDescent="0.3">
      <c r="A33" s="9" t="s">
        <v>27</v>
      </c>
    </row>
    <row r="35" spans="1:4" ht="17.25" thickBot="1" x14ac:dyDescent="0.35">
      <c r="A35" s="7" t="s">
        <v>988</v>
      </c>
    </row>
    <row r="36" spans="1:4" x14ac:dyDescent="0.3">
      <c r="A36" s="592" t="s">
        <v>207</v>
      </c>
      <c r="B36" s="147" t="s">
        <v>233</v>
      </c>
      <c r="C36" s="147" t="s">
        <v>235</v>
      </c>
      <c r="D36" s="147" t="s">
        <v>237</v>
      </c>
    </row>
    <row r="37" spans="1:4" ht="17.25" thickBot="1" x14ac:dyDescent="0.35">
      <c r="A37" s="593"/>
      <c r="B37" s="75" t="s">
        <v>234</v>
      </c>
      <c r="C37" s="75" t="s">
        <v>239</v>
      </c>
      <c r="D37" s="75" t="s">
        <v>985</v>
      </c>
    </row>
    <row r="38" spans="1:4" ht="17.25" thickBot="1" x14ac:dyDescent="0.35">
      <c r="A38" s="76" t="s">
        <v>213</v>
      </c>
      <c r="B38" s="448" t="s">
        <v>986</v>
      </c>
      <c r="C38" s="448">
        <v>100</v>
      </c>
      <c r="D38" s="448">
        <v>100.2</v>
      </c>
    </row>
    <row r="39" spans="1:4" ht="17.25" thickBot="1" x14ac:dyDescent="0.35">
      <c r="A39" s="633" t="s">
        <v>917</v>
      </c>
      <c r="B39" s="634"/>
      <c r="C39" s="634"/>
      <c r="D39" s="635"/>
    </row>
    <row r="40" spans="1:4" ht="17.25" thickBot="1" x14ac:dyDescent="0.35">
      <c r="A40" s="30" t="s">
        <v>214</v>
      </c>
      <c r="B40" s="348">
        <v>392</v>
      </c>
      <c r="C40" s="348">
        <v>15</v>
      </c>
      <c r="D40" s="348">
        <v>102.5</v>
      </c>
    </row>
    <row r="41" spans="1:4" ht="17.25" thickBot="1" x14ac:dyDescent="0.35">
      <c r="A41" s="30" t="s">
        <v>215</v>
      </c>
      <c r="B41" s="348">
        <v>278</v>
      </c>
      <c r="C41" s="348">
        <v>10.6</v>
      </c>
      <c r="D41" s="348">
        <v>97.8</v>
      </c>
    </row>
    <row r="42" spans="1:4" ht="17.25" thickBot="1" x14ac:dyDescent="0.35">
      <c r="A42" s="30" t="s">
        <v>216</v>
      </c>
      <c r="B42" s="348">
        <v>278.7</v>
      </c>
      <c r="C42" s="348">
        <v>10.7</v>
      </c>
      <c r="D42" s="348">
        <v>99.2</v>
      </c>
    </row>
    <row r="43" spans="1:4" ht="17.25" thickBot="1" x14ac:dyDescent="0.35">
      <c r="A43" s="30" t="s">
        <v>217</v>
      </c>
      <c r="B43" s="348">
        <v>334.6</v>
      </c>
      <c r="C43" s="348">
        <v>12.8</v>
      </c>
      <c r="D43" s="348">
        <v>100.8</v>
      </c>
    </row>
    <row r="44" spans="1:4" ht="17.25" thickBot="1" x14ac:dyDescent="0.35">
      <c r="A44" s="30" t="s">
        <v>218</v>
      </c>
      <c r="B44" s="348">
        <v>347.2</v>
      </c>
      <c r="C44" s="348">
        <v>13.3</v>
      </c>
      <c r="D44" s="348">
        <v>101.5</v>
      </c>
    </row>
    <row r="45" spans="1:4" ht="17.25" thickBot="1" x14ac:dyDescent="0.35">
      <c r="A45" s="30" t="s">
        <v>219</v>
      </c>
      <c r="B45" s="348">
        <v>288.89999999999998</v>
      </c>
      <c r="C45" s="348">
        <v>11.1</v>
      </c>
      <c r="D45" s="348">
        <v>100.5</v>
      </c>
    </row>
    <row r="46" spans="1:4" ht="17.25" thickBot="1" x14ac:dyDescent="0.35">
      <c r="A46" s="30" t="s">
        <v>220</v>
      </c>
      <c r="B46" s="348">
        <v>353.9</v>
      </c>
      <c r="C46" s="348">
        <v>13.6</v>
      </c>
      <c r="D46" s="348">
        <v>100.6</v>
      </c>
    </row>
    <row r="47" spans="1:4" ht="17.25" thickBot="1" x14ac:dyDescent="0.35">
      <c r="A47" s="30" t="s">
        <v>221</v>
      </c>
      <c r="B47" s="348">
        <v>336.7</v>
      </c>
      <c r="C47" s="348">
        <v>12.9</v>
      </c>
      <c r="D47" s="348">
        <v>98.1</v>
      </c>
    </row>
    <row r="48" spans="1:4" x14ac:dyDescent="0.3">
      <c r="A48" s="3" t="s">
        <v>27</v>
      </c>
    </row>
    <row r="50" spans="1:5" ht="17.25" thickBot="1" x14ac:dyDescent="0.35">
      <c r="A50" s="7" t="s">
        <v>989</v>
      </c>
    </row>
    <row r="51" spans="1:5" ht="33.75" customHeight="1" thickBot="1" x14ac:dyDescent="0.35">
      <c r="A51" s="328" t="s">
        <v>207</v>
      </c>
      <c r="B51" s="334" t="s">
        <v>815</v>
      </c>
      <c r="C51" s="182" t="s">
        <v>990</v>
      </c>
      <c r="D51" s="334" t="s">
        <v>816</v>
      </c>
      <c r="E51" s="334" t="s">
        <v>249</v>
      </c>
    </row>
    <row r="52" spans="1:5" ht="17.25" thickBot="1" x14ac:dyDescent="0.35">
      <c r="A52" s="108" t="s">
        <v>213</v>
      </c>
      <c r="B52" s="120">
        <v>116.5</v>
      </c>
      <c r="C52" s="120">
        <v>100.4</v>
      </c>
      <c r="D52" s="120">
        <v>100</v>
      </c>
      <c r="E52" s="120">
        <v>4.5</v>
      </c>
    </row>
    <row r="53" spans="1:5" ht="17.25" thickBot="1" x14ac:dyDescent="0.35">
      <c r="A53" s="106" t="s">
        <v>248</v>
      </c>
      <c r="B53" s="21"/>
      <c r="C53" s="21"/>
      <c r="D53" s="21"/>
      <c r="E53" s="21"/>
    </row>
    <row r="54" spans="1:5" ht="17.25" thickBot="1" x14ac:dyDescent="0.35">
      <c r="A54" s="106" t="s">
        <v>214</v>
      </c>
      <c r="B54" s="21">
        <v>5.5</v>
      </c>
      <c r="C54" s="21">
        <v>83.1</v>
      </c>
      <c r="D54" s="21">
        <v>4.7</v>
      </c>
      <c r="E54" s="21">
        <v>1.4</v>
      </c>
    </row>
    <row r="55" spans="1:5" ht="17.25" thickBot="1" x14ac:dyDescent="0.35">
      <c r="A55" s="106" t="s">
        <v>215</v>
      </c>
      <c r="B55" s="21">
        <v>8</v>
      </c>
      <c r="C55" s="21">
        <v>115.8</v>
      </c>
      <c r="D55" s="21">
        <v>6.8</v>
      </c>
      <c r="E55" s="21">
        <v>2.9</v>
      </c>
    </row>
    <row r="56" spans="1:5" ht="17.25" thickBot="1" x14ac:dyDescent="0.35">
      <c r="A56" s="106" t="s">
        <v>216</v>
      </c>
      <c r="B56" s="21">
        <v>7.4</v>
      </c>
      <c r="C56" s="21">
        <v>111</v>
      </c>
      <c r="D56" s="21">
        <v>6.4</v>
      </c>
      <c r="E56" s="21">
        <v>2.7</v>
      </c>
    </row>
    <row r="57" spans="1:5" ht="17.25" thickBot="1" x14ac:dyDescent="0.35">
      <c r="A57" s="106" t="s">
        <v>217</v>
      </c>
      <c r="B57" s="21">
        <v>18.399999999999999</v>
      </c>
      <c r="C57" s="21">
        <v>87.2</v>
      </c>
      <c r="D57" s="21">
        <v>15.8</v>
      </c>
      <c r="E57" s="21">
        <v>5.5</v>
      </c>
    </row>
    <row r="58" spans="1:5" ht="17.25" thickBot="1" x14ac:dyDescent="0.35">
      <c r="A58" s="106" t="s">
        <v>218</v>
      </c>
      <c r="B58" s="21">
        <v>18.3</v>
      </c>
      <c r="C58" s="21">
        <v>82.9</v>
      </c>
      <c r="D58" s="21">
        <v>15.7</v>
      </c>
      <c r="E58" s="21">
        <v>5.3</v>
      </c>
    </row>
    <row r="59" spans="1:5" ht="17.25" thickBot="1" x14ac:dyDescent="0.35">
      <c r="A59" s="106" t="s">
        <v>219</v>
      </c>
      <c r="B59" s="21">
        <v>11.7</v>
      </c>
      <c r="C59" s="21">
        <v>89</v>
      </c>
      <c r="D59" s="21">
        <v>10</v>
      </c>
      <c r="E59" s="21">
        <v>4</v>
      </c>
    </row>
    <row r="60" spans="1:5" ht="17.25" thickBot="1" x14ac:dyDescent="0.35">
      <c r="A60" s="106" t="s">
        <v>220</v>
      </c>
      <c r="B60" s="21">
        <v>28.7</v>
      </c>
      <c r="C60" s="21">
        <v>116</v>
      </c>
      <c r="D60" s="21">
        <v>24.6</v>
      </c>
      <c r="E60" s="21">
        <v>8.1</v>
      </c>
    </row>
    <row r="61" spans="1:5" ht="17.25" thickBot="1" x14ac:dyDescent="0.35">
      <c r="A61" s="106" t="s">
        <v>221</v>
      </c>
      <c r="B61" s="21">
        <v>18.600000000000001</v>
      </c>
      <c r="C61" s="21">
        <v>124.8</v>
      </c>
      <c r="D61" s="21">
        <v>16</v>
      </c>
      <c r="E61" s="21">
        <v>5.5</v>
      </c>
    </row>
    <row r="62" spans="1:5" x14ac:dyDescent="0.3">
      <c r="A62" s="9" t="s">
        <v>27</v>
      </c>
    </row>
    <row r="64" spans="1:5" ht="17.25" thickBot="1" x14ac:dyDescent="0.35">
      <c r="A64" s="342" t="s">
        <v>920</v>
      </c>
    </row>
    <row r="65" spans="1:7" ht="17.25" thickBot="1" x14ac:dyDescent="0.35">
      <c r="A65" s="636" t="s">
        <v>207</v>
      </c>
      <c r="B65" s="627" t="s">
        <v>918</v>
      </c>
      <c r="C65" s="629"/>
      <c r="D65" s="331" t="s">
        <v>992</v>
      </c>
    </row>
    <row r="66" spans="1:7" ht="17.25" thickBot="1" x14ac:dyDescent="0.35">
      <c r="A66" s="637"/>
      <c r="B66" s="28" t="s">
        <v>919</v>
      </c>
      <c r="C66" s="28" t="s">
        <v>991</v>
      </c>
      <c r="D66" s="28" t="s">
        <v>250</v>
      </c>
    </row>
    <row r="67" spans="1:7" ht="17.25" thickBot="1" x14ac:dyDescent="0.35">
      <c r="A67" s="19" t="s">
        <v>213</v>
      </c>
      <c r="B67" s="120">
        <v>76.7</v>
      </c>
      <c r="C67" s="120">
        <v>77.5</v>
      </c>
      <c r="D67" s="120">
        <v>0.8</v>
      </c>
    </row>
    <row r="68" spans="1:7" ht="17.25" thickBot="1" x14ac:dyDescent="0.35">
      <c r="A68" s="16" t="s">
        <v>214</v>
      </c>
      <c r="B68" s="21">
        <v>84.5</v>
      </c>
      <c r="C68" s="21">
        <v>85.8</v>
      </c>
      <c r="D68" s="21">
        <v>1.3</v>
      </c>
    </row>
    <row r="69" spans="1:7" ht="17.25" thickBot="1" x14ac:dyDescent="0.35">
      <c r="A69" s="16" t="s">
        <v>215</v>
      </c>
      <c r="B69" s="21">
        <v>79.400000000000006</v>
      </c>
      <c r="C69" s="21">
        <v>78.599999999999994</v>
      </c>
      <c r="D69" s="21">
        <v>-0.7</v>
      </c>
    </row>
    <row r="70" spans="1:7" ht="17.25" thickBot="1" x14ac:dyDescent="0.35">
      <c r="A70" s="16" t="s">
        <v>216</v>
      </c>
      <c r="B70" s="21">
        <v>78.2</v>
      </c>
      <c r="C70" s="21">
        <v>78.400000000000006</v>
      </c>
      <c r="D70" s="21">
        <v>0.2</v>
      </c>
    </row>
    <row r="71" spans="1:7" ht="17.25" thickBot="1" x14ac:dyDescent="0.35">
      <c r="A71" s="16" t="s">
        <v>217</v>
      </c>
      <c r="B71" s="21">
        <v>77.5</v>
      </c>
      <c r="C71" s="21">
        <v>79.3</v>
      </c>
      <c r="D71" s="21">
        <v>1.8</v>
      </c>
    </row>
    <row r="72" spans="1:7" ht="17.25" thickBot="1" x14ac:dyDescent="0.35">
      <c r="A72" s="16" t="s">
        <v>218</v>
      </c>
      <c r="B72" s="21">
        <v>79.3</v>
      </c>
      <c r="C72" s="21">
        <v>80.7</v>
      </c>
      <c r="D72" s="21">
        <v>1.4</v>
      </c>
    </row>
    <row r="73" spans="1:7" ht="17.25" thickBot="1" x14ac:dyDescent="0.35">
      <c r="A73" s="16" t="s">
        <v>219</v>
      </c>
      <c r="B73" s="21">
        <v>73.8</v>
      </c>
      <c r="C73" s="21">
        <v>75.099999999999994</v>
      </c>
      <c r="D73" s="21">
        <v>1.3</v>
      </c>
    </row>
    <row r="74" spans="1:7" ht="17.25" thickBot="1" x14ac:dyDescent="0.35">
      <c r="A74" s="16" t="s">
        <v>220</v>
      </c>
      <c r="B74" s="21">
        <v>70.8</v>
      </c>
      <c r="C74" s="21">
        <v>72.2</v>
      </c>
      <c r="D74" s="21">
        <v>1.4</v>
      </c>
    </row>
    <row r="75" spans="1:7" ht="17.25" thickBot="1" x14ac:dyDescent="0.35">
      <c r="A75" s="16" t="s">
        <v>221</v>
      </c>
      <c r="B75" s="21">
        <v>71.7</v>
      </c>
      <c r="C75" s="21">
        <v>71.099999999999994</v>
      </c>
      <c r="D75" s="21">
        <v>-0.7</v>
      </c>
    </row>
    <row r="76" spans="1:7" x14ac:dyDescent="0.3">
      <c r="A76" s="9" t="s">
        <v>27</v>
      </c>
      <c r="B76" s="302"/>
      <c r="C76" s="302"/>
    </row>
    <row r="79" spans="1:7" ht="17.25" thickBot="1" x14ac:dyDescent="0.35">
      <c r="A79" s="7" t="s">
        <v>689</v>
      </c>
    </row>
    <row r="80" spans="1:7" ht="17.25" thickBot="1" x14ac:dyDescent="0.35">
      <c r="A80" s="592" t="s">
        <v>251</v>
      </c>
      <c r="B80" s="627">
        <v>2022</v>
      </c>
      <c r="C80" s="628"/>
      <c r="D80" s="629"/>
      <c r="E80" s="627">
        <v>2023</v>
      </c>
      <c r="F80" s="628"/>
      <c r="G80" s="629"/>
    </row>
    <row r="81" spans="1:7" ht="50.25" thickBot="1" x14ac:dyDescent="0.35">
      <c r="A81" s="593"/>
      <c r="B81" s="75" t="s">
        <v>252</v>
      </c>
      <c r="C81" s="75" t="s">
        <v>871</v>
      </c>
      <c r="D81" s="75" t="s">
        <v>253</v>
      </c>
      <c r="E81" s="75" t="s">
        <v>252</v>
      </c>
      <c r="F81" s="75" t="s">
        <v>990</v>
      </c>
      <c r="G81" s="75" t="s">
        <v>253</v>
      </c>
    </row>
    <row r="82" spans="1:7" ht="17.25" thickBot="1" x14ac:dyDescent="0.35">
      <c r="A82" s="170" t="s">
        <v>254</v>
      </c>
      <c r="B82" s="350">
        <v>410769</v>
      </c>
      <c r="C82" s="348">
        <v>104.4</v>
      </c>
      <c r="D82" s="348">
        <v>17.2</v>
      </c>
      <c r="E82" s="350">
        <v>413036</v>
      </c>
      <c r="F82" s="348">
        <v>100.6</v>
      </c>
      <c r="G82" s="348">
        <v>17.2</v>
      </c>
    </row>
    <row r="83" spans="1:7" ht="17.25" thickBot="1" x14ac:dyDescent="0.35">
      <c r="A83" s="170" t="s">
        <v>255</v>
      </c>
      <c r="B83" s="350">
        <v>228477</v>
      </c>
      <c r="C83" s="348">
        <v>98.2</v>
      </c>
      <c r="D83" s="348">
        <v>9.5</v>
      </c>
      <c r="E83" s="350">
        <v>223836</v>
      </c>
      <c r="F83" s="348">
        <v>98</v>
      </c>
      <c r="G83" s="348">
        <v>9.3000000000000007</v>
      </c>
    </row>
    <row r="84" spans="1:7" ht="17.25" thickBot="1" x14ac:dyDescent="0.35">
      <c r="A84" s="170" t="s">
        <v>256</v>
      </c>
      <c r="B84" s="350">
        <v>405460</v>
      </c>
      <c r="C84" s="348">
        <v>103.5</v>
      </c>
      <c r="D84" s="348">
        <v>16.899999999999999</v>
      </c>
      <c r="E84" s="350">
        <v>403348</v>
      </c>
      <c r="F84" s="348">
        <v>99.5</v>
      </c>
      <c r="G84" s="348">
        <v>16.8</v>
      </c>
    </row>
    <row r="85" spans="1:7" ht="17.25" thickBot="1" x14ac:dyDescent="0.35">
      <c r="A85" s="170" t="s">
        <v>257</v>
      </c>
      <c r="B85" s="350">
        <v>163004</v>
      </c>
      <c r="C85" s="348">
        <v>102.8</v>
      </c>
      <c r="D85" s="348">
        <v>6.8</v>
      </c>
      <c r="E85" s="350">
        <v>158666</v>
      </c>
      <c r="F85" s="348">
        <v>97.3</v>
      </c>
      <c r="G85" s="348">
        <v>6.6</v>
      </c>
    </row>
    <row r="86" spans="1:7" ht="17.25" thickBot="1" x14ac:dyDescent="0.35">
      <c r="A86" s="170" t="s">
        <v>258</v>
      </c>
      <c r="B86" s="350">
        <v>160969</v>
      </c>
      <c r="C86" s="348">
        <v>104.1</v>
      </c>
      <c r="D86" s="348">
        <v>6.7</v>
      </c>
      <c r="E86" s="350">
        <v>163900</v>
      </c>
      <c r="F86" s="348">
        <v>101.8</v>
      </c>
      <c r="G86" s="348">
        <v>6.8</v>
      </c>
    </row>
    <row r="87" spans="1:7" ht="17.25" thickBot="1" x14ac:dyDescent="0.35">
      <c r="A87" s="170" t="s">
        <v>259</v>
      </c>
      <c r="B87" s="350">
        <v>384473</v>
      </c>
      <c r="C87" s="348">
        <v>98</v>
      </c>
      <c r="D87" s="348">
        <v>16.100000000000001</v>
      </c>
      <c r="E87" s="350">
        <v>385908</v>
      </c>
      <c r="F87" s="348">
        <v>100.4</v>
      </c>
      <c r="G87" s="348">
        <v>16.100000000000001</v>
      </c>
    </row>
    <row r="88" spans="1:7" ht="17.25" thickBot="1" x14ac:dyDescent="0.35">
      <c r="A88" s="170" t="s">
        <v>260</v>
      </c>
      <c r="B88" s="350">
        <v>641750</v>
      </c>
      <c r="C88" s="348">
        <v>101.6</v>
      </c>
      <c r="D88" s="348">
        <v>26.8</v>
      </c>
      <c r="E88" s="350">
        <v>650500</v>
      </c>
      <c r="F88" s="348">
        <v>101.4</v>
      </c>
      <c r="G88" s="348">
        <v>27.1</v>
      </c>
    </row>
    <row r="89" spans="1:7" ht="17.25" thickBot="1" x14ac:dyDescent="0.35">
      <c r="A89" s="379" t="s">
        <v>14</v>
      </c>
      <c r="B89" s="345">
        <v>2394901</v>
      </c>
      <c r="C89" s="20">
        <v>101.7</v>
      </c>
      <c r="D89" s="20">
        <v>100</v>
      </c>
      <c r="E89" s="345">
        <v>2399193</v>
      </c>
      <c r="F89" s="20">
        <v>100.2</v>
      </c>
      <c r="G89" s="20">
        <v>100</v>
      </c>
    </row>
    <row r="90" spans="1:7" x14ac:dyDescent="0.3">
      <c r="A90" s="65" t="s">
        <v>993</v>
      </c>
    </row>
    <row r="91" spans="1:7" x14ac:dyDescent="0.3">
      <c r="A91" s="67" t="s">
        <v>261</v>
      </c>
    </row>
  </sheetData>
  <mergeCells count="11">
    <mergeCell ref="E80:G80"/>
    <mergeCell ref="A3:A4"/>
    <mergeCell ref="A6:D6"/>
    <mergeCell ref="A21:A22"/>
    <mergeCell ref="A24:D24"/>
    <mergeCell ref="A36:A37"/>
    <mergeCell ref="A39:D39"/>
    <mergeCell ref="A65:A66"/>
    <mergeCell ref="B65:C65"/>
    <mergeCell ref="A80:A81"/>
    <mergeCell ref="B80:D8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sheetPr>
  <dimension ref="A1:M57"/>
  <sheetViews>
    <sheetView zoomScale="80" zoomScaleNormal="80" workbookViewId="0">
      <selection activeCell="I29" sqref="I29"/>
    </sheetView>
  </sheetViews>
  <sheetFormatPr defaultColWidth="9.140625" defaultRowHeight="15" customHeight="1" x14ac:dyDescent="0.3"/>
  <cols>
    <col min="1" max="1" width="26.42578125" style="1" customWidth="1"/>
    <col min="2" max="2" width="15.140625" style="1" customWidth="1"/>
    <col min="3" max="3" width="11.28515625" style="1" customWidth="1"/>
    <col min="4" max="4" width="17.7109375" style="1" customWidth="1"/>
    <col min="5" max="5" width="13.85546875" style="1" customWidth="1"/>
    <col min="6" max="6" width="13.7109375" style="1" customWidth="1"/>
    <col min="7" max="7" width="6.85546875" style="1" customWidth="1"/>
    <col min="8" max="8" width="12.7109375" style="1" customWidth="1"/>
    <col min="9" max="9" width="33.42578125" style="1" customWidth="1"/>
    <col min="10" max="10" width="13.28515625" style="1" customWidth="1"/>
    <col min="11" max="11" width="18" style="1" customWidth="1"/>
    <col min="12" max="12" width="20.7109375" style="1" customWidth="1"/>
    <col min="13" max="14" width="9.140625" style="1"/>
    <col min="15" max="15" width="42.5703125" style="1" customWidth="1"/>
    <col min="16" max="16" width="28.5703125" style="1" customWidth="1"/>
    <col min="17" max="17" width="30.7109375" style="1" customWidth="1"/>
    <col min="18" max="18" width="37.42578125" style="1" customWidth="1"/>
    <col min="19" max="16384" width="9.140625" style="1"/>
  </cols>
  <sheetData>
    <row r="1" spans="1:12" s="208" customFormat="1" ht="24.75" customHeight="1" x14ac:dyDescent="0.25">
      <c r="A1" s="230"/>
    </row>
    <row r="2" spans="1:12" ht="15" customHeight="1" x14ac:dyDescent="0.3">
      <c r="A2" s="135" t="s">
        <v>994</v>
      </c>
    </row>
    <row r="4" spans="1:12" ht="30.75" customHeight="1" x14ac:dyDescent="0.3">
      <c r="I4" s="157" t="s">
        <v>676</v>
      </c>
      <c r="J4" s="152" t="s">
        <v>677</v>
      </c>
      <c r="K4" s="152" t="s">
        <v>262</v>
      </c>
      <c r="L4" s="152" t="s">
        <v>643</v>
      </c>
    </row>
    <row r="5" spans="1:12" ht="15" customHeight="1" x14ac:dyDescent="0.3">
      <c r="I5" s="4" t="s">
        <v>645</v>
      </c>
      <c r="J5" s="4" t="s">
        <v>646</v>
      </c>
      <c r="K5" s="381">
        <v>160</v>
      </c>
      <c r="L5" s="382">
        <v>0.3</v>
      </c>
    </row>
    <row r="6" spans="1:12" ht="15" customHeight="1" x14ac:dyDescent="0.3">
      <c r="I6" s="4" t="s">
        <v>662</v>
      </c>
      <c r="J6" s="4" t="s">
        <v>661</v>
      </c>
      <c r="K6" s="381">
        <v>4146.5</v>
      </c>
      <c r="L6" s="382">
        <v>1</v>
      </c>
    </row>
    <row r="7" spans="1:12" ht="15" customHeight="1" x14ac:dyDescent="0.3">
      <c r="I7" s="4" t="s">
        <v>663</v>
      </c>
      <c r="J7" s="4" t="s">
        <v>647</v>
      </c>
      <c r="K7" s="381">
        <v>473</v>
      </c>
      <c r="L7" s="382">
        <v>0.4</v>
      </c>
    </row>
    <row r="8" spans="1:12" ht="15" customHeight="1" x14ac:dyDescent="0.3">
      <c r="I8" s="4" t="s">
        <v>664</v>
      </c>
      <c r="J8" s="4" t="s">
        <v>648</v>
      </c>
      <c r="K8" s="381">
        <v>2008.75</v>
      </c>
      <c r="L8" s="382">
        <v>0.7</v>
      </c>
    </row>
    <row r="9" spans="1:12" ht="15" customHeight="1" x14ac:dyDescent="0.3">
      <c r="I9" s="4" t="s">
        <v>666</v>
      </c>
      <c r="J9" s="4" t="s">
        <v>649</v>
      </c>
      <c r="K9" s="381">
        <v>2594.5</v>
      </c>
      <c r="L9" s="382">
        <v>1.9</v>
      </c>
    </row>
    <row r="10" spans="1:12" ht="15" customHeight="1" x14ac:dyDescent="0.3">
      <c r="I10" s="4" t="s">
        <v>665</v>
      </c>
      <c r="J10" s="4" t="s">
        <v>650</v>
      </c>
      <c r="K10" s="381">
        <v>460.25</v>
      </c>
      <c r="L10" s="382">
        <v>0.6</v>
      </c>
    </row>
    <row r="11" spans="1:12" ht="15" customHeight="1" x14ac:dyDescent="0.3">
      <c r="I11" s="4" t="s">
        <v>667</v>
      </c>
      <c r="J11" s="4" t="s">
        <v>651</v>
      </c>
      <c r="K11" s="381">
        <v>452.5</v>
      </c>
      <c r="L11" s="382">
        <v>0.6</v>
      </c>
    </row>
    <row r="12" spans="1:12" ht="15" customHeight="1" x14ac:dyDescent="0.3">
      <c r="I12" s="4" t="s">
        <v>668</v>
      </c>
      <c r="J12" s="4" t="s">
        <v>652</v>
      </c>
      <c r="K12" s="381">
        <v>684.5</v>
      </c>
      <c r="L12" s="382">
        <v>2</v>
      </c>
    </row>
    <row r="13" spans="1:12" ht="15" customHeight="1" x14ac:dyDescent="0.3">
      <c r="I13" s="4" t="s">
        <v>669</v>
      </c>
      <c r="J13" s="4" t="s">
        <v>653</v>
      </c>
      <c r="K13" s="381">
        <v>65.5</v>
      </c>
      <c r="L13" s="382">
        <v>0.2</v>
      </c>
    </row>
    <row r="14" spans="1:12" ht="15" customHeight="1" x14ac:dyDescent="0.3">
      <c r="I14" s="4" t="s">
        <v>670</v>
      </c>
      <c r="J14" s="4" t="s">
        <v>654</v>
      </c>
      <c r="K14" s="381">
        <v>403</v>
      </c>
      <c r="L14" s="382">
        <v>0.3</v>
      </c>
    </row>
    <row r="15" spans="1:12" ht="15" customHeight="1" x14ac:dyDescent="0.3">
      <c r="I15" s="4" t="s">
        <v>671</v>
      </c>
      <c r="J15" s="4" t="s">
        <v>655</v>
      </c>
      <c r="K15" s="381">
        <v>435.5</v>
      </c>
      <c r="L15" s="382">
        <v>0.4</v>
      </c>
    </row>
    <row r="16" spans="1:12" ht="15" customHeight="1" x14ac:dyDescent="0.3">
      <c r="I16" s="4" t="s">
        <v>672</v>
      </c>
      <c r="J16" s="4" t="s">
        <v>656</v>
      </c>
      <c r="K16" s="381">
        <v>7064.5</v>
      </c>
      <c r="L16" s="382">
        <v>4.4000000000000004</v>
      </c>
    </row>
    <row r="17" spans="1:13" ht="15" customHeight="1" x14ac:dyDescent="0.3">
      <c r="I17" s="4" t="s">
        <v>618</v>
      </c>
      <c r="J17" s="4" t="s">
        <v>657</v>
      </c>
      <c r="K17" s="381">
        <v>265</v>
      </c>
      <c r="L17" s="382">
        <v>0.1</v>
      </c>
    </row>
    <row r="18" spans="1:13" ht="15" customHeight="1" x14ac:dyDescent="0.3">
      <c r="I18" s="4" t="s">
        <v>673</v>
      </c>
      <c r="J18" s="4" t="s">
        <v>658</v>
      </c>
      <c r="K18" s="381">
        <v>1163.5</v>
      </c>
      <c r="L18" s="382">
        <v>0.7</v>
      </c>
    </row>
    <row r="19" spans="1:13" ht="15" customHeight="1" x14ac:dyDescent="0.3">
      <c r="I19" s="4" t="s">
        <v>674</v>
      </c>
      <c r="J19" s="4" t="s">
        <v>659</v>
      </c>
      <c r="K19" s="381">
        <v>155.25</v>
      </c>
      <c r="L19" s="382">
        <v>0.5</v>
      </c>
    </row>
    <row r="20" spans="1:13" ht="15" customHeight="1" x14ac:dyDescent="0.3">
      <c r="I20" s="4" t="s">
        <v>675</v>
      </c>
      <c r="J20" s="4" t="s">
        <v>660</v>
      </c>
      <c r="K20" s="381">
        <v>152.5</v>
      </c>
      <c r="L20" s="382">
        <v>0.5</v>
      </c>
    </row>
    <row r="22" spans="1:13" ht="15" customHeight="1" x14ac:dyDescent="0.3">
      <c r="A22" s="67"/>
    </row>
    <row r="23" spans="1:13" ht="15" customHeight="1" x14ac:dyDescent="0.3">
      <c r="A23" s="67"/>
    </row>
    <row r="24" spans="1:13" ht="15" customHeight="1" x14ac:dyDescent="0.3">
      <c r="A24" s="67"/>
    </row>
    <row r="25" spans="1:13" ht="15" customHeight="1" x14ac:dyDescent="0.3">
      <c r="A25" s="255" t="s">
        <v>644</v>
      </c>
      <c r="M25" s="303"/>
    </row>
    <row r="26" spans="1:13" ht="15" customHeight="1" x14ac:dyDescent="0.3">
      <c r="A26" s="255" t="s">
        <v>390</v>
      </c>
      <c r="C26" s="255"/>
      <c r="M26" s="303"/>
    </row>
    <row r="27" spans="1:13" ht="15" customHeight="1" x14ac:dyDescent="0.3">
      <c r="A27" s="255" t="s">
        <v>391</v>
      </c>
      <c r="C27" s="255"/>
      <c r="M27" s="303"/>
    </row>
    <row r="28" spans="1:13" ht="15" customHeight="1" x14ac:dyDescent="0.3">
      <c r="A28" s="255" t="s">
        <v>393</v>
      </c>
      <c r="C28" s="255"/>
      <c r="M28" s="303"/>
    </row>
    <row r="29" spans="1:13" ht="15" customHeight="1" x14ac:dyDescent="0.3">
      <c r="A29" s="255" t="s">
        <v>394</v>
      </c>
      <c r="C29" s="255"/>
      <c r="M29" s="303"/>
    </row>
    <row r="30" spans="1:13" ht="15" customHeight="1" x14ac:dyDescent="0.3">
      <c r="A30" s="255" t="s">
        <v>395</v>
      </c>
      <c r="C30" s="255"/>
      <c r="M30" s="303"/>
    </row>
    <row r="31" spans="1:13" ht="15" customHeight="1" x14ac:dyDescent="0.3">
      <c r="A31" s="255" t="s">
        <v>396</v>
      </c>
      <c r="C31" s="255"/>
      <c r="M31" s="303"/>
    </row>
    <row r="32" spans="1:13" ht="15" customHeight="1" x14ac:dyDescent="0.3">
      <c r="A32" s="255" t="s">
        <v>397</v>
      </c>
      <c r="C32" s="255"/>
      <c r="M32" s="303"/>
    </row>
    <row r="33" spans="1:13" ht="15" customHeight="1" x14ac:dyDescent="0.3">
      <c r="A33" s="255" t="s">
        <v>398</v>
      </c>
      <c r="C33" s="255"/>
      <c r="M33" s="303"/>
    </row>
    <row r="34" spans="1:13" ht="15" customHeight="1" x14ac:dyDescent="0.3">
      <c r="A34" s="255" t="s">
        <v>399</v>
      </c>
      <c r="C34" s="255"/>
      <c r="M34" s="303"/>
    </row>
    <row r="35" spans="1:13" ht="15" customHeight="1" x14ac:dyDescent="0.3">
      <c r="A35" s="255" t="s">
        <v>400</v>
      </c>
      <c r="C35" s="255"/>
      <c r="M35" s="303"/>
    </row>
    <row r="36" spans="1:13" ht="15" customHeight="1" x14ac:dyDescent="0.3">
      <c r="A36" s="255" t="s">
        <v>401</v>
      </c>
      <c r="C36" s="255"/>
      <c r="M36" s="303"/>
    </row>
    <row r="37" spans="1:13" ht="15" customHeight="1" x14ac:dyDescent="0.3">
      <c r="A37" s="255" t="s">
        <v>402</v>
      </c>
      <c r="C37" s="255"/>
      <c r="M37" s="303"/>
    </row>
    <row r="38" spans="1:13" ht="15" customHeight="1" x14ac:dyDescent="0.3">
      <c r="A38" s="255" t="s">
        <v>403</v>
      </c>
      <c r="C38" s="255"/>
      <c r="M38" s="303"/>
    </row>
    <row r="39" spans="1:13" ht="15" customHeight="1" x14ac:dyDescent="0.3">
      <c r="A39" s="255" t="s">
        <v>404</v>
      </c>
      <c r="C39" s="255"/>
      <c r="M39" s="303"/>
    </row>
    <row r="40" spans="1:13" ht="15" customHeight="1" x14ac:dyDescent="0.3">
      <c r="A40" s="255" t="s">
        <v>405</v>
      </c>
      <c r="C40" s="255"/>
      <c r="M40" s="303"/>
    </row>
    <row r="41" spans="1:13" ht="15" customHeight="1" x14ac:dyDescent="0.3">
      <c r="A41" s="255" t="s">
        <v>406</v>
      </c>
      <c r="C41" s="255"/>
    </row>
    <row r="42" spans="1:13" ht="15" customHeight="1" x14ac:dyDescent="0.3">
      <c r="A42" s="148" t="s">
        <v>1034</v>
      </c>
    </row>
    <row r="45" spans="1:13" ht="15" customHeight="1" x14ac:dyDescent="0.3">
      <c r="A45" s="7" t="s">
        <v>995</v>
      </c>
    </row>
    <row r="46" spans="1:13" ht="58.5" customHeight="1" thickBot="1" x14ac:dyDescent="0.35">
      <c r="A46" s="437" t="s">
        <v>207</v>
      </c>
      <c r="B46" s="75" t="s">
        <v>921</v>
      </c>
      <c r="C46" s="75" t="s">
        <v>996</v>
      </c>
      <c r="D46" s="75" t="s">
        <v>922</v>
      </c>
      <c r="E46" s="28" t="s">
        <v>871</v>
      </c>
      <c r="F46" s="75" t="s">
        <v>747</v>
      </c>
    </row>
    <row r="47" spans="1:13" ht="15" customHeight="1" thickBot="1" x14ac:dyDescent="0.35">
      <c r="A47" s="19" t="s">
        <v>213</v>
      </c>
      <c r="B47" s="206">
        <v>20685</v>
      </c>
      <c r="C47" s="120">
        <v>100</v>
      </c>
      <c r="D47" s="206">
        <v>145</v>
      </c>
      <c r="E47" s="20">
        <v>100.7</v>
      </c>
      <c r="F47" s="20">
        <v>1</v>
      </c>
    </row>
    <row r="48" spans="1:13" ht="15" customHeight="1" thickBot="1" x14ac:dyDescent="0.35">
      <c r="A48" s="638" t="s">
        <v>248</v>
      </c>
      <c r="B48" s="639"/>
      <c r="C48" s="639"/>
      <c r="D48" s="639"/>
      <c r="E48" s="639"/>
      <c r="F48" s="640"/>
    </row>
    <row r="49" spans="1:6" ht="15" customHeight="1" thickBot="1" x14ac:dyDescent="0.35">
      <c r="A49" s="16" t="s">
        <v>214</v>
      </c>
      <c r="B49" s="119">
        <v>10154</v>
      </c>
      <c r="C49" s="21">
        <v>49.088711626782697</v>
      </c>
      <c r="D49" s="119">
        <v>218</v>
      </c>
      <c r="E49" s="348">
        <v>102.2</v>
      </c>
      <c r="F49" s="348">
        <v>1.7</v>
      </c>
    </row>
    <row r="50" spans="1:6" ht="15" customHeight="1" thickBot="1" x14ac:dyDescent="0.35">
      <c r="A50" s="16" t="s">
        <v>215</v>
      </c>
      <c r="B50" s="119">
        <v>1306</v>
      </c>
      <c r="C50" s="21">
        <v>6.3137539279671264</v>
      </c>
      <c r="D50" s="21">
        <v>-210</v>
      </c>
      <c r="E50" s="348">
        <v>86.1</v>
      </c>
      <c r="F50" s="348">
        <v>0.7</v>
      </c>
    </row>
    <row r="51" spans="1:6" ht="15" customHeight="1" thickBot="1" x14ac:dyDescent="0.35">
      <c r="A51" s="16" t="s">
        <v>216</v>
      </c>
      <c r="B51" s="119">
        <v>1596</v>
      </c>
      <c r="C51" s="21">
        <v>7.715736040609138</v>
      </c>
      <c r="D51" s="21">
        <v>93</v>
      </c>
      <c r="E51" s="348">
        <v>106.2</v>
      </c>
      <c r="F51" s="348">
        <v>0.9</v>
      </c>
    </row>
    <row r="52" spans="1:6" ht="15" customHeight="1" thickBot="1" x14ac:dyDescent="0.35">
      <c r="A52" s="16" t="s">
        <v>217</v>
      </c>
      <c r="B52" s="119">
        <v>1502</v>
      </c>
      <c r="C52" s="21">
        <v>7.2613004592700019</v>
      </c>
      <c r="D52" s="21">
        <v>112</v>
      </c>
      <c r="E52" s="348">
        <v>108.1</v>
      </c>
      <c r="F52" s="348">
        <v>0.7</v>
      </c>
    </row>
    <row r="53" spans="1:6" ht="15" customHeight="1" thickBot="1" x14ac:dyDescent="0.35">
      <c r="A53" s="16" t="s">
        <v>218</v>
      </c>
      <c r="B53" s="119">
        <v>1901</v>
      </c>
      <c r="C53" s="21">
        <v>9.1902344694222862</v>
      </c>
      <c r="D53" s="21">
        <v>-190</v>
      </c>
      <c r="E53" s="348">
        <v>90.9</v>
      </c>
      <c r="F53" s="348">
        <v>0.9</v>
      </c>
    </row>
    <row r="54" spans="1:6" ht="15" customHeight="1" thickBot="1" x14ac:dyDescent="0.35">
      <c r="A54" s="16" t="s">
        <v>219</v>
      </c>
      <c r="B54" s="119">
        <v>1822</v>
      </c>
      <c r="C54" s="21">
        <v>8.808315204254292</v>
      </c>
      <c r="D54" s="21">
        <v>87</v>
      </c>
      <c r="E54" s="348">
        <v>105</v>
      </c>
      <c r="F54" s="348">
        <v>1</v>
      </c>
    </row>
    <row r="55" spans="1:6" ht="15" customHeight="1" thickBot="1" x14ac:dyDescent="0.35">
      <c r="A55" s="16" t="s">
        <v>220</v>
      </c>
      <c r="B55" s="119">
        <v>1222</v>
      </c>
      <c r="C55" s="21">
        <v>5.9076625574087505</v>
      </c>
      <c r="D55" s="21">
        <v>-52</v>
      </c>
      <c r="E55" s="348">
        <v>95.9</v>
      </c>
      <c r="F55" s="348">
        <v>0.6</v>
      </c>
    </row>
    <row r="56" spans="1:6" ht="15" customHeight="1" thickBot="1" x14ac:dyDescent="0.35">
      <c r="A56" s="16" t="s">
        <v>221</v>
      </c>
      <c r="B56" s="119">
        <v>1182</v>
      </c>
      <c r="C56" s="21">
        <v>5.7142857142857144</v>
      </c>
      <c r="D56" s="21">
        <v>87</v>
      </c>
      <c r="E56" s="348">
        <v>107.9</v>
      </c>
      <c r="F56" s="348">
        <v>0.6</v>
      </c>
    </row>
    <row r="57" spans="1:6" ht="15" customHeight="1" x14ac:dyDescent="0.3">
      <c r="A57" s="65" t="s">
        <v>997</v>
      </c>
    </row>
  </sheetData>
  <mergeCells count="1">
    <mergeCell ref="A48:F4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93AA"/>
  </sheetPr>
  <dimension ref="A2:AH197"/>
  <sheetViews>
    <sheetView topLeftCell="A142" zoomScale="80" zoomScaleNormal="80" workbookViewId="0"/>
  </sheetViews>
  <sheetFormatPr defaultColWidth="9.140625" defaultRowHeight="16.5" x14ac:dyDescent="0.3"/>
  <cols>
    <col min="1" max="1" width="17.5703125" style="1" customWidth="1"/>
    <col min="2" max="2" width="11.140625" style="1" customWidth="1"/>
    <col min="3" max="6" width="12.42578125" style="1" bestFit="1" customWidth="1"/>
    <col min="7" max="7" width="14" style="1" customWidth="1"/>
    <col min="8" max="9" width="12.42578125" style="1" bestFit="1" customWidth="1"/>
    <col min="10" max="10" width="11.5703125" style="1" bestFit="1" customWidth="1"/>
    <col min="11" max="11" width="15.42578125" style="1" customWidth="1"/>
    <col min="12" max="12" width="17.5703125" style="1" customWidth="1"/>
    <col min="13" max="13" width="20.85546875" style="1" customWidth="1"/>
    <col min="14" max="15" width="22.7109375" style="1" customWidth="1"/>
    <col min="16" max="16" width="17" style="1" customWidth="1"/>
    <col min="17" max="17" width="16.85546875" style="1" customWidth="1"/>
    <col min="18" max="18" width="14.7109375" style="1" customWidth="1"/>
    <col min="19" max="19" width="11.28515625" style="1" customWidth="1"/>
    <col min="20" max="22" width="9.140625" style="1"/>
    <col min="23" max="23" width="13.140625" style="1" customWidth="1"/>
    <col min="24" max="24" width="14.85546875" style="1" customWidth="1"/>
    <col min="25" max="25" width="11.28515625" style="1" customWidth="1"/>
    <col min="26" max="26" width="19.28515625" style="1" customWidth="1"/>
    <col min="27" max="16384" width="9.140625" style="1"/>
  </cols>
  <sheetData>
    <row r="2" spans="1:27" ht="17.25" thickBot="1" x14ac:dyDescent="0.35">
      <c r="A2" s="12" t="s">
        <v>945</v>
      </c>
      <c r="L2" s="12"/>
      <c r="M2" s="12"/>
      <c r="N2" s="12"/>
      <c r="O2" s="12"/>
      <c r="P2" s="12"/>
      <c r="Q2" s="12"/>
      <c r="R2" s="12"/>
      <c r="S2" s="12"/>
      <c r="T2" s="12"/>
    </row>
    <row r="3" spans="1:27" s="23" customFormat="1" ht="33.75" thickBot="1" x14ac:dyDescent="0.35">
      <c r="A3" s="1"/>
      <c r="L3" s="158" t="s">
        <v>66</v>
      </c>
      <c r="M3" s="160" t="s">
        <v>923</v>
      </c>
      <c r="N3" s="160" t="s">
        <v>953</v>
      </c>
      <c r="O3" s="158" t="s">
        <v>954</v>
      </c>
      <c r="P3" s="159" t="s">
        <v>925</v>
      </c>
      <c r="Q3" s="388" t="s">
        <v>955</v>
      </c>
      <c r="R3" s="158" t="s">
        <v>956</v>
      </c>
      <c r="S3" s="159" t="s">
        <v>924</v>
      </c>
      <c r="T3" s="160" t="s">
        <v>957</v>
      </c>
      <c r="W3" s="1"/>
      <c r="X3" s="1"/>
      <c r="Y3" s="1"/>
      <c r="Z3" s="1"/>
      <c r="AA3" s="1"/>
    </row>
    <row r="4" spans="1:27" x14ac:dyDescent="0.3">
      <c r="L4" s="85" t="s">
        <v>225</v>
      </c>
      <c r="M4" s="86">
        <v>204825</v>
      </c>
      <c r="N4" s="26">
        <v>180901</v>
      </c>
      <c r="O4" s="85" t="s">
        <v>225</v>
      </c>
      <c r="P4" s="25">
        <v>95378</v>
      </c>
      <c r="Q4" s="26">
        <v>82862</v>
      </c>
      <c r="R4" s="389" t="s">
        <v>225</v>
      </c>
      <c r="S4" s="25">
        <v>109447</v>
      </c>
      <c r="T4" s="26">
        <v>98039</v>
      </c>
      <c r="U4" s="8"/>
    </row>
    <row r="5" spans="1:27" x14ac:dyDescent="0.3">
      <c r="L5" s="87" t="s">
        <v>226</v>
      </c>
      <c r="M5" s="88">
        <v>202049</v>
      </c>
      <c r="N5" s="26">
        <v>178973</v>
      </c>
      <c r="O5" s="87" t="s">
        <v>226</v>
      </c>
      <c r="P5" s="26">
        <v>93368</v>
      </c>
      <c r="Q5" s="26">
        <v>82045</v>
      </c>
      <c r="R5" s="390" t="s">
        <v>226</v>
      </c>
      <c r="S5" s="26">
        <v>108681</v>
      </c>
      <c r="T5" s="26">
        <v>96928</v>
      </c>
      <c r="U5" s="8"/>
    </row>
    <row r="6" spans="1:27" x14ac:dyDescent="0.3">
      <c r="L6" s="87" t="s">
        <v>49</v>
      </c>
      <c r="M6" s="88">
        <v>197060</v>
      </c>
      <c r="N6" s="26">
        <v>175605</v>
      </c>
      <c r="O6" s="87" t="s">
        <v>49</v>
      </c>
      <c r="P6" s="26">
        <v>90554</v>
      </c>
      <c r="Q6" s="26">
        <v>79974</v>
      </c>
      <c r="R6" s="390" t="s">
        <v>49</v>
      </c>
      <c r="S6" s="26">
        <v>106506</v>
      </c>
      <c r="T6" s="26">
        <v>95631</v>
      </c>
      <c r="U6" s="8"/>
    </row>
    <row r="7" spans="1:27" x14ac:dyDescent="0.3">
      <c r="L7" s="87" t="s">
        <v>227</v>
      </c>
      <c r="M7" s="88">
        <v>193409</v>
      </c>
      <c r="N7" s="26">
        <v>173862</v>
      </c>
      <c r="O7" s="87" t="s">
        <v>227</v>
      </c>
      <c r="P7" s="26">
        <v>88490</v>
      </c>
      <c r="Q7" s="26">
        <v>78783</v>
      </c>
      <c r="R7" s="390" t="s">
        <v>227</v>
      </c>
      <c r="S7" s="26">
        <v>104919</v>
      </c>
      <c r="T7" s="26">
        <v>95079</v>
      </c>
      <c r="U7" s="8"/>
    </row>
    <row r="8" spans="1:27" x14ac:dyDescent="0.3">
      <c r="L8" s="87" t="s">
        <v>228</v>
      </c>
      <c r="M8" s="88">
        <v>188886</v>
      </c>
      <c r="N8" s="26">
        <v>171724</v>
      </c>
      <c r="O8" s="87" t="s">
        <v>228</v>
      </c>
      <c r="P8" s="26">
        <v>85617</v>
      </c>
      <c r="Q8" s="26">
        <v>77133</v>
      </c>
      <c r="R8" s="390" t="s">
        <v>228</v>
      </c>
      <c r="S8" s="26">
        <v>103269</v>
      </c>
      <c r="T8" s="26">
        <v>94591</v>
      </c>
      <c r="U8" s="8"/>
    </row>
    <row r="9" spans="1:27" x14ac:dyDescent="0.3">
      <c r="L9" s="87" t="s">
        <v>50</v>
      </c>
      <c r="M9" s="88">
        <v>187122</v>
      </c>
      <c r="N9" s="26">
        <v>172233</v>
      </c>
      <c r="O9" s="87" t="s">
        <v>50</v>
      </c>
      <c r="P9" s="26">
        <v>83739</v>
      </c>
      <c r="Q9" s="26">
        <v>76609</v>
      </c>
      <c r="R9" s="390" t="s">
        <v>50</v>
      </c>
      <c r="S9" s="26">
        <v>103383</v>
      </c>
      <c r="T9" s="26">
        <v>95624</v>
      </c>
      <c r="U9" s="8"/>
    </row>
    <row r="10" spans="1:27" x14ac:dyDescent="0.3">
      <c r="L10" s="87" t="s">
        <v>229</v>
      </c>
      <c r="M10" s="88">
        <v>186130</v>
      </c>
      <c r="N10" s="26">
        <v>174225</v>
      </c>
      <c r="O10" s="87" t="s">
        <v>229</v>
      </c>
      <c r="P10" s="26">
        <v>82251</v>
      </c>
      <c r="Q10" s="26">
        <v>76708</v>
      </c>
      <c r="R10" s="390" t="s">
        <v>229</v>
      </c>
      <c r="S10" s="26">
        <v>103879</v>
      </c>
      <c r="T10" s="26">
        <v>97517</v>
      </c>
      <c r="U10" s="8"/>
    </row>
    <row r="11" spans="1:27" x14ac:dyDescent="0.3">
      <c r="L11" s="87" t="s">
        <v>230</v>
      </c>
      <c r="M11" s="88">
        <v>183667</v>
      </c>
      <c r="N11" s="391">
        <v>174098</v>
      </c>
      <c r="O11" s="87" t="s">
        <v>230</v>
      </c>
      <c r="P11" s="26">
        <v>80527</v>
      </c>
      <c r="Q11" s="26">
        <v>76174</v>
      </c>
      <c r="R11" s="390" t="s">
        <v>230</v>
      </c>
      <c r="S11" s="26">
        <v>103140</v>
      </c>
      <c r="T11" s="391">
        <v>97924</v>
      </c>
      <c r="U11" s="8"/>
    </row>
    <row r="12" spans="1:27" x14ac:dyDescent="0.3">
      <c r="L12" s="87" t="s">
        <v>51</v>
      </c>
      <c r="M12" s="88">
        <v>181985</v>
      </c>
      <c r="N12" s="26">
        <v>172283</v>
      </c>
      <c r="O12" s="87" t="s">
        <v>51</v>
      </c>
      <c r="P12" s="26">
        <v>80644</v>
      </c>
      <c r="Q12" s="26">
        <v>76672</v>
      </c>
      <c r="R12" s="390" t="s">
        <v>51</v>
      </c>
      <c r="S12" s="26">
        <v>101341</v>
      </c>
      <c r="T12" s="26">
        <v>95611</v>
      </c>
      <c r="U12" s="8"/>
    </row>
    <row r="13" spans="1:27" x14ac:dyDescent="0.3">
      <c r="L13" s="87" t="s">
        <v>231</v>
      </c>
      <c r="M13" s="88">
        <v>178265</v>
      </c>
      <c r="N13" s="26">
        <v>169726</v>
      </c>
      <c r="O13" s="87" t="s">
        <v>231</v>
      </c>
      <c r="P13" s="26">
        <v>79121</v>
      </c>
      <c r="Q13" s="26">
        <v>75896</v>
      </c>
      <c r="R13" s="390" t="s">
        <v>231</v>
      </c>
      <c r="S13" s="26">
        <v>99144</v>
      </c>
      <c r="T13" s="26">
        <v>93830</v>
      </c>
      <c r="U13" s="8"/>
    </row>
    <row r="14" spans="1:27" x14ac:dyDescent="0.3">
      <c r="L14" s="87" t="s">
        <v>232</v>
      </c>
      <c r="M14" s="88">
        <v>176910</v>
      </c>
      <c r="N14" s="26">
        <v>168107</v>
      </c>
      <c r="O14" s="87" t="s">
        <v>232</v>
      </c>
      <c r="P14" s="26">
        <v>78951</v>
      </c>
      <c r="Q14" s="26">
        <v>75799</v>
      </c>
      <c r="R14" s="390" t="s">
        <v>232</v>
      </c>
      <c r="S14" s="26">
        <v>97959</v>
      </c>
      <c r="T14" s="26">
        <v>92308</v>
      </c>
      <c r="U14" s="8"/>
    </row>
    <row r="15" spans="1:27" ht="17.25" thickBot="1" x14ac:dyDescent="0.35">
      <c r="L15" s="89" t="s">
        <v>52</v>
      </c>
      <c r="M15" s="91">
        <v>178143</v>
      </c>
      <c r="N15" s="26">
        <v>169933</v>
      </c>
      <c r="O15" s="89" t="s">
        <v>52</v>
      </c>
      <c r="P15" s="90">
        <v>80707</v>
      </c>
      <c r="Q15" s="26">
        <v>78394</v>
      </c>
      <c r="R15" s="392" t="s">
        <v>52</v>
      </c>
      <c r="S15" s="90">
        <v>97436</v>
      </c>
      <c r="T15" s="26">
        <v>91539</v>
      </c>
      <c r="U15" s="8"/>
    </row>
    <row r="16" spans="1:27" x14ac:dyDescent="0.3">
      <c r="M16" s="8">
        <f>AVERAGE(M4:M15)</f>
        <v>188204.25</v>
      </c>
      <c r="N16" s="8">
        <f>AVERAGE(N4:N15)</f>
        <v>173472.5</v>
      </c>
      <c r="O16" s="8"/>
      <c r="P16" s="8">
        <f>AVERAGE(P4:P15)</f>
        <v>84945.583333333328</v>
      </c>
      <c r="Q16" s="8">
        <f>AVERAGE(Q4:Q15)</f>
        <v>78087.416666666672</v>
      </c>
      <c r="S16" s="8"/>
      <c r="T16" s="8"/>
      <c r="U16" s="8"/>
    </row>
    <row r="17" spans="1:20" x14ac:dyDescent="0.3">
      <c r="A17" s="3" t="s">
        <v>263</v>
      </c>
    </row>
    <row r="18" spans="1:20" x14ac:dyDescent="0.3">
      <c r="P18" s="234"/>
      <c r="Q18" s="8"/>
      <c r="R18" s="234"/>
      <c r="S18"/>
      <c r="T18" s="234"/>
    </row>
    <row r="19" spans="1:20" x14ac:dyDescent="0.3">
      <c r="A19" s="12" t="s">
        <v>946</v>
      </c>
      <c r="P19" s="234"/>
      <c r="Q19"/>
      <c r="R19" s="234"/>
      <c r="S19"/>
      <c r="T19" s="234"/>
    </row>
    <row r="20" spans="1:20" x14ac:dyDescent="0.3">
      <c r="L20" s="234"/>
      <c r="M20" s="234"/>
      <c r="P20" s="234"/>
      <c r="Q20" s="234"/>
      <c r="R20" s="234"/>
      <c r="S20"/>
      <c r="T20" s="234"/>
    </row>
    <row r="21" spans="1:20" x14ac:dyDescent="0.3">
      <c r="L21"/>
      <c r="M21"/>
      <c r="P21"/>
      <c r="Q21"/>
      <c r="R21" s="234"/>
      <c r="S21"/>
      <c r="T21" s="234"/>
    </row>
    <row r="22" spans="1:20" x14ac:dyDescent="0.3">
      <c r="L22" s="234"/>
      <c r="N22" s="234"/>
      <c r="P22" s="234"/>
      <c r="Q22" s="234"/>
      <c r="R22" s="234"/>
      <c r="S22"/>
      <c r="T22" s="234"/>
    </row>
    <row r="23" spans="1:20" x14ac:dyDescent="0.3">
      <c r="L23"/>
      <c r="O23" s="234"/>
      <c r="P23"/>
      <c r="Q23"/>
      <c r="R23" s="234"/>
      <c r="S23"/>
      <c r="T23" s="234"/>
    </row>
    <row r="24" spans="1:20" x14ac:dyDescent="0.3">
      <c r="L24" s="234"/>
      <c r="O24" s="234"/>
      <c r="P24"/>
      <c r="Q24" s="234"/>
      <c r="R24" s="234"/>
      <c r="S24"/>
      <c r="T24" s="234"/>
    </row>
    <row r="25" spans="1:20" x14ac:dyDescent="0.3">
      <c r="R25" s="234"/>
      <c r="S25"/>
      <c r="T25" s="234"/>
    </row>
    <row r="26" spans="1:20" x14ac:dyDescent="0.3">
      <c r="R26" s="234"/>
      <c r="S26"/>
      <c r="T26" s="234"/>
    </row>
    <row r="27" spans="1:20" x14ac:dyDescent="0.3">
      <c r="M27" s="234"/>
      <c r="N27" s="234"/>
      <c r="O27" s="234"/>
      <c r="P27"/>
      <c r="R27" s="234"/>
      <c r="S27"/>
      <c r="T27" s="234"/>
    </row>
    <row r="28" spans="1:20" x14ac:dyDescent="0.3">
      <c r="M28" s="8"/>
      <c r="N28"/>
      <c r="O28" s="234"/>
      <c r="P28"/>
      <c r="R28" s="234"/>
      <c r="S28"/>
      <c r="T28" s="234"/>
    </row>
    <row r="29" spans="1:20" x14ac:dyDescent="0.3">
      <c r="M29" s="234"/>
      <c r="N29" s="234"/>
      <c r="O29" s="234"/>
      <c r="P29" s="234"/>
      <c r="R29" s="234"/>
      <c r="S29"/>
      <c r="T29" s="234"/>
    </row>
    <row r="30" spans="1:20" x14ac:dyDescent="0.3">
      <c r="M30"/>
      <c r="N30"/>
      <c r="O30"/>
      <c r="P30"/>
      <c r="R30"/>
      <c r="S30"/>
      <c r="T30" s="234"/>
    </row>
    <row r="31" spans="1:20" x14ac:dyDescent="0.3">
      <c r="M31" s="234"/>
      <c r="N31" s="234"/>
      <c r="O31" s="234"/>
      <c r="P31" s="234"/>
      <c r="R31" s="172"/>
      <c r="S31"/>
      <c r="T31" s="234"/>
    </row>
    <row r="32" spans="1:20" x14ac:dyDescent="0.3">
      <c r="R32" s="172"/>
      <c r="S32" s="172"/>
      <c r="T32" s="172"/>
    </row>
    <row r="33" spans="1:18" x14ac:dyDescent="0.3">
      <c r="A33" s="3" t="s">
        <v>263</v>
      </c>
      <c r="R33" s="172"/>
    </row>
    <row r="34" spans="1:18" x14ac:dyDescent="0.3">
      <c r="Q34" s="235"/>
      <c r="R34" s="172"/>
    </row>
    <row r="35" spans="1:18" x14ac:dyDescent="0.3">
      <c r="A35" s="12" t="s">
        <v>947</v>
      </c>
      <c r="Q35" s="235"/>
      <c r="R35" s="172"/>
    </row>
    <row r="36" spans="1:18" x14ac:dyDescent="0.3">
      <c r="Q36" s="235"/>
      <c r="R36" s="172"/>
    </row>
    <row r="37" spans="1:18" x14ac:dyDescent="0.3">
      <c r="L37" s="72"/>
      <c r="M37" s="152" t="s">
        <v>926</v>
      </c>
      <c r="N37" s="152" t="s">
        <v>958</v>
      </c>
    </row>
    <row r="38" spans="1:18" x14ac:dyDescent="0.3">
      <c r="L38" s="4" t="s">
        <v>225</v>
      </c>
      <c r="M38" s="161">
        <v>187951</v>
      </c>
      <c r="N38" s="393">
        <v>162654</v>
      </c>
    </row>
    <row r="39" spans="1:18" x14ac:dyDescent="0.3">
      <c r="L39" s="4" t="s">
        <v>226</v>
      </c>
      <c r="M39" s="161">
        <v>185383</v>
      </c>
      <c r="N39" s="393">
        <v>160953</v>
      </c>
      <c r="Q39" s="234"/>
      <c r="R39" s="8"/>
    </row>
    <row r="40" spans="1:18" x14ac:dyDescent="0.3">
      <c r="L40" s="4" t="s">
        <v>49</v>
      </c>
      <c r="M40" s="161">
        <v>180265</v>
      </c>
      <c r="N40" s="393">
        <v>156937</v>
      </c>
      <c r="O40" s="234"/>
      <c r="Q40" s="234"/>
      <c r="R40"/>
    </row>
    <row r="41" spans="1:18" x14ac:dyDescent="0.3">
      <c r="L41" s="4" t="s">
        <v>227</v>
      </c>
      <c r="M41" s="161">
        <v>176533</v>
      </c>
      <c r="N41" s="393">
        <v>148989</v>
      </c>
      <c r="O41"/>
      <c r="Q41" s="234"/>
      <c r="R41" s="234"/>
    </row>
    <row r="42" spans="1:18" x14ac:dyDescent="0.3">
      <c r="L42" s="4" t="s">
        <v>228</v>
      </c>
      <c r="M42" s="161">
        <v>171447</v>
      </c>
      <c r="N42" s="393">
        <v>142309</v>
      </c>
      <c r="O42" s="234"/>
      <c r="Q42"/>
      <c r="R42"/>
    </row>
    <row r="43" spans="1:18" x14ac:dyDescent="0.3">
      <c r="L43" s="4" t="s">
        <v>50</v>
      </c>
      <c r="M43" s="161">
        <v>169602</v>
      </c>
      <c r="N43" s="393">
        <v>142975</v>
      </c>
    </row>
    <row r="44" spans="1:18" x14ac:dyDescent="0.3">
      <c r="L44" s="4" t="s">
        <v>229</v>
      </c>
      <c r="M44" s="161">
        <v>168701</v>
      </c>
      <c r="N44" s="394">
        <v>145398</v>
      </c>
      <c r="P44" s="234"/>
      <c r="Q44" s="234"/>
      <c r="R44" s="234"/>
    </row>
    <row r="45" spans="1:18" x14ac:dyDescent="0.3">
      <c r="L45" s="4" t="s">
        <v>230</v>
      </c>
      <c r="M45" s="161">
        <v>166433</v>
      </c>
      <c r="N45" s="394">
        <v>145850</v>
      </c>
      <c r="P45"/>
      <c r="Q45"/>
      <c r="R45"/>
    </row>
    <row r="46" spans="1:18" x14ac:dyDescent="0.3">
      <c r="L46" s="4" t="s">
        <v>51</v>
      </c>
      <c r="M46" s="161">
        <v>164163</v>
      </c>
      <c r="N46" s="394">
        <v>145319</v>
      </c>
      <c r="P46" s="234"/>
      <c r="Q46" s="234"/>
      <c r="R46" s="234"/>
    </row>
    <row r="47" spans="1:18" x14ac:dyDescent="0.3">
      <c r="L47" s="4" t="s">
        <v>231</v>
      </c>
      <c r="M47" s="161">
        <v>160266</v>
      </c>
      <c r="N47" s="394">
        <v>142194</v>
      </c>
    </row>
    <row r="48" spans="1:18" x14ac:dyDescent="0.3">
      <c r="L48" s="4" t="s">
        <v>232</v>
      </c>
      <c r="M48" s="161">
        <v>158348</v>
      </c>
      <c r="N48" s="394">
        <v>139936</v>
      </c>
    </row>
    <row r="49" spans="1:18" x14ac:dyDescent="0.3">
      <c r="L49" s="4" t="s">
        <v>52</v>
      </c>
      <c r="M49" s="161">
        <v>160204</v>
      </c>
      <c r="N49" s="394">
        <v>141457</v>
      </c>
    </row>
    <row r="50" spans="1:18" x14ac:dyDescent="0.3">
      <c r="L50" s="23"/>
      <c r="M50" s="92"/>
      <c r="N50" s="92"/>
    </row>
    <row r="51" spans="1:18" s="23" customFormat="1" x14ac:dyDescent="0.3">
      <c r="L51" s="1"/>
      <c r="M51" s="1"/>
      <c r="N51" s="1"/>
      <c r="Q51" s="1"/>
      <c r="R51" s="1"/>
    </row>
    <row r="52" spans="1:18" x14ac:dyDescent="0.3">
      <c r="A52" s="3" t="s">
        <v>263</v>
      </c>
      <c r="N52" s="10"/>
    </row>
    <row r="54" spans="1:18" x14ac:dyDescent="0.3">
      <c r="A54" s="12" t="s">
        <v>948</v>
      </c>
    </row>
    <row r="55" spans="1:18" x14ac:dyDescent="0.3">
      <c r="L55" s="66"/>
      <c r="M55" s="152" t="s">
        <v>873</v>
      </c>
      <c r="N55" s="152" t="s">
        <v>959</v>
      </c>
    </row>
    <row r="56" spans="1:18" x14ac:dyDescent="0.3">
      <c r="L56" s="71" t="s">
        <v>264</v>
      </c>
      <c r="M56" s="161">
        <v>188204.25</v>
      </c>
      <c r="N56" s="161">
        <v>173472.5</v>
      </c>
      <c r="O56" s="10"/>
      <c r="P56" s="22"/>
    </row>
    <row r="57" spans="1:18" x14ac:dyDescent="0.3">
      <c r="L57" s="71" t="s">
        <v>844</v>
      </c>
      <c r="M57" s="161">
        <v>170774.66666666666</v>
      </c>
      <c r="N57" s="161">
        <v>147914.25</v>
      </c>
      <c r="P57" s="10"/>
    </row>
    <row r="60" spans="1:18" x14ac:dyDescent="0.3">
      <c r="K60" s="239"/>
      <c r="L60" s="239"/>
      <c r="M60" s="239"/>
    </row>
    <row r="61" spans="1:18" x14ac:dyDescent="0.3">
      <c r="K61" s="239"/>
      <c r="L61" s="239"/>
      <c r="M61" s="239"/>
    </row>
    <row r="62" spans="1:18" x14ac:dyDescent="0.3">
      <c r="K62" s="239"/>
      <c r="L62" s="239"/>
      <c r="M62" s="239"/>
    </row>
    <row r="63" spans="1:18" x14ac:dyDescent="0.3">
      <c r="K63" s="239"/>
      <c r="L63" s="239"/>
      <c r="M63" s="239"/>
    </row>
    <row r="64" spans="1:18" x14ac:dyDescent="0.3">
      <c r="K64" s="239"/>
      <c r="L64" s="239"/>
      <c r="M64" s="239"/>
    </row>
    <row r="65" spans="1:19" x14ac:dyDescent="0.3">
      <c r="K65" s="239"/>
      <c r="L65" s="239"/>
      <c r="M65" s="239"/>
    </row>
    <row r="66" spans="1:19" x14ac:dyDescent="0.3">
      <c r="K66" s="239"/>
      <c r="L66" s="239"/>
      <c r="M66" s="239"/>
    </row>
    <row r="67" spans="1:19" x14ac:dyDescent="0.3">
      <c r="K67" s="239"/>
      <c r="L67" s="239"/>
      <c r="M67" s="239"/>
    </row>
    <row r="68" spans="1:19" x14ac:dyDescent="0.3">
      <c r="K68" s="239"/>
      <c r="L68" s="239"/>
      <c r="M68" s="239"/>
    </row>
    <row r="69" spans="1:19" x14ac:dyDescent="0.3">
      <c r="A69" s="3" t="s">
        <v>263</v>
      </c>
      <c r="O69" s="74"/>
    </row>
    <row r="70" spans="1:19" x14ac:dyDescent="0.3">
      <c r="N70" s="8"/>
    </row>
    <row r="71" spans="1:19" x14ac:dyDescent="0.3">
      <c r="A71" s="12" t="s">
        <v>960</v>
      </c>
    </row>
    <row r="72" spans="1:19" ht="33" x14ac:dyDescent="0.3">
      <c r="K72" s="406" t="s">
        <v>207</v>
      </c>
      <c r="L72" s="407" t="s">
        <v>963</v>
      </c>
      <c r="M72" s="407" t="s">
        <v>927</v>
      </c>
      <c r="N72" s="395" t="s">
        <v>776</v>
      </c>
      <c r="P72" s="395" t="s">
        <v>207</v>
      </c>
      <c r="Q72" s="396" t="s">
        <v>961</v>
      </c>
      <c r="R72" s="396" t="s">
        <v>962</v>
      </c>
      <c r="S72" s="397" t="s">
        <v>728</v>
      </c>
    </row>
    <row r="73" spans="1:19" x14ac:dyDescent="0.3">
      <c r="K73" s="398" t="s">
        <v>73</v>
      </c>
      <c r="L73" s="408">
        <v>12451.166666666666</v>
      </c>
      <c r="M73" s="409">
        <v>13668</v>
      </c>
      <c r="N73" s="408">
        <v>-1216.8333333333339</v>
      </c>
      <c r="O73" s="8"/>
      <c r="P73" s="398" t="s">
        <v>73</v>
      </c>
      <c r="Q73" s="399">
        <v>2.9766740919674137</v>
      </c>
      <c r="R73" s="400">
        <v>3.65</v>
      </c>
      <c r="S73" s="401">
        <v>-0.67332590803258618</v>
      </c>
    </row>
    <row r="74" spans="1:19" x14ac:dyDescent="0.3">
      <c r="K74" s="398" t="s">
        <v>74</v>
      </c>
      <c r="L74" s="410">
        <v>11285.916666666666</v>
      </c>
      <c r="M74" s="381">
        <v>12436</v>
      </c>
      <c r="N74" s="408">
        <v>-1150.0833333333339</v>
      </c>
      <c r="O74" s="8"/>
      <c r="P74" s="398" t="s">
        <v>74</v>
      </c>
      <c r="Q74" s="399">
        <v>3.4389072164483516</v>
      </c>
      <c r="R74" s="400">
        <v>3.94</v>
      </c>
      <c r="S74" s="401">
        <v>-0.50109278355164832</v>
      </c>
    </row>
    <row r="75" spans="1:19" x14ac:dyDescent="0.3">
      <c r="K75" s="398" t="s">
        <v>75</v>
      </c>
      <c r="L75" s="411">
        <v>11734.916666666666</v>
      </c>
      <c r="M75" s="411">
        <v>12750</v>
      </c>
      <c r="N75" s="408">
        <v>-1015.0833333333339</v>
      </c>
      <c r="O75" s="8"/>
      <c r="P75" s="398" t="s">
        <v>75</v>
      </c>
      <c r="Q75" s="399">
        <v>3.5276610445308609</v>
      </c>
      <c r="R75" s="400">
        <v>3.9</v>
      </c>
      <c r="S75" s="401">
        <v>-0.37233895546913898</v>
      </c>
    </row>
    <row r="76" spans="1:19" x14ac:dyDescent="0.3">
      <c r="K76" s="398" t="s">
        <v>76</v>
      </c>
      <c r="L76" s="411">
        <v>14965.166666666666</v>
      </c>
      <c r="M76" s="411">
        <v>16715</v>
      </c>
      <c r="N76" s="408">
        <v>-1749.8333333333339</v>
      </c>
      <c r="O76" s="8"/>
      <c r="P76" s="398" t="s">
        <v>76</v>
      </c>
      <c r="Q76" s="399">
        <v>3.6772075780286446</v>
      </c>
      <c r="R76" s="400">
        <v>4.25</v>
      </c>
      <c r="S76" s="401">
        <v>-0.57279242197135538</v>
      </c>
    </row>
    <row r="77" spans="1:19" x14ac:dyDescent="0.3">
      <c r="K77" s="398" t="s">
        <v>77</v>
      </c>
      <c r="L77" s="411">
        <v>17193.083333333332</v>
      </c>
      <c r="M77" s="411">
        <v>19228</v>
      </c>
      <c r="N77" s="408">
        <v>-2034.9166666666679</v>
      </c>
      <c r="O77" s="8"/>
      <c r="P77" s="398" t="s">
        <v>77</v>
      </c>
      <c r="Q77" s="399">
        <v>4.1832014050426354</v>
      </c>
      <c r="R77" s="400">
        <v>4.97</v>
      </c>
      <c r="S77" s="401">
        <v>-0.78679859495736437</v>
      </c>
    </row>
    <row r="78" spans="1:19" x14ac:dyDescent="0.3">
      <c r="K78" s="398" t="s">
        <v>78</v>
      </c>
      <c r="L78" s="411">
        <v>29330.166666666668</v>
      </c>
      <c r="M78" s="411">
        <v>30688</v>
      </c>
      <c r="N78" s="408">
        <v>-1357.8333333333321</v>
      </c>
      <c r="O78" s="8"/>
      <c r="P78" s="398" t="s">
        <v>78</v>
      </c>
      <c r="Q78" s="399">
        <v>7.5135894998403394</v>
      </c>
      <c r="R78" s="400">
        <v>8.7100000000000009</v>
      </c>
      <c r="S78" s="401">
        <v>-1.1964105001596614</v>
      </c>
    </row>
    <row r="79" spans="1:19" x14ac:dyDescent="0.3">
      <c r="K79" s="398" t="s">
        <v>79</v>
      </c>
      <c r="L79" s="411">
        <v>41888.583333333336</v>
      </c>
      <c r="M79" s="411">
        <v>44397</v>
      </c>
      <c r="N79" s="408">
        <v>-2508.4166666666642</v>
      </c>
      <c r="O79" s="8"/>
      <c r="P79" s="398" t="s">
        <v>79</v>
      </c>
      <c r="Q79" s="399">
        <v>8.8291936418369144</v>
      </c>
      <c r="R79" s="400">
        <v>10.43</v>
      </c>
      <c r="S79" s="401">
        <v>-1.6008063581630854</v>
      </c>
    </row>
    <row r="80" spans="1:19" x14ac:dyDescent="0.3">
      <c r="K80" s="398" t="s">
        <v>80</v>
      </c>
      <c r="L80" s="411">
        <v>34623.5</v>
      </c>
      <c r="M80" s="411">
        <v>38321.666666666664</v>
      </c>
      <c r="N80" s="408">
        <v>-3698.5</v>
      </c>
      <c r="O80" s="8"/>
      <c r="P80" s="398" t="s">
        <v>80</v>
      </c>
      <c r="Q80" s="399">
        <v>7.5620985045923561</v>
      </c>
      <c r="R80" s="400">
        <v>9.39</v>
      </c>
      <c r="S80" s="401">
        <v>-1.8279014954076445</v>
      </c>
    </row>
    <row r="81" spans="1:20" x14ac:dyDescent="0.3">
      <c r="K81" s="412" t="s">
        <v>272</v>
      </c>
      <c r="L81" s="413">
        <v>173472.5</v>
      </c>
      <c r="M81" s="413">
        <v>188204.25</v>
      </c>
      <c r="N81" s="414">
        <v>-14731</v>
      </c>
      <c r="O81" s="8"/>
      <c r="P81" s="402" t="s">
        <v>272</v>
      </c>
      <c r="Q81" s="403">
        <v>5.30125160563348</v>
      </c>
      <c r="R81" s="404">
        <v>6.31</v>
      </c>
      <c r="S81" s="405">
        <v>-1.0087483943665196</v>
      </c>
    </row>
    <row r="83" spans="1:20" x14ac:dyDescent="0.3">
      <c r="L83" s="174"/>
    </row>
    <row r="84" spans="1:20" x14ac:dyDescent="0.3">
      <c r="A84" s="12"/>
      <c r="L84" s="174"/>
    </row>
    <row r="85" spans="1:20" x14ac:dyDescent="0.3">
      <c r="A85" s="12"/>
      <c r="N85" s="269"/>
      <c r="O85" s="269"/>
      <c r="R85" s="22"/>
      <c r="S85" s="22"/>
      <c r="T85" s="22"/>
    </row>
    <row r="86" spans="1:20" x14ac:dyDescent="0.3">
      <c r="M86" s="8"/>
      <c r="N86" s="323"/>
      <c r="O86" s="323"/>
      <c r="P86" s="93"/>
      <c r="Q86" s="93"/>
      <c r="R86" s="22"/>
      <c r="S86" s="22"/>
      <c r="T86" s="22"/>
    </row>
    <row r="87" spans="1:20" x14ac:dyDescent="0.3">
      <c r="A87" s="3" t="s">
        <v>263</v>
      </c>
      <c r="M87" s="8"/>
      <c r="N87" s="323"/>
      <c r="O87" s="323"/>
      <c r="P87" s="93"/>
      <c r="R87" s="22"/>
      <c r="S87" s="22"/>
      <c r="T87" s="22"/>
    </row>
    <row r="88" spans="1:20" x14ac:dyDescent="0.3">
      <c r="R88" s="22"/>
      <c r="S88" s="22"/>
      <c r="T88" s="22"/>
    </row>
    <row r="89" spans="1:20" x14ac:dyDescent="0.3">
      <c r="A89" s="12" t="s">
        <v>949</v>
      </c>
      <c r="R89" s="22"/>
      <c r="S89" s="22"/>
      <c r="T89" s="22"/>
    </row>
    <row r="90" spans="1:20" x14ac:dyDescent="0.3">
      <c r="M90" s="4"/>
      <c r="N90" s="162" t="s">
        <v>873</v>
      </c>
      <c r="O90" s="162" t="s">
        <v>959</v>
      </c>
      <c r="R90" s="22"/>
      <c r="S90" s="22"/>
      <c r="T90" s="22"/>
    </row>
    <row r="91" spans="1:20" x14ac:dyDescent="0.3">
      <c r="M91" s="164" t="s">
        <v>777</v>
      </c>
      <c r="N91" s="163">
        <v>6.31</v>
      </c>
      <c r="O91" s="163">
        <v>5.3</v>
      </c>
      <c r="R91" s="22"/>
      <c r="S91" s="22"/>
      <c r="T91" s="22"/>
    </row>
    <row r="92" spans="1:20" ht="31.5" customHeight="1" x14ac:dyDescent="0.3">
      <c r="M92" s="68" t="s">
        <v>778</v>
      </c>
      <c r="N92" s="163">
        <v>6.95</v>
      </c>
      <c r="O92" s="163">
        <v>6.22</v>
      </c>
      <c r="R92" s="22"/>
      <c r="S92" s="22"/>
      <c r="T92" s="22"/>
    </row>
    <row r="93" spans="1:20" x14ac:dyDescent="0.3">
      <c r="R93" s="22"/>
      <c r="S93" s="22"/>
      <c r="T93" s="22"/>
    </row>
    <row r="104" spans="1:24" x14ac:dyDescent="0.3">
      <c r="A104" s="3" t="s">
        <v>263</v>
      </c>
      <c r="Q104" s="93"/>
      <c r="R104" s="8"/>
      <c r="S104" s="8"/>
      <c r="T104" s="8"/>
    </row>
    <row r="105" spans="1:24" x14ac:dyDescent="0.3">
      <c r="M105" s="8"/>
      <c r="N105" s="94"/>
      <c r="O105" s="94"/>
      <c r="P105" s="93"/>
      <c r="Q105" s="93"/>
      <c r="R105" s="8"/>
      <c r="S105" s="8"/>
      <c r="T105" s="8"/>
      <c r="U105" s="8"/>
      <c r="V105" s="8"/>
      <c r="W105" s="8"/>
      <c r="X105" s="93"/>
    </row>
    <row r="106" spans="1:24" x14ac:dyDescent="0.3">
      <c r="A106" s="12" t="s">
        <v>950</v>
      </c>
      <c r="M106" s="8"/>
      <c r="N106" s="94"/>
      <c r="O106" s="94"/>
      <c r="P106" s="93"/>
      <c r="U106" s="8"/>
      <c r="V106" s="8"/>
      <c r="W106" s="8"/>
      <c r="X106" s="93"/>
    </row>
    <row r="107" spans="1:24" x14ac:dyDescent="0.3">
      <c r="R107" s="177"/>
    </row>
    <row r="108" spans="1:24" x14ac:dyDescent="0.3">
      <c r="M108" s="178" t="s">
        <v>729</v>
      </c>
      <c r="N108" s="415" t="s">
        <v>266</v>
      </c>
      <c r="O108" s="415" t="s">
        <v>267</v>
      </c>
      <c r="P108" s="415" t="s">
        <v>268</v>
      </c>
      <c r="Q108" s="415" t="s">
        <v>269</v>
      </c>
      <c r="R108" s="415" t="s">
        <v>270</v>
      </c>
    </row>
    <row r="109" spans="1:24" x14ac:dyDescent="0.3">
      <c r="M109" s="416" t="s">
        <v>73</v>
      </c>
      <c r="N109" s="176">
        <v>9.9461897814127198</v>
      </c>
      <c r="O109" s="175">
        <v>15.888069391087852</v>
      </c>
      <c r="P109" s="175">
        <v>7.6505548342190162</v>
      </c>
      <c r="Q109" s="175">
        <v>30.639029809790252</v>
      </c>
      <c r="R109" s="175">
        <v>35.663994003239317</v>
      </c>
    </row>
    <row r="110" spans="1:24" x14ac:dyDescent="0.3">
      <c r="M110" s="416" t="s">
        <v>74</v>
      </c>
      <c r="N110" s="175">
        <v>19.191322518478046</v>
      </c>
      <c r="O110" s="175">
        <v>29.403903094564757</v>
      </c>
      <c r="P110" s="175">
        <v>4.4288235337551969</v>
      </c>
      <c r="Q110" s="175">
        <v>32.11081657818373</v>
      </c>
      <c r="R110" s="175">
        <v>14.788342403142561</v>
      </c>
    </row>
    <row r="111" spans="1:24" x14ac:dyDescent="0.3">
      <c r="M111" s="416" t="s">
        <v>75</v>
      </c>
      <c r="N111" s="175">
        <v>11.635503731740746</v>
      </c>
      <c r="O111" s="175">
        <v>31.353013442788264</v>
      </c>
      <c r="P111" s="175">
        <v>4.376540097572061</v>
      </c>
      <c r="Q111" s="175">
        <v>36.295528302288751</v>
      </c>
      <c r="R111" s="175">
        <v>16.32521179670357</v>
      </c>
    </row>
    <row r="112" spans="1:24" x14ac:dyDescent="0.3">
      <c r="M112" s="416" t="s">
        <v>76</v>
      </c>
      <c r="N112" s="175">
        <v>18.849884732322838</v>
      </c>
      <c r="O112" s="175">
        <v>30.082079495717831</v>
      </c>
      <c r="P112" s="175">
        <v>4.7410096780300917</v>
      </c>
      <c r="Q112" s="175">
        <v>31.115590649396935</v>
      </c>
      <c r="R112" s="175">
        <v>15.152409484246752</v>
      </c>
    </row>
    <row r="113" spans="1:34" x14ac:dyDescent="0.3">
      <c r="M113" s="416" t="s">
        <v>77</v>
      </c>
      <c r="N113" s="175">
        <v>13.691067628939933</v>
      </c>
      <c r="O113" s="175">
        <v>32.887740709684607</v>
      </c>
      <c r="P113" s="175">
        <v>4.6006872918857873</v>
      </c>
      <c r="Q113" s="175">
        <v>33.516384980394257</v>
      </c>
      <c r="R113" s="175">
        <v>15.157258005884152</v>
      </c>
    </row>
    <row r="114" spans="1:34" x14ac:dyDescent="0.3">
      <c r="M114" s="416" t="s">
        <v>78</v>
      </c>
      <c r="N114" s="175">
        <v>39.339190026196007</v>
      </c>
      <c r="O114" s="175">
        <v>26.157653383035669</v>
      </c>
      <c r="P114" s="175">
        <v>3.2668299418687243</v>
      </c>
      <c r="Q114" s="175">
        <v>23.444292281553121</v>
      </c>
      <c r="R114" s="175">
        <v>7.7244134309953907</v>
      </c>
    </row>
    <row r="115" spans="1:34" x14ac:dyDescent="0.3">
      <c r="M115" s="416" t="s">
        <v>79</v>
      </c>
      <c r="N115" s="175">
        <v>44.534210793314806</v>
      </c>
      <c r="O115" s="175">
        <v>23.780544818297749</v>
      </c>
      <c r="P115" s="175">
        <v>2.5044612394387489</v>
      </c>
      <c r="Q115" s="175">
        <v>20.613810843447798</v>
      </c>
      <c r="R115" s="175">
        <v>8.5265873955314007</v>
      </c>
    </row>
    <row r="116" spans="1:34" x14ac:dyDescent="0.3">
      <c r="M116" s="416" t="s">
        <v>80</v>
      </c>
      <c r="N116" s="175">
        <v>40.834500652254491</v>
      </c>
      <c r="O116" s="417">
        <v>24.712743271670014</v>
      </c>
      <c r="P116" s="175">
        <v>3.4437111595688861</v>
      </c>
      <c r="Q116" s="175">
        <v>22.06810403338773</v>
      </c>
      <c r="R116" s="175">
        <v>8.8954515478408211</v>
      </c>
    </row>
    <row r="117" spans="1:34" x14ac:dyDescent="0.3">
      <c r="M117" s="416" t="s">
        <v>265</v>
      </c>
      <c r="N117" s="417">
        <v>31.28790826595954</v>
      </c>
      <c r="O117" s="417">
        <v>26.126379301234103</v>
      </c>
      <c r="P117" s="417">
        <v>3.8427320372585472</v>
      </c>
      <c r="Q117" s="417">
        <v>26.095778869849688</v>
      </c>
      <c r="R117" s="175">
        <v>12.576104762042014</v>
      </c>
    </row>
    <row r="119" spans="1:34" x14ac:dyDescent="0.3">
      <c r="O119" s="8"/>
      <c r="T119" s="8"/>
    </row>
    <row r="120" spans="1:34" x14ac:dyDescent="0.3">
      <c r="N120" s="292"/>
      <c r="O120" s="292"/>
      <c r="P120" s="292"/>
      <c r="Q120" s="292"/>
      <c r="R120" s="292"/>
      <c r="T120" s="8"/>
      <c r="AD120" s="93"/>
      <c r="AE120" s="93"/>
      <c r="AF120" s="93"/>
      <c r="AG120" s="93"/>
      <c r="AH120" s="93"/>
    </row>
    <row r="121" spans="1:34" x14ac:dyDescent="0.3">
      <c r="N121" s="292"/>
      <c r="O121" s="292"/>
      <c r="P121" s="292"/>
      <c r="Q121" s="292"/>
      <c r="R121" s="292"/>
      <c r="T121" s="8"/>
      <c r="AD121" s="93"/>
      <c r="AE121" s="93"/>
      <c r="AF121" s="93"/>
      <c r="AG121" s="93"/>
      <c r="AH121" s="93"/>
    </row>
    <row r="122" spans="1:34" x14ac:dyDescent="0.3">
      <c r="N122" s="292"/>
      <c r="O122" s="292"/>
      <c r="P122" s="292"/>
      <c r="Q122" s="292"/>
      <c r="R122" s="292"/>
      <c r="T122" s="8"/>
      <c r="AD122" s="93"/>
      <c r="AE122" s="93"/>
      <c r="AF122" s="93"/>
      <c r="AG122" s="93"/>
      <c r="AH122" s="93"/>
    </row>
    <row r="123" spans="1:34" x14ac:dyDescent="0.3">
      <c r="N123" s="292"/>
      <c r="O123" s="292"/>
      <c r="P123" s="292"/>
      <c r="Q123" s="292"/>
      <c r="R123" s="292"/>
      <c r="T123" s="8"/>
      <c r="AD123" s="93"/>
      <c r="AE123" s="93"/>
      <c r="AF123" s="93"/>
      <c r="AG123" s="93"/>
      <c r="AH123" s="93"/>
    </row>
    <row r="124" spans="1:34" x14ac:dyDescent="0.3">
      <c r="N124" s="292"/>
      <c r="O124" s="292"/>
      <c r="P124" s="292"/>
      <c r="Q124" s="292"/>
      <c r="R124" s="292"/>
      <c r="T124" s="8"/>
      <c r="AD124" s="93"/>
      <c r="AE124" s="93"/>
      <c r="AF124" s="93"/>
      <c r="AG124" s="93"/>
      <c r="AH124" s="93"/>
    </row>
    <row r="125" spans="1:34" x14ac:dyDescent="0.3">
      <c r="A125" s="3" t="s">
        <v>263</v>
      </c>
      <c r="N125" s="292"/>
      <c r="O125" s="293"/>
      <c r="P125" s="292"/>
      <c r="Q125" s="292"/>
      <c r="R125" s="292"/>
      <c r="T125" s="8"/>
      <c r="AD125" s="93"/>
      <c r="AE125" s="93"/>
      <c r="AF125" s="93"/>
      <c r="AG125" s="93"/>
      <c r="AH125" s="93"/>
    </row>
    <row r="126" spans="1:34" x14ac:dyDescent="0.3">
      <c r="A126" s="3" t="s">
        <v>640</v>
      </c>
      <c r="N126" s="293"/>
      <c r="O126" s="293"/>
      <c r="P126" s="292"/>
      <c r="Q126" s="293"/>
      <c r="R126" s="293"/>
      <c r="T126" s="8"/>
      <c r="AD126" s="93"/>
      <c r="AE126" s="93"/>
      <c r="AF126" s="93"/>
      <c r="AG126" s="93"/>
      <c r="AH126" s="93"/>
    </row>
    <row r="127" spans="1:34" x14ac:dyDescent="0.3">
      <c r="A127" s="96" t="s">
        <v>321</v>
      </c>
      <c r="N127" s="292"/>
      <c r="O127" s="292"/>
      <c r="P127" s="292"/>
      <c r="Q127" s="292"/>
      <c r="R127" s="292"/>
      <c r="T127" s="95"/>
      <c r="AD127" s="93"/>
      <c r="AE127" s="93"/>
      <c r="AF127" s="93"/>
      <c r="AG127" s="93"/>
      <c r="AH127" s="93"/>
    </row>
    <row r="128" spans="1:34" x14ac:dyDescent="0.3">
      <c r="A128" s="96" t="s">
        <v>310</v>
      </c>
      <c r="N128" s="292"/>
      <c r="O128" s="292"/>
      <c r="P128" s="292"/>
      <c r="Q128" s="292"/>
      <c r="R128" s="292"/>
      <c r="T128" s="95"/>
      <c r="V128" s="95"/>
      <c r="X128" s="95"/>
      <c r="Y128" s="95"/>
      <c r="AD128" s="93"/>
      <c r="AE128" s="93"/>
      <c r="AF128" s="93"/>
      <c r="AG128" s="93"/>
      <c r="AH128" s="93"/>
    </row>
    <row r="129" spans="1:34" x14ac:dyDescent="0.3">
      <c r="A129" s="96" t="s">
        <v>311</v>
      </c>
      <c r="AD129" s="93"/>
      <c r="AE129" s="93"/>
      <c r="AF129" s="93"/>
      <c r="AG129" s="93"/>
      <c r="AH129" s="93"/>
    </row>
    <row r="130" spans="1:34" x14ac:dyDescent="0.3">
      <c r="A130" s="96" t="s">
        <v>312</v>
      </c>
    </row>
    <row r="131" spans="1:34" x14ac:dyDescent="0.3">
      <c r="A131" s="96" t="s">
        <v>313</v>
      </c>
      <c r="O131" s="95"/>
      <c r="P131" s="95"/>
      <c r="Q131" s="95"/>
      <c r="R131" s="95"/>
      <c r="S131" s="95"/>
      <c r="T131" s="95"/>
      <c r="U131" s="95"/>
      <c r="V131" s="95"/>
      <c r="W131" s="95"/>
      <c r="X131" s="95"/>
      <c r="Y131" s="95"/>
    </row>
    <row r="132" spans="1:34" x14ac:dyDescent="0.3">
      <c r="A132" s="96" t="s">
        <v>314</v>
      </c>
      <c r="O132" s="95"/>
      <c r="P132" s="95"/>
      <c r="Q132" s="95"/>
      <c r="R132" s="95"/>
      <c r="S132" s="95"/>
      <c r="T132" s="95"/>
      <c r="U132" s="95"/>
      <c r="V132" s="95"/>
      <c r="W132" s="95"/>
      <c r="X132" s="95"/>
      <c r="Y132" s="95"/>
    </row>
    <row r="133" spans="1:34" x14ac:dyDescent="0.3">
      <c r="A133" s="96" t="s">
        <v>315</v>
      </c>
      <c r="O133" s="95"/>
      <c r="P133" s="95"/>
      <c r="Q133" s="95"/>
      <c r="R133" s="95"/>
      <c r="S133" s="95"/>
      <c r="T133" s="95"/>
      <c r="U133" s="95"/>
      <c r="V133" s="95"/>
      <c r="W133" s="95"/>
      <c r="X133" s="95"/>
      <c r="Y133" s="95"/>
    </row>
    <row r="134" spans="1:34" x14ac:dyDescent="0.3">
      <c r="A134" s="96" t="s">
        <v>316</v>
      </c>
      <c r="O134" s="95"/>
      <c r="P134" s="95"/>
      <c r="Q134" s="95"/>
      <c r="R134" s="95"/>
      <c r="S134" s="95"/>
      <c r="T134" s="95"/>
      <c r="U134" s="95"/>
      <c r="V134" s="95"/>
      <c r="W134" s="95"/>
      <c r="X134" s="95"/>
      <c r="Y134" s="95"/>
    </row>
    <row r="135" spans="1:34" x14ac:dyDescent="0.3">
      <c r="A135" s="96" t="s">
        <v>317</v>
      </c>
      <c r="O135" s="95"/>
      <c r="P135" s="95"/>
      <c r="Q135" s="95"/>
      <c r="R135" s="95"/>
      <c r="S135" s="95"/>
      <c r="T135" s="95"/>
      <c r="U135" s="95"/>
      <c r="V135" s="95"/>
      <c r="W135" s="95"/>
      <c r="X135" s="95"/>
      <c r="Y135" s="95"/>
    </row>
    <row r="136" spans="1:34" x14ac:dyDescent="0.3">
      <c r="A136" s="3" t="s">
        <v>318</v>
      </c>
      <c r="O136" s="95"/>
      <c r="P136" s="95"/>
      <c r="Q136" s="95"/>
      <c r="R136" s="95"/>
      <c r="S136" s="95"/>
      <c r="T136" s="95"/>
      <c r="U136" s="95"/>
      <c r="V136" s="95"/>
      <c r="W136" s="95"/>
      <c r="X136" s="95"/>
      <c r="Y136" s="95"/>
    </row>
    <row r="137" spans="1:34" x14ac:dyDescent="0.3">
      <c r="A137" s="3" t="s">
        <v>319</v>
      </c>
      <c r="O137" s="95"/>
      <c r="P137" s="95"/>
      <c r="U137" s="95"/>
      <c r="V137" s="95"/>
      <c r="W137" s="95"/>
      <c r="X137" s="95"/>
      <c r="Y137" s="95"/>
    </row>
    <row r="138" spans="1:34" x14ac:dyDescent="0.3">
      <c r="A138" s="3" t="s">
        <v>320</v>
      </c>
    </row>
    <row r="140" spans="1:34" ht="17.25" thickBot="1" x14ac:dyDescent="0.35">
      <c r="A140" s="7" t="s">
        <v>951</v>
      </c>
    </row>
    <row r="141" spans="1:34" ht="17.25" thickBot="1" x14ac:dyDescent="0.35">
      <c r="A141" s="97" t="s">
        <v>273</v>
      </c>
      <c r="B141" s="641" t="s">
        <v>223</v>
      </c>
      <c r="C141" s="641"/>
      <c r="D141" s="641"/>
      <c r="E141" s="641"/>
      <c r="F141" s="641"/>
      <c r="G141" s="641"/>
      <c r="H141" s="641"/>
      <c r="I141" s="641"/>
      <c r="J141" s="642"/>
    </row>
    <row r="142" spans="1:34" ht="17.25" thickBot="1" x14ac:dyDescent="0.35">
      <c r="A142" s="98" t="s">
        <v>274</v>
      </c>
      <c r="B142" s="99" t="s">
        <v>275</v>
      </c>
      <c r="C142" s="99" t="s">
        <v>276</v>
      </c>
      <c r="D142" s="99" t="s">
        <v>277</v>
      </c>
      <c r="E142" s="99" t="s">
        <v>278</v>
      </c>
      <c r="F142" s="99" t="s">
        <v>279</v>
      </c>
      <c r="G142" s="99" t="s">
        <v>280</v>
      </c>
      <c r="H142" s="99" t="s">
        <v>281</v>
      </c>
      <c r="I142" s="99" t="s">
        <v>282</v>
      </c>
      <c r="J142" s="100" t="s">
        <v>283</v>
      </c>
    </row>
    <row r="143" spans="1:34" ht="17.25" thickBot="1" x14ac:dyDescent="0.35">
      <c r="A143" s="236" t="s">
        <v>214</v>
      </c>
      <c r="B143" s="418">
        <v>9.2615149852088603</v>
      </c>
      <c r="C143" s="419">
        <v>9.5392667353795222</v>
      </c>
      <c r="D143" s="419">
        <v>12.945239401930145</v>
      </c>
      <c r="E143" s="419">
        <v>15.742835343408231</v>
      </c>
      <c r="F143" s="419">
        <v>15.557444416185831</v>
      </c>
      <c r="G143" s="419">
        <v>12.125369777932422</v>
      </c>
      <c r="H143" s="419">
        <v>8.9402599488669097</v>
      </c>
      <c r="I143" s="419">
        <v>9.0493528049580103</v>
      </c>
      <c r="J143" s="419">
        <v>6.8387165861297952</v>
      </c>
    </row>
    <row r="144" spans="1:34" ht="17.25" thickBot="1" x14ac:dyDescent="0.35">
      <c r="A144" s="236" t="s">
        <v>215</v>
      </c>
      <c r="B144" s="280">
        <v>12.733421447083748</v>
      </c>
      <c r="C144" s="281">
        <v>9.7961323478375864</v>
      </c>
      <c r="D144" s="281">
        <v>11.317202117683509</v>
      </c>
      <c r="E144" s="281">
        <v>12.642600290922987</v>
      </c>
      <c r="F144" s="281">
        <v>13.330773604270767</v>
      </c>
      <c r="G144" s="281">
        <v>11.855483604196936</v>
      </c>
      <c r="H144" s="281">
        <v>9.977774660158989</v>
      </c>
      <c r="I144" s="281">
        <v>10.629767187719205</v>
      </c>
      <c r="J144" s="281">
        <v>7.7168447401259472</v>
      </c>
    </row>
    <row r="145" spans="1:20" ht="17.25" thickBot="1" x14ac:dyDescent="0.35">
      <c r="A145" s="236" t="s">
        <v>216</v>
      </c>
      <c r="B145" s="280">
        <v>11.42317442958691</v>
      </c>
      <c r="C145" s="281">
        <v>9.3460399519950865</v>
      </c>
      <c r="D145" s="281">
        <v>11.482825470994648</v>
      </c>
      <c r="E145" s="281">
        <v>12.33427307394598</v>
      </c>
      <c r="F145" s="281">
        <v>12.062292730384359</v>
      </c>
      <c r="G145" s="281">
        <v>11.49773823134659</v>
      </c>
      <c r="H145" s="281">
        <v>10.75849139675751</v>
      </c>
      <c r="I145" s="281">
        <v>12.51109580383328</v>
      </c>
      <c r="J145" s="281">
        <v>8.584068911155402</v>
      </c>
    </row>
    <row r="146" spans="1:20" ht="17.25" thickBot="1" x14ac:dyDescent="0.35">
      <c r="A146" s="236" t="s">
        <v>217</v>
      </c>
      <c r="B146" s="280">
        <v>11.311267276230312</v>
      </c>
      <c r="C146" s="281">
        <v>9.0844293971555974</v>
      </c>
      <c r="D146" s="281">
        <v>10.188660333440968</v>
      </c>
      <c r="E146" s="281">
        <v>11.776235925649516</v>
      </c>
      <c r="F146" s="281">
        <v>12.279627134122567</v>
      </c>
      <c r="G146" s="281">
        <v>12.264035371028227</v>
      </c>
      <c r="H146" s="281">
        <v>11.130848303282042</v>
      </c>
      <c r="I146" s="281">
        <v>12.531879587041011</v>
      </c>
      <c r="J146" s="281">
        <v>9.4330166720495381</v>
      </c>
    </row>
    <row r="147" spans="1:20" ht="17.25" thickBot="1" x14ac:dyDescent="0.35">
      <c r="A147" s="236" t="s">
        <v>218</v>
      </c>
      <c r="B147" s="280">
        <v>12.980995264568609</v>
      </c>
      <c r="C147" s="281">
        <v>9.9715486363218151</v>
      </c>
      <c r="D147" s="281">
        <v>11.236107543246561</v>
      </c>
      <c r="E147" s="281">
        <v>11.73146177968856</v>
      </c>
      <c r="F147" s="281">
        <v>11.404780022974359</v>
      </c>
      <c r="G147" s="281">
        <v>11.548733259983427</v>
      </c>
      <c r="H147" s="281">
        <v>11.032537309092321</v>
      </c>
      <c r="I147" s="281">
        <v>11.830338750563477</v>
      </c>
      <c r="J147" s="281">
        <v>8.2634974335609925</v>
      </c>
    </row>
    <row r="148" spans="1:20" ht="17.25" thickBot="1" x14ac:dyDescent="0.35">
      <c r="A148" s="236" t="s">
        <v>219</v>
      </c>
      <c r="B148" s="280">
        <v>11.802978730658422</v>
      </c>
      <c r="C148" s="281">
        <v>9.4868195998431535</v>
      </c>
      <c r="D148" s="281">
        <v>10.701439359930889</v>
      </c>
      <c r="E148" s="281">
        <v>11.788204408430442</v>
      </c>
      <c r="F148" s="281">
        <v>11.892477028770125</v>
      </c>
      <c r="G148" s="281">
        <v>12.817008654343351</v>
      </c>
      <c r="H148" s="281">
        <v>11.268546036219794</v>
      </c>
      <c r="I148" s="281">
        <v>12.623237735891941</v>
      </c>
      <c r="J148" s="281">
        <v>7.6192884459117662</v>
      </c>
    </row>
    <row r="149" spans="1:20" ht="17.25" thickBot="1" x14ac:dyDescent="0.35">
      <c r="A149" s="420" t="s">
        <v>220</v>
      </c>
      <c r="B149" s="280">
        <v>14.886315483733654</v>
      </c>
      <c r="C149" s="281">
        <v>11.309963136335877</v>
      </c>
      <c r="D149" s="281">
        <v>11.748228932704432</v>
      </c>
      <c r="E149" s="281">
        <v>12.192264001925761</v>
      </c>
      <c r="F149" s="281">
        <v>11.975219978395076</v>
      </c>
      <c r="G149" s="281">
        <v>11.413412166799642</v>
      </c>
      <c r="H149" s="281">
        <v>10.326401585157452</v>
      </c>
      <c r="I149" s="281">
        <v>10.307900123939898</v>
      </c>
      <c r="J149" s="281">
        <v>5.8402945910083028</v>
      </c>
    </row>
    <row r="150" spans="1:20" ht="17.25" thickBot="1" x14ac:dyDescent="0.35">
      <c r="A150" s="236" t="s">
        <v>221</v>
      </c>
      <c r="B150" s="280">
        <v>12.992379934630122</v>
      </c>
      <c r="C150" s="281">
        <v>9.9214887768904649</v>
      </c>
      <c r="D150" s="281">
        <v>11.060406949037503</v>
      </c>
      <c r="E150" s="281">
        <v>12.055155217313876</v>
      </c>
      <c r="F150" s="281">
        <v>12.028679942813406</v>
      </c>
      <c r="G150" s="281">
        <v>12.252516354499111</v>
      </c>
      <c r="H150" s="281">
        <v>11.221184070549397</v>
      </c>
      <c r="I150" s="281">
        <v>11.401456621466142</v>
      </c>
      <c r="J150" s="281">
        <v>7.0667321327999773</v>
      </c>
    </row>
    <row r="151" spans="1:20" ht="17.25" thickBot="1" x14ac:dyDescent="0.35">
      <c r="A151" s="237" t="s">
        <v>265</v>
      </c>
      <c r="B151" s="282">
        <v>12.711668996526809</v>
      </c>
      <c r="C151" s="283">
        <v>10.041505137701941</v>
      </c>
      <c r="D151" s="283">
        <v>11.288580802913026</v>
      </c>
      <c r="E151" s="283">
        <v>12.308771323024283</v>
      </c>
      <c r="F151" s="283">
        <v>12.29282258955552</v>
      </c>
      <c r="G151" s="283">
        <v>11.9905652673094</v>
      </c>
      <c r="H151" s="283">
        <v>10.71072744479194</v>
      </c>
      <c r="I151" s="283">
        <v>11.340029879856058</v>
      </c>
      <c r="J151" s="283">
        <v>7.3153285583209442</v>
      </c>
    </row>
    <row r="152" spans="1:20" x14ac:dyDescent="0.3">
      <c r="A152" s="3" t="s">
        <v>263</v>
      </c>
    </row>
    <row r="155" spans="1:20" ht="17.25" thickBot="1" x14ac:dyDescent="0.35">
      <c r="A155" s="135" t="s">
        <v>952</v>
      </c>
    </row>
    <row r="156" spans="1:20" ht="17.25" thickBot="1" x14ac:dyDescent="0.35">
      <c r="A156" s="203" t="s">
        <v>752</v>
      </c>
      <c r="B156" s="209" t="s">
        <v>214</v>
      </c>
      <c r="C156" s="209" t="s">
        <v>215</v>
      </c>
      <c r="D156" s="209" t="s">
        <v>216</v>
      </c>
      <c r="E156" s="209" t="s">
        <v>217</v>
      </c>
      <c r="F156" s="209" t="s">
        <v>218</v>
      </c>
      <c r="G156" s="209" t="s">
        <v>219</v>
      </c>
      <c r="H156" s="209" t="s">
        <v>220</v>
      </c>
      <c r="I156" s="209" t="s">
        <v>221</v>
      </c>
      <c r="J156" s="209" t="s">
        <v>265</v>
      </c>
    </row>
    <row r="157" spans="1:20" ht="17.25" thickBot="1" x14ac:dyDescent="0.35">
      <c r="A157" s="425" t="s">
        <v>284</v>
      </c>
      <c r="B157" s="421">
        <v>4103.5</v>
      </c>
      <c r="C157" s="422">
        <v>3893.25</v>
      </c>
      <c r="D157" s="422">
        <v>3968.25</v>
      </c>
      <c r="E157" s="422">
        <v>4834.5</v>
      </c>
      <c r="F157" s="422">
        <v>4983.1666666666697</v>
      </c>
      <c r="G157" s="422">
        <v>5822.6666666666697</v>
      </c>
      <c r="H157" s="422">
        <v>8236.1666666666697</v>
      </c>
      <c r="I157" s="422">
        <v>6707.25</v>
      </c>
      <c r="J157" s="423">
        <v>42548.75</v>
      </c>
      <c r="L157" s="8"/>
      <c r="M157" s="8"/>
      <c r="N157" s="8"/>
      <c r="O157" s="8"/>
      <c r="P157" s="8"/>
      <c r="Q157" s="8"/>
      <c r="R157" s="8"/>
      <c r="S157" s="8"/>
      <c r="T157" s="8"/>
    </row>
    <row r="158" spans="1:20" ht="17.25" thickBot="1" x14ac:dyDescent="0.35">
      <c r="A158" s="425" t="s">
        <v>753</v>
      </c>
      <c r="B158" s="421">
        <v>3057.5</v>
      </c>
      <c r="C158" s="422">
        <v>2701.9166666666702</v>
      </c>
      <c r="D158" s="422">
        <v>2691.6666666666702</v>
      </c>
      <c r="E158" s="422">
        <v>3221.8333333333298</v>
      </c>
      <c r="F158" s="422">
        <v>3538</v>
      </c>
      <c r="G158" s="422">
        <v>4335.1666666666697</v>
      </c>
      <c r="H158" s="422">
        <v>5953.5833333333303</v>
      </c>
      <c r="I158" s="422">
        <v>4956</v>
      </c>
      <c r="J158" s="423">
        <v>30455.666666666701</v>
      </c>
      <c r="L158" s="8"/>
      <c r="M158" s="8"/>
      <c r="N158" s="8"/>
      <c r="O158" s="8"/>
      <c r="P158" s="8"/>
      <c r="Q158" s="8"/>
      <c r="R158" s="8"/>
      <c r="S158" s="8"/>
      <c r="T158" s="8"/>
    </row>
    <row r="159" spans="1:20" ht="17.25" thickBot="1" x14ac:dyDescent="0.35">
      <c r="A159" s="426" t="s">
        <v>754</v>
      </c>
      <c r="B159" s="421">
        <v>1607.9166666666699</v>
      </c>
      <c r="C159" s="422">
        <v>1423.1666666666699</v>
      </c>
      <c r="D159" s="422">
        <v>1411.25</v>
      </c>
      <c r="E159" s="422">
        <v>1774.9166666666699</v>
      </c>
      <c r="F159" s="422">
        <v>2020.6666666666699</v>
      </c>
      <c r="G159" s="422">
        <v>2740.1666666666702</v>
      </c>
      <c r="H159" s="422">
        <v>3876.6666666666702</v>
      </c>
      <c r="I159" s="422">
        <v>3181.6666666666702</v>
      </c>
      <c r="J159" s="423">
        <v>18036.416666666701</v>
      </c>
      <c r="L159" s="8"/>
      <c r="M159" s="8"/>
      <c r="N159" s="8"/>
      <c r="O159" s="8"/>
      <c r="P159" s="8"/>
      <c r="Q159" s="8"/>
      <c r="R159" s="8"/>
      <c r="S159" s="8"/>
      <c r="T159" s="8"/>
    </row>
    <row r="160" spans="1:20" ht="17.25" thickBot="1" x14ac:dyDescent="0.35">
      <c r="A160" s="425" t="s">
        <v>285</v>
      </c>
      <c r="B160" s="421">
        <v>872.08333333333303</v>
      </c>
      <c r="C160" s="422">
        <v>767.66666666666697</v>
      </c>
      <c r="D160" s="422">
        <v>754</v>
      </c>
      <c r="E160" s="422">
        <v>1015.25</v>
      </c>
      <c r="F160" s="422">
        <v>1197.25</v>
      </c>
      <c r="G160" s="422">
        <v>1856.75</v>
      </c>
      <c r="H160" s="422">
        <v>2804.5</v>
      </c>
      <c r="I160" s="422">
        <v>2206.4166666666702</v>
      </c>
      <c r="J160" s="423">
        <v>11473.916666666701</v>
      </c>
      <c r="L160" s="8"/>
      <c r="M160" s="8"/>
      <c r="N160" s="8"/>
      <c r="O160" s="8"/>
      <c r="P160" s="8"/>
      <c r="Q160" s="8"/>
      <c r="R160" s="8"/>
      <c r="S160" s="8"/>
      <c r="T160" s="8"/>
    </row>
    <row r="161" spans="1:20" ht="17.25" thickBot="1" x14ac:dyDescent="0.35">
      <c r="A161" s="425" t="s">
        <v>286</v>
      </c>
      <c r="B161" s="421">
        <v>842.41666666666697</v>
      </c>
      <c r="C161" s="422">
        <v>787.83333333333303</v>
      </c>
      <c r="D161" s="422">
        <v>791.16666666666697</v>
      </c>
      <c r="E161" s="422">
        <v>1093.75</v>
      </c>
      <c r="F161" s="422">
        <v>1312.9166666666699</v>
      </c>
      <c r="G161" s="422">
        <v>2358.4166666666702</v>
      </c>
      <c r="H161" s="422">
        <v>3787.5</v>
      </c>
      <c r="I161" s="422">
        <v>2959.8333333333298</v>
      </c>
      <c r="J161" s="423">
        <v>13933.833333333299</v>
      </c>
      <c r="L161" s="8"/>
      <c r="M161" s="8"/>
      <c r="N161" s="8"/>
      <c r="O161" s="8"/>
      <c r="P161" s="8"/>
      <c r="Q161" s="8"/>
      <c r="R161" s="8"/>
      <c r="S161" s="8"/>
      <c r="T161" s="8"/>
    </row>
    <row r="162" spans="1:20" ht="17.25" thickBot="1" x14ac:dyDescent="0.35">
      <c r="A162" s="425" t="s">
        <v>287</v>
      </c>
      <c r="B162" s="421">
        <v>490</v>
      </c>
      <c r="C162" s="422">
        <v>447.5</v>
      </c>
      <c r="D162" s="422">
        <v>477</v>
      </c>
      <c r="E162" s="422">
        <v>672.5</v>
      </c>
      <c r="F162" s="422">
        <v>812.25</v>
      </c>
      <c r="G162" s="422">
        <v>1687.5</v>
      </c>
      <c r="H162" s="422">
        <v>2593.8333333333298</v>
      </c>
      <c r="I162" s="422">
        <v>2037.9166666666699</v>
      </c>
      <c r="J162" s="423">
        <v>9218.5</v>
      </c>
      <c r="L162" s="8"/>
      <c r="N162" s="8"/>
      <c r="O162" s="8"/>
      <c r="P162" s="8"/>
      <c r="Q162" s="8"/>
      <c r="R162" s="8"/>
      <c r="S162" s="8"/>
      <c r="T162" s="8"/>
    </row>
    <row r="163" spans="1:20" ht="17.25" thickBot="1" x14ac:dyDescent="0.35">
      <c r="A163" s="425" t="s">
        <v>288</v>
      </c>
      <c r="B163" s="421">
        <v>339.25</v>
      </c>
      <c r="C163" s="422">
        <v>290.16666666666703</v>
      </c>
      <c r="D163" s="422">
        <v>325.41666666666703</v>
      </c>
      <c r="E163" s="422">
        <v>466.66666666666703</v>
      </c>
      <c r="F163" s="422">
        <v>581.16666666666697</v>
      </c>
      <c r="G163" s="422">
        <v>1252.6666666666699</v>
      </c>
      <c r="H163" s="422">
        <v>1733</v>
      </c>
      <c r="I163" s="422">
        <v>1393.5</v>
      </c>
      <c r="J163" s="423">
        <v>6381.8333333333303</v>
      </c>
      <c r="Q163" s="8"/>
      <c r="R163" s="8"/>
      <c r="S163" s="8"/>
      <c r="T163" s="8"/>
    </row>
    <row r="164" spans="1:20" ht="17.25" thickBot="1" x14ac:dyDescent="0.35">
      <c r="A164" s="425" t="s">
        <v>289</v>
      </c>
      <c r="B164" s="421">
        <v>312</v>
      </c>
      <c r="C164" s="422">
        <v>258.91666666666703</v>
      </c>
      <c r="D164" s="422">
        <v>297.5</v>
      </c>
      <c r="E164" s="422">
        <v>415.41666666666703</v>
      </c>
      <c r="F164" s="422">
        <v>554.41666666666697</v>
      </c>
      <c r="G164" s="422">
        <v>1233.4166666666699</v>
      </c>
      <c r="H164" s="422">
        <v>1628.5</v>
      </c>
      <c r="I164" s="422">
        <v>1380.9166666666699</v>
      </c>
      <c r="J164" s="423">
        <v>6081.0833333333303</v>
      </c>
      <c r="Q164" s="8"/>
      <c r="R164" s="8"/>
      <c r="S164" s="8"/>
      <c r="T164" s="8"/>
    </row>
    <row r="165" spans="1:20" ht="17.25" thickBot="1" x14ac:dyDescent="0.35">
      <c r="A165" s="425" t="s">
        <v>755</v>
      </c>
      <c r="B165" s="421">
        <v>243.833333333333</v>
      </c>
      <c r="C165" s="422">
        <v>227.916666666667</v>
      </c>
      <c r="D165" s="422">
        <v>260.75</v>
      </c>
      <c r="E165" s="422">
        <v>372</v>
      </c>
      <c r="F165" s="422">
        <v>479.5</v>
      </c>
      <c r="G165" s="422">
        <v>1241.4166666666699</v>
      </c>
      <c r="H165" s="422">
        <v>1651.1666666666699</v>
      </c>
      <c r="I165" s="422">
        <v>1364.1666666666699</v>
      </c>
      <c r="J165" s="423">
        <v>5840.75</v>
      </c>
      <c r="R165" s="8"/>
      <c r="S165" s="8"/>
      <c r="T165" s="8"/>
    </row>
    <row r="166" spans="1:20" ht="17.25" thickBot="1" x14ac:dyDescent="0.35">
      <c r="A166" s="425" t="s">
        <v>290</v>
      </c>
      <c r="B166" s="421">
        <v>168.916666666667</v>
      </c>
      <c r="C166" s="422">
        <v>162.416666666667</v>
      </c>
      <c r="D166" s="422">
        <v>206.583333333333</v>
      </c>
      <c r="E166" s="422">
        <v>284.91666666666703</v>
      </c>
      <c r="F166" s="422">
        <v>363.25</v>
      </c>
      <c r="G166" s="422">
        <v>1069</v>
      </c>
      <c r="H166" s="422">
        <v>1455.4166666666699</v>
      </c>
      <c r="I166" s="422">
        <v>1183.5833333333301</v>
      </c>
      <c r="J166" s="423">
        <v>4894.0833333333303</v>
      </c>
      <c r="T166" s="8"/>
    </row>
    <row r="167" spans="1:20" ht="17.25" thickBot="1" x14ac:dyDescent="0.35">
      <c r="A167" s="425" t="s">
        <v>756</v>
      </c>
      <c r="B167" s="421">
        <v>413.75</v>
      </c>
      <c r="C167" s="422">
        <v>325.16666666666703</v>
      </c>
      <c r="D167" s="422">
        <v>551.33333333333303</v>
      </c>
      <c r="E167" s="422">
        <v>813.41666666666697</v>
      </c>
      <c r="F167" s="422">
        <v>1350.5</v>
      </c>
      <c r="G167" s="422">
        <v>5733</v>
      </c>
      <c r="H167" s="422">
        <v>8168.25</v>
      </c>
      <c r="I167" s="422">
        <v>7252.25</v>
      </c>
      <c r="J167" s="423">
        <v>24607.666666666701</v>
      </c>
      <c r="T167" s="8"/>
    </row>
    <row r="168" spans="1:20" ht="17.25" thickBot="1" x14ac:dyDescent="0.35">
      <c r="A168" s="425" t="s">
        <v>14</v>
      </c>
      <c r="B168" s="424">
        <v>12451.166666666701</v>
      </c>
      <c r="C168" s="423">
        <v>11285.916666666701</v>
      </c>
      <c r="D168" s="423">
        <v>11734.916666666701</v>
      </c>
      <c r="E168" s="423">
        <v>14965.166666666701</v>
      </c>
      <c r="F168" s="423">
        <v>17193.083333333299</v>
      </c>
      <c r="G168" s="423">
        <v>29330.166666666701</v>
      </c>
      <c r="H168" s="423">
        <v>41888.583333333299</v>
      </c>
      <c r="I168" s="423">
        <v>34623.5</v>
      </c>
      <c r="J168" s="423">
        <v>173472.5</v>
      </c>
      <c r="P168" s="8"/>
      <c r="Q168" s="8"/>
      <c r="R168" s="8"/>
      <c r="S168" s="8"/>
      <c r="T168" s="8"/>
    </row>
    <row r="169" spans="1:20" x14ac:dyDescent="0.3">
      <c r="A169" s="3" t="s">
        <v>263</v>
      </c>
    </row>
    <row r="172" spans="1:20" x14ac:dyDescent="0.3">
      <c r="C172" s="239"/>
      <c r="D172" s="239"/>
      <c r="E172" s="239"/>
      <c r="F172" s="239"/>
      <c r="G172" s="239"/>
      <c r="H172" s="239"/>
      <c r="I172" s="239"/>
      <c r="J172" s="239"/>
      <c r="K172" s="239"/>
    </row>
    <row r="173" spans="1:20" x14ac:dyDescent="0.3">
      <c r="C173" s="239"/>
      <c r="D173" s="239"/>
      <c r="E173" s="239"/>
      <c r="F173" s="239"/>
      <c r="G173" s="239"/>
      <c r="H173" s="239"/>
      <c r="I173" s="239"/>
      <c r="J173" s="239"/>
      <c r="K173" s="239"/>
    </row>
    <row r="174" spans="1:20" x14ac:dyDescent="0.3">
      <c r="C174" s="239"/>
      <c r="D174" s="239"/>
      <c r="E174" s="239"/>
      <c r="F174" s="239"/>
      <c r="G174" s="239"/>
      <c r="H174" s="239"/>
      <c r="I174" s="239"/>
      <c r="J174" s="239"/>
      <c r="K174" s="239"/>
    </row>
    <row r="175" spans="1:20" x14ac:dyDescent="0.3">
      <c r="C175" s="239"/>
      <c r="D175" s="239"/>
      <c r="E175" s="239"/>
      <c r="F175" s="239"/>
      <c r="G175" s="239"/>
      <c r="H175" s="239"/>
      <c r="I175" s="239"/>
      <c r="J175" s="239"/>
      <c r="K175" s="239"/>
    </row>
    <row r="176" spans="1:20" x14ac:dyDescent="0.3">
      <c r="C176" s="239"/>
      <c r="D176" s="239"/>
      <c r="E176" s="239"/>
      <c r="F176" s="239"/>
      <c r="G176" s="239"/>
      <c r="H176" s="239"/>
      <c r="I176" s="239"/>
      <c r="J176" s="239"/>
      <c r="K176" s="239"/>
    </row>
    <row r="177" spans="3:11" x14ac:dyDescent="0.3">
      <c r="C177" s="239"/>
      <c r="D177" s="239"/>
      <c r="E177" s="239"/>
      <c r="F177" s="239"/>
      <c r="G177" s="239"/>
      <c r="H177" s="239"/>
      <c r="I177" s="239"/>
      <c r="J177" s="239"/>
      <c r="K177" s="239"/>
    </row>
    <row r="178" spans="3:11" x14ac:dyDescent="0.3">
      <c r="C178" s="239"/>
      <c r="D178" s="239"/>
      <c r="E178" s="239"/>
      <c r="F178" s="239"/>
      <c r="G178" s="239"/>
      <c r="H178" s="239"/>
      <c r="I178" s="239"/>
      <c r="J178" s="239"/>
      <c r="K178" s="239"/>
    </row>
    <row r="179" spans="3:11" x14ac:dyDescent="0.3">
      <c r="C179" s="239"/>
      <c r="D179" s="239"/>
      <c r="E179" s="239"/>
      <c r="F179" s="239"/>
      <c r="G179" s="239"/>
      <c r="H179" s="239"/>
      <c r="I179" s="239"/>
      <c r="J179" s="239"/>
      <c r="K179" s="239"/>
    </row>
    <row r="180" spans="3:11" x14ac:dyDescent="0.3">
      <c r="C180" s="239"/>
      <c r="D180" s="239"/>
      <c r="E180" s="239"/>
      <c r="F180" s="239"/>
      <c r="G180" s="239"/>
      <c r="H180" s="239"/>
      <c r="I180" s="239"/>
      <c r="J180" s="239"/>
      <c r="K180" s="239"/>
    </row>
    <row r="181" spans="3:11" x14ac:dyDescent="0.3">
      <c r="C181" s="239"/>
      <c r="D181" s="239"/>
      <c r="E181" s="239"/>
      <c r="F181" s="239"/>
      <c r="G181" s="239"/>
      <c r="H181" s="239"/>
      <c r="I181" s="239"/>
      <c r="J181" s="239"/>
      <c r="K181" s="239"/>
    </row>
    <row r="182" spans="3:11" x14ac:dyDescent="0.3">
      <c r="C182" s="239"/>
      <c r="D182" s="239"/>
      <c r="E182" s="239"/>
      <c r="F182" s="239"/>
      <c r="G182" s="239"/>
      <c r="H182" s="239"/>
      <c r="I182" s="239"/>
      <c r="J182" s="239"/>
      <c r="K182" s="239"/>
    </row>
    <row r="183" spans="3:11" x14ac:dyDescent="0.3">
      <c r="C183" s="239"/>
      <c r="D183" s="239"/>
      <c r="E183" s="239"/>
      <c r="F183" s="239"/>
      <c r="G183" s="239"/>
      <c r="H183" s="239"/>
      <c r="I183" s="239"/>
      <c r="J183" s="239"/>
      <c r="K183" s="239"/>
    </row>
    <row r="186" spans="3:11" x14ac:dyDescent="0.3">
      <c r="C186" s="239"/>
      <c r="D186" s="239"/>
      <c r="E186" s="239"/>
      <c r="F186" s="239"/>
      <c r="G186" s="239"/>
      <c r="H186" s="239"/>
      <c r="I186" s="239"/>
      <c r="J186" s="239"/>
      <c r="K186" s="239"/>
    </row>
    <row r="187" spans="3:11" x14ac:dyDescent="0.3">
      <c r="C187" s="239"/>
      <c r="D187" s="239"/>
      <c r="E187" s="239"/>
      <c r="F187" s="239"/>
      <c r="G187" s="239"/>
      <c r="H187" s="239"/>
      <c r="I187" s="239"/>
      <c r="J187" s="239"/>
      <c r="K187" s="239"/>
    </row>
    <row r="188" spans="3:11" x14ac:dyDescent="0.3">
      <c r="C188" s="239"/>
      <c r="D188" s="239"/>
      <c r="E188" s="239"/>
      <c r="F188" s="239"/>
      <c r="G188" s="239"/>
      <c r="H188" s="239"/>
      <c r="I188" s="239"/>
      <c r="J188" s="239"/>
      <c r="K188" s="239"/>
    </row>
    <row r="189" spans="3:11" x14ac:dyDescent="0.3">
      <c r="C189" s="239"/>
      <c r="D189" s="239"/>
      <c r="E189" s="239"/>
      <c r="F189" s="239"/>
      <c r="G189" s="239"/>
      <c r="H189" s="239"/>
      <c r="I189" s="239"/>
      <c r="J189" s="239"/>
      <c r="K189" s="239"/>
    </row>
    <row r="190" spans="3:11" x14ac:dyDescent="0.3">
      <c r="C190" s="239"/>
      <c r="D190" s="239"/>
      <c r="E190" s="239"/>
      <c r="F190" s="239"/>
      <c r="G190" s="239"/>
      <c r="H190" s="239"/>
      <c r="I190" s="239"/>
      <c r="J190" s="239"/>
      <c r="K190" s="239"/>
    </row>
    <row r="191" spans="3:11" x14ac:dyDescent="0.3">
      <c r="C191" s="239"/>
      <c r="D191" s="239"/>
      <c r="E191" s="239"/>
      <c r="F191" s="239"/>
      <c r="G191" s="239"/>
      <c r="H191" s="239"/>
      <c r="I191" s="239"/>
      <c r="J191" s="239"/>
      <c r="K191" s="239"/>
    </row>
    <row r="192" spans="3:11" x14ac:dyDescent="0.3">
      <c r="C192" s="239"/>
      <c r="D192" s="239"/>
      <c r="E192" s="239"/>
      <c r="F192" s="239"/>
      <c r="G192" s="239"/>
      <c r="H192" s="239"/>
      <c r="I192" s="239"/>
      <c r="J192" s="239"/>
      <c r="K192" s="239"/>
    </row>
    <row r="193" spans="3:11" x14ac:dyDescent="0.3">
      <c r="C193" s="239"/>
      <c r="D193" s="239"/>
      <c r="E193" s="239"/>
      <c r="F193" s="239"/>
      <c r="G193" s="239"/>
      <c r="H193" s="239"/>
      <c r="I193" s="239"/>
      <c r="J193" s="239"/>
      <c r="K193" s="239"/>
    </row>
    <row r="194" spans="3:11" x14ac:dyDescent="0.3">
      <c r="C194" s="239"/>
      <c r="D194" s="239"/>
      <c r="E194" s="239"/>
      <c r="F194" s="239"/>
      <c r="G194" s="239"/>
      <c r="H194" s="239"/>
      <c r="I194" s="239"/>
      <c r="J194" s="239"/>
      <c r="K194" s="239"/>
    </row>
    <row r="195" spans="3:11" x14ac:dyDescent="0.3">
      <c r="C195" s="239"/>
      <c r="D195" s="239"/>
      <c r="E195" s="239"/>
      <c r="F195" s="239"/>
      <c r="G195" s="239"/>
      <c r="H195" s="239"/>
      <c r="I195" s="239"/>
      <c r="J195" s="239"/>
      <c r="K195" s="239"/>
    </row>
    <row r="196" spans="3:11" x14ac:dyDescent="0.3">
      <c r="C196" s="239"/>
      <c r="D196" s="239"/>
      <c r="E196" s="239"/>
      <c r="F196" s="239"/>
      <c r="G196" s="239"/>
      <c r="H196" s="239"/>
      <c r="I196" s="239"/>
      <c r="J196" s="239"/>
      <c r="K196" s="239"/>
    </row>
    <row r="197" spans="3:11" x14ac:dyDescent="0.3">
      <c r="C197" s="239"/>
      <c r="D197" s="239"/>
      <c r="E197" s="239"/>
      <c r="F197" s="239"/>
      <c r="G197" s="239"/>
      <c r="H197" s="239"/>
      <c r="I197" s="239"/>
      <c r="J197" s="239"/>
      <c r="K197" s="239"/>
    </row>
  </sheetData>
  <mergeCells count="1">
    <mergeCell ref="B141:J141"/>
  </mergeCells>
  <conditionalFormatting sqref="X105:X106">
    <cfRule type="cellIs" dxfId="0" priority="1" operator="greaterThan">
      <formula>#REF!</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18</vt:i4>
      </vt:variant>
      <vt:variant>
        <vt:lpstr>Pomenované rozsahy</vt:lpstr>
      </vt:variant>
      <vt:variant>
        <vt:i4>2</vt:i4>
      </vt:variant>
    </vt:vector>
  </HeadingPairs>
  <TitlesOfParts>
    <vt:vector size="20" baseType="lpstr">
      <vt:lpstr>OBSAH</vt:lpstr>
      <vt:lpstr>K1.1 Vývoj HDP</vt:lpstr>
      <vt:lpstr>K1.2 Demografické ukazovatele</vt:lpstr>
      <vt:lpstr>Príloha ku kapitole 1</vt:lpstr>
      <vt:lpstr>K2.1.1 Ekon.aktiv.obyvateľstva</vt:lpstr>
      <vt:lpstr>K2.1.2.1 Zamestnanosť - SP</vt:lpstr>
      <vt:lpstr>K2.1.2.2 Zamestnanosť - ŠÚSR</vt:lpstr>
      <vt:lpstr>K2.1.2.4 Voľné prac. miesta</vt:lpstr>
      <vt:lpstr>K2.1.3.1 Nezamestnanosť ÚPSVR</vt:lpstr>
      <vt:lpstr>K2.1.3.1 VPM podľa ÚPSVR</vt:lpstr>
      <vt:lpstr>K2.1.3.1 Dlhodobo nezamestnaní</vt:lpstr>
      <vt:lpstr>K2.1.3.2 Nezamestnanosť VZPS</vt:lpstr>
      <vt:lpstr>K2.2.1 Mzdy</vt:lpstr>
      <vt:lpstr>K2.2.2 Úplné náklady práce</vt:lpstr>
      <vt:lpstr>K2.3 Sociálna ekonomika</vt:lpstr>
      <vt:lpstr>Príloha ku kapitole 2 - 1. časť</vt:lpstr>
      <vt:lpstr>Príloha ku kapitole 2 - časť 2.</vt:lpstr>
      <vt:lpstr>Príloha ku kapitole 2 - časť 3.</vt:lpstr>
      <vt:lpstr>OBSAH!_Toc514828134</vt:lpstr>
      <vt:lpstr>OBSAH!_Toc72749740</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MPSVR ISP</cp:lastModifiedBy>
  <cp:lastPrinted>2019-07-11T09:33:12Z</cp:lastPrinted>
  <dcterms:created xsi:type="dcterms:W3CDTF">2019-01-21T09:39:55Z</dcterms:created>
  <dcterms:modified xsi:type="dcterms:W3CDTF">2024-10-30T13:43:47Z</dcterms:modified>
</cp:coreProperties>
</file>